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\Documents\RACEBIZ\Revamp February 2020\"/>
    </mc:Choice>
  </mc:AlternateContent>
  <xr:revisionPtr revIDLastSave="0" documentId="8_{197B765A-8C41-4B71-B35B-496BF97E75AF}" xr6:coauthVersionLast="45" xr6:coauthVersionMax="45" xr10:uidLastSave="{00000000-0000-0000-0000-000000000000}"/>
  <bookViews>
    <workbookView xWindow="-120" yWindow="-120" windowWidth="20730" windowHeight="11160" xr2:uid="{0F807620-C9C9-404E-A8C0-A1C7E1BE8576}"/>
  </bookViews>
  <sheets>
    <sheet name="Sheet1" sheetId="1" r:id="rId1"/>
    <sheet name="Sheet2" sheetId="2" r:id="rId2"/>
  </sheets>
  <definedNames>
    <definedName name="_xlnm.Print_Area" localSheetId="0">Sheet1!$A$1:$P$358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K27" i="1" s="1"/>
  <c r="H27" i="1"/>
  <c r="I26" i="1"/>
  <c r="K26" i="1" s="1"/>
  <c r="H26" i="1"/>
  <c r="H24" i="1"/>
  <c r="H25" i="1"/>
  <c r="I25" i="1" l="1"/>
  <c r="K25" i="1" s="1"/>
  <c r="I24" i="1"/>
  <c r="K24" i="1" s="1"/>
  <c r="H23" i="1"/>
  <c r="I23" i="1" s="1"/>
  <c r="K23" i="1" s="1"/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I34" i="1" l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H255" i="1"/>
  <c r="I255" i="1" s="1"/>
  <c r="K255" i="1" s="1"/>
  <c r="H254" i="1"/>
  <c r="I254" i="1" s="1"/>
  <c r="K254" i="1" s="1"/>
  <c r="H253" i="1"/>
  <c r="I253" i="1" s="1"/>
  <c r="K253" i="1" s="1"/>
  <c r="H252" i="1"/>
  <c r="I252" i="1" s="1"/>
  <c r="K252" i="1" s="1"/>
  <c r="H251" i="1"/>
  <c r="I251" i="1" s="1"/>
  <c r="K251" i="1" s="1"/>
  <c r="H250" i="1"/>
  <c r="I250" i="1" s="1"/>
  <c r="K250" i="1" s="1"/>
  <c r="H249" i="1"/>
  <c r="I249" i="1" s="1"/>
  <c r="K249" i="1" s="1"/>
  <c r="H248" i="1"/>
  <c r="I248" i="1" s="1"/>
  <c r="K248" i="1" s="1"/>
  <c r="H247" i="1"/>
  <c r="I247" i="1" s="1"/>
  <c r="K247" i="1" s="1"/>
  <c r="H246" i="1"/>
  <c r="I246" i="1" s="1"/>
  <c r="K246" i="1" s="1"/>
  <c r="H245" i="1"/>
  <c r="I245" i="1" s="1"/>
  <c r="K245" i="1" s="1"/>
  <c r="H244" i="1"/>
  <c r="I244" i="1" s="1"/>
  <c r="K244" i="1" s="1"/>
  <c r="H243" i="1"/>
  <c r="I243" i="1" s="1"/>
  <c r="K243" i="1" s="1"/>
  <c r="H242" i="1"/>
  <c r="I242" i="1" s="1"/>
  <c r="K242" i="1" s="1"/>
  <c r="H241" i="1"/>
  <c r="I241" i="1" s="1"/>
  <c r="K241" i="1" s="1"/>
  <c r="H240" i="1"/>
  <c r="I240" i="1" s="1"/>
  <c r="K240" i="1" s="1"/>
  <c r="H239" i="1"/>
  <c r="I239" i="1" s="1"/>
  <c r="K239" i="1" s="1"/>
  <c r="H238" i="1"/>
  <c r="I238" i="1" s="1"/>
  <c r="K238" i="1" s="1"/>
  <c r="H237" i="1"/>
  <c r="I237" i="1" s="1"/>
  <c r="K237" i="1" s="1"/>
  <c r="H236" i="1"/>
  <c r="I236" i="1" s="1"/>
  <c r="K236" i="1" s="1"/>
  <c r="H235" i="1"/>
  <c r="I235" i="1" s="1"/>
  <c r="K235" i="1" s="1"/>
  <c r="H234" i="1"/>
  <c r="I234" i="1" s="1"/>
  <c r="K234" i="1" s="1"/>
  <c r="H233" i="1"/>
  <c r="I233" i="1" s="1"/>
  <c r="K233" i="1" s="1"/>
  <c r="H232" i="1"/>
  <c r="I232" i="1" s="1"/>
  <c r="I257" i="1" l="1"/>
  <c r="K232" i="1"/>
  <c r="K257" i="1" s="1"/>
  <c r="K59" i="1" l="1"/>
  <c r="I59" i="1"/>
  <c r="H22" i="1"/>
  <c r="I22" i="1" s="1"/>
  <c r="K22" i="1" s="1"/>
  <c r="H21" i="1"/>
  <c r="I21" i="1" s="1"/>
  <c r="K21" i="1" s="1"/>
  <c r="H20" i="1"/>
  <c r="I20" i="1" s="1"/>
  <c r="K20" i="1" s="1"/>
  <c r="H288" i="1" l="1"/>
  <c r="I288" i="1" s="1"/>
  <c r="K288" i="1" s="1"/>
  <c r="H287" i="1"/>
  <c r="I287" i="1" s="1"/>
  <c r="H286" i="1"/>
  <c r="I286" i="1" s="1"/>
  <c r="K286" i="1" s="1"/>
  <c r="H285" i="1"/>
  <c r="I285" i="1" s="1"/>
  <c r="H284" i="1"/>
  <c r="I284" i="1" s="1"/>
  <c r="K284" i="1" s="1"/>
  <c r="H283" i="1"/>
  <c r="H282" i="1"/>
  <c r="I282" i="1" s="1"/>
  <c r="K282" i="1" s="1"/>
  <c r="H281" i="1"/>
  <c r="I281" i="1" s="1"/>
  <c r="H280" i="1"/>
  <c r="I280" i="1" s="1"/>
  <c r="K280" i="1" s="1"/>
  <c r="H279" i="1"/>
  <c r="I279" i="1" s="1"/>
  <c r="H278" i="1"/>
  <c r="I278" i="1" s="1"/>
  <c r="K278" i="1" s="1"/>
  <c r="H277" i="1"/>
  <c r="I277" i="1" s="1"/>
  <c r="H276" i="1"/>
  <c r="I276" i="1" s="1"/>
  <c r="K276" i="1" s="1"/>
  <c r="H275" i="1"/>
  <c r="I275" i="1" s="1"/>
  <c r="H274" i="1"/>
  <c r="I274" i="1" s="1"/>
  <c r="K274" i="1" s="1"/>
  <c r="H273" i="1"/>
  <c r="I273" i="1" s="1"/>
  <c r="H272" i="1"/>
  <c r="I272" i="1" s="1"/>
  <c r="K272" i="1" s="1"/>
  <c r="H271" i="1"/>
  <c r="I271" i="1" s="1"/>
  <c r="H270" i="1"/>
  <c r="I270" i="1" s="1"/>
  <c r="K270" i="1" s="1"/>
  <c r="H269" i="1"/>
  <c r="I269" i="1" s="1"/>
  <c r="H268" i="1"/>
  <c r="I268" i="1" s="1"/>
  <c r="K268" i="1" s="1"/>
  <c r="H267" i="1"/>
  <c r="I267" i="1" s="1"/>
  <c r="H266" i="1"/>
  <c r="I266" i="1" s="1"/>
  <c r="K266" i="1" s="1"/>
  <c r="H265" i="1"/>
  <c r="I265" i="1" s="1"/>
  <c r="H222" i="1"/>
  <c r="I222" i="1" s="1"/>
  <c r="K222" i="1" s="1"/>
  <c r="H221" i="1"/>
  <c r="I221" i="1" s="1"/>
  <c r="H220" i="1"/>
  <c r="I220" i="1" s="1"/>
  <c r="K220" i="1" s="1"/>
  <c r="H219" i="1"/>
  <c r="H218" i="1"/>
  <c r="I218" i="1" s="1"/>
  <c r="K218" i="1" s="1"/>
  <c r="H217" i="1"/>
  <c r="I217" i="1" s="1"/>
  <c r="H216" i="1"/>
  <c r="I216" i="1" s="1"/>
  <c r="K216" i="1" s="1"/>
  <c r="H215" i="1"/>
  <c r="I215" i="1" s="1"/>
  <c r="H214" i="1"/>
  <c r="I214" i="1" s="1"/>
  <c r="K214" i="1" s="1"/>
  <c r="H213" i="1"/>
  <c r="I213" i="1" s="1"/>
  <c r="H212" i="1"/>
  <c r="I212" i="1" s="1"/>
  <c r="K212" i="1" s="1"/>
  <c r="H211" i="1"/>
  <c r="H210" i="1"/>
  <c r="I210" i="1" s="1"/>
  <c r="K210" i="1" s="1"/>
  <c r="H209" i="1"/>
  <c r="I209" i="1" s="1"/>
  <c r="H208" i="1"/>
  <c r="I208" i="1" s="1"/>
  <c r="K208" i="1" s="1"/>
  <c r="H207" i="1"/>
  <c r="I207" i="1" s="1"/>
  <c r="H206" i="1"/>
  <c r="I206" i="1" s="1"/>
  <c r="K206" i="1" s="1"/>
  <c r="H205" i="1"/>
  <c r="I205" i="1" s="1"/>
  <c r="H204" i="1"/>
  <c r="I204" i="1" s="1"/>
  <c r="K204" i="1" s="1"/>
  <c r="H203" i="1"/>
  <c r="H202" i="1"/>
  <c r="I202" i="1" s="1"/>
  <c r="K202" i="1" s="1"/>
  <c r="H201" i="1"/>
  <c r="I201" i="1" s="1"/>
  <c r="H200" i="1"/>
  <c r="I200" i="1" s="1"/>
  <c r="K200" i="1" s="1"/>
  <c r="H199" i="1"/>
  <c r="I199" i="1" s="1"/>
  <c r="H189" i="1"/>
  <c r="I189" i="1" s="1"/>
  <c r="K189" i="1" s="1"/>
  <c r="H188" i="1"/>
  <c r="I188" i="1" s="1"/>
  <c r="H187" i="1"/>
  <c r="I187" i="1" s="1"/>
  <c r="K187" i="1" s="1"/>
  <c r="H186" i="1"/>
  <c r="H185" i="1"/>
  <c r="I185" i="1" s="1"/>
  <c r="K185" i="1" s="1"/>
  <c r="H184" i="1"/>
  <c r="I184" i="1" s="1"/>
  <c r="H183" i="1"/>
  <c r="I183" i="1" s="1"/>
  <c r="K183" i="1" s="1"/>
  <c r="H182" i="1"/>
  <c r="I182" i="1" s="1"/>
  <c r="H181" i="1"/>
  <c r="I181" i="1" s="1"/>
  <c r="K181" i="1" s="1"/>
  <c r="H180" i="1"/>
  <c r="I180" i="1" s="1"/>
  <c r="H179" i="1"/>
  <c r="I179" i="1" s="1"/>
  <c r="K179" i="1" s="1"/>
  <c r="H178" i="1"/>
  <c r="H177" i="1"/>
  <c r="I177" i="1" s="1"/>
  <c r="K177" i="1" s="1"/>
  <c r="H176" i="1"/>
  <c r="I176" i="1" s="1"/>
  <c r="H175" i="1"/>
  <c r="I175" i="1" s="1"/>
  <c r="K175" i="1" s="1"/>
  <c r="H174" i="1"/>
  <c r="H173" i="1"/>
  <c r="I173" i="1" s="1"/>
  <c r="K173" i="1" s="1"/>
  <c r="H172" i="1"/>
  <c r="I172" i="1" s="1"/>
  <c r="H171" i="1"/>
  <c r="I171" i="1" s="1"/>
  <c r="K171" i="1" s="1"/>
  <c r="H170" i="1"/>
  <c r="H169" i="1"/>
  <c r="I169" i="1" s="1"/>
  <c r="K169" i="1" s="1"/>
  <c r="H168" i="1"/>
  <c r="I168" i="1" s="1"/>
  <c r="H167" i="1"/>
  <c r="I167" i="1" s="1"/>
  <c r="K167" i="1" s="1"/>
  <c r="H166" i="1"/>
  <c r="I166" i="1" s="1"/>
  <c r="H156" i="1"/>
  <c r="I156" i="1" s="1"/>
  <c r="H155" i="1"/>
  <c r="I155" i="1" s="1"/>
  <c r="K155" i="1" s="1"/>
  <c r="H154" i="1"/>
  <c r="H153" i="1"/>
  <c r="I153" i="1" s="1"/>
  <c r="K153" i="1" s="1"/>
  <c r="H152" i="1"/>
  <c r="I152" i="1" s="1"/>
  <c r="H151" i="1"/>
  <c r="I151" i="1" s="1"/>
  <c r="K151" i="1" s="1"/>
  <c r="H150" i="1"/>
  <c r="I150" i="1" s="1"/>
  <c r="H149" i="1"/>
  <c r="I149" i="1" s="1"/>
  <c r="K149" i="1" s="1"/>
  <c r="H148" i="1"/>
  <c r="I148" i="1" s="1"/>
  <c r="H147" i="1"/>
  <c r="I147" i="1" s="1"/>
  <c r="K147" i="1" s="1"/>
  <c r="H146" i="1"/>
  <c r="I146" i="1" s="1"/>
  <c r="H145" i="1"/>
  <c r="I145" i="1" s="1"/>
  <c r="K145" i="1" s="1"/>
  <c r="H144" i="1"/>
  <c r="I144" i="1" s="1"/>
  <c r="H143" i="1"/>
  <c r="I143" i="1" s="1"/>
  <c r="K143" i="1" s="1"/>
  <c r="H142" i="1"/>
  <c r="I142" i="1" s="1"/>
  <c r="H141" i="1"/>
  <c r="I141" i="1" s="1"/>
  <c r="K141" i="1" s="1"/>
  <c r="H140" i="1"/>
  <c r="I140" i="1" s="1"/>
  <c r="H139" i="1"/>
  <c r="I139" i="1" s="1"/>
  <c r="K139" i="1" s="1"/>
  <c r="H138" i="1"/>
  <c r="H137" i="1"/>
  <c r="I137" i="1" s="1"/>
  <c r="K137" i="1" s="1"/>
  <c r="H136" i="1"/>
  <c r="I136" i="1" s="1"/>
  <c r="H135" i="1"/>
  <c r="I135" i="1" s="1"/>
  <c r="K135" i="1" s="1"/>
  <c r="H134" i="1"/>
  <c r="I134" i="1" s="1"/>
  <c r="H133" i="1"/>
  <c r="I133" i="1" s="1"/>
  <c r="H123" i="1"/>
  <c r="I123" i="1" s="1"/>
  <c r="K123" i="1" s="1"/>
  <c r="H122" i="1"/>
  <c r="I122" i="1" s="1"/>
  <c r="H121" i="1"/>
  <c r="I121" i="1" s="1"/>
  <c r="K121" i="1" s="1"/>
  <c r="H120" i="1"/>
  <c r="I120" i="1" s="1"/>
  <c r="H119" i="1"/>
  <c r="I119" i="1" s="1"/>
  <c r="K119" i="1" s="1"/>
  <c r="H118" i="1"/>
  <c r="H117" i="1"/>
  <c r="I117" i="1" s="1"/>
  <c r="K117" i="1" s="1"/>
  <c r="H116" i="1"/>
  <c r="I116" i="1" s="1"/>
  <c r="H115" i="1"/>
  <c r="I115" i="1" s="1"/>
  <c r="H114" i="1"/>
  <c r="I114" i="1" s="1"/>
  <c r="H113" i="1"/>
  <c r="I113" i="1" s="1"/>
  <c r="K113" i="1" s="1"/>
  <c r="H112" i="1"/>
  <c r="I112" i="1" s="1"/>
  <c r="H111" i="1"/>
  <c r="I111" i="1" s="1"/>
  <c r="K111" i="1" s="1"/>
  <c r="H110" i="1"/>
  <c r="I110" i="1" s="1"/>
  <c r="H109" i="1"/>
  <c r="I109" i="1" s="1"/>
  <c r="K109" i="1" s="1"/>
  <c r="H108" i="1"/>
  <c r="I108" i="1" s="1"/>
  <c r="H107" i="1"/>
  <c r="I107" i="1" s="1"/>
  <c r="K107" i="1" s="1"/>
  <c r="H106" i="1"/>
  <c r="I106" i="1" s="1"/>
  <c r="H105" i="1"/>
  <c r="I105" i="1" s="1"/>
  <c r="K105" i="1" s="1"/>
  <c r="H104" i="1"/>
  <c r="I104" i="1" s="1"/>
  <c r="H103" i="1"/>
  <c r="I103" i="1" s="1"/>
  <c r="K103" i="1" s="1"/>
  <c r="H102" i="1"/>
  <c r="H101" i="1"/>
  <c r="I101" i="1" s="1"/>
  <c r="K101" i="1" s="1"/>
  <c r="H100" i="1"/>
  <c r="I100" i="1" s="1"/>
  <c r="H90" i="1"/>
  <c r="I90" i="1" s="1"/>
  <c r="K90" i="1" s="1"/>
  <c r="H89" i="1"/>
  <c r="I89" i="1" s="1"/>
  <c r="H88" i="1"/>
  <c r="I88" i="1" s="1"/>
  <c r="K88" i="1" s="1"/>
  <c r="H87" i="1"/>
  <c r="I87" i="1" s="1"/>
  <c r="H86" i="1"/>
  <c r="I86" i="1" s="1"/>
  <c r="K86" i="1" s="1"/>
  <c r="H85" i="1"/>
  <c r="I85" i="1" s="1"/>
  <c r="H84" i="1"/>
  <c r="I84" i="1" s="1"/>
  <c r="K84" i="1" s="1"/>
  <c r="H83" i="1"/>
  <c r="H82" i="1"/>
  <c r="I82" i="1" s="1"/>
  <c r="K82" i="1" s="1"/>
  <c r="H81" i="1"/>
  <c r="I81" i="1" s="1"/>
  <c r="H80" i="1"/>
  <c r="I80" i="1" s="1"/>
  <c r="K80" i="1" s="1"/>
  <c r="H79" i="1"/>
  <c r="I79" i="1" s="1"/>
  <c r="H78" i="1"/>
  <c r="I78" i="1" s="1"/>
  <c r="K78" i="1" s="1"/>
  <c r="H77" i="1"/>
  <c r="H76" i="1"/>
  <c r="I76" i="1" s="1"/>
  <c r="K76" i="1" s="1"/>
  <c r="H75" i="1"/>
  <c r="H74" i="1"/>
  <c r="I74" i="1" s="1"/>
  <c r="K74" i="1" s="1"/>
  <c r="H73" i="1"/>
  <c r="I73" i="1" s="1"/>
  <c r="H72" i="1"/>
  <c r="I72" i="1" s="1"/>
  <c r="K72" i="1" s="1"/>
  <c r="H71" i="1"/>
  <c r="H70" i="1"/>
  <c r="I70" i="1" s="1"/>
  <c r="K70" i="1" s="1"/>
  <c r="H69" i="1"/>
  <c r="H68" i="1"/>
  <c r="I68" i="1" s="1"/>
  <c r="K68" i="1" s="1"/>
  <c r="H67" i="1"/>
  <c r="I67" i="1" s="1"/>
  <c r="K114" i="1" l="1"/>
  <c r="K110" i="1"/>
  <c r="K215" i="1"/>
  <c r="I219" i="1"/>
  <c r="K219" i="1" s="1"/>
  <c r="K275" i="1"/>
  <c r="K271" i="1"/>
  <c r="K267" i="1"/>
  <c r="K150" i="1"/>
  <c r="K148" i="1"/>
  <c r="K146" i="1"/>
  <c r="K106" i="1"/>
  <c r="K81" i="1"/>
  <c r="K221" i="1"/>
  <c r="K217" i="1"/>
  <c r="K213" i="1"/>
  <c r="K115" i="1"/>
  <c r="K122" i="1"/>
  <c r="I118" i="1"/>
  <c r="K287" i="1"/>
  <c r="K279" i="1"/>
  <c r="I283" i="1"/>
  <c r="I290" i="1" s="1"/>
  <c r="K156" i="1"/>
  <c r="K152" i="1"/>
  <c r="I154" i="1"/>
  <c r="K154" i="1" s="1"/>
  <c r="I203" i="1"/>
  <c r="K203" i="1" s="1"/>
  <c r="K205" i="1"/>
  <c r="K207" i="1"/>
  <c r="I211" i="1"/>
  <c r="K211" i="1" s="1"/>
  <c r="I174" i="1"/>
  <c r="K174" i="1" s="1"/>
  <c r="K182" i="1"/>
  <c r="I186" i="1"/>
  <c r="K186" i="1" s="1"/>
  <c r="I178" i="1"/>
  <c r="K178" i="1" s="1"/>
  <c r="I170" i="1"/>
  <c r="K140" i="1"/>
  <c r="K144" i="1"/>
  <c r="K134" i="1"/>
  <c r="K136" i="1"/>
  <c r="K142" i="1"/>
  <c r="I138" i="1"/>
  <c r="K87" i="1"/>
  <c r="K89" i="1"/>
  <c r="K85" i="1"/>
  <c r="I83" i="1"/>
  <c r="K201" i="1"/>
  <c r="K209" i="1"/>
  <c r="I75" i="1"/>
  <c r="K75" i="1" s="1"/>
  <c r="I71" i="1"/>
  <c r="K71" i="1" s="1"/>
  <c r="K73" i="1"/>
  <c r="K79" i="1"/>
  <c r="I77" i="1"/>
  <c r="K77" i="1" s="1"/>
  <c r="I69" i="1"/>
  <c r="K269" i="1"/>
  <c r="K273" i="1"/>
  <c r="K277" i="1"/>
  <c r="K281" i="1"/>
  <c r="K285" i="1"/>
  <c r="K265" i="1"/>
  <c r="K199" i="1"/>
  <c r="K168" i="1"/>
  <c r="K172" i="1"/>
  <c r="K176" i="1"/>
  <c r="K180" i="1"/>
  <c r="K184" i="1"/>
  <c r="K188" i="1"/>
  <c r="K166" i="1"/>
  <c r="K133" i="1"/>
  <c r="I102" i="1"/>
  <c r="K102" i="1" s="1"/>
  <c r="K104" i="1"/>
  <c r="K108" i="1"/>
  <c r="K112" i="1"/>
  <c r="K116" i="1"/>
  <c r="K120" i="1"/>
  <c r="K100" i="1"/>
  <c r="K67" i="1"/>
  <c r="I158" i="1" l="1"/>
  <c r="I125" i="1"/>
  <c r="I92" i="1"/>
  <c r="I224" i="1"/>
  <c r="K118" i="1"/>
  <c r="K125" i="1" s="1"/>
  <c r="I191" i="1"/>
  <c r="K283" i="1"/>
  <c r="K290" i="1" s="1"/>
  <c r="K224" i="1"/>
  <c r="K170" i="1"/>
  <c r="K191" i="1" s="1"/>
  <c r="K138" i="1"/>
  <c r="K158" i="1" s="1"/>
  <c r="K83" i="1"/>
  <c r="K69" i="1"/>
  <c r="K92" i="1" l="1"/>
  <c r="K292" i="1" s="1"/>
</calcChain>
</file>

<file path=xl/sharedStrings.xml><?xml version="1.0" encoding="utf-8"?>
<sst xmlns="http://schemas.openxmlformats.org/spreadsheetml/2006/main" count="715" uniqueCount="399">
  <si>
    <t>HORSE</t>
  </si>
  <si>
    <t>OUTLAY</t>
  </si>
  <si>
    <t>TRACK</t>
  </si>
  <si>
    <t>RACE</t>
  </si>
  <si>
    <t>NO BET</t>
  </si>
  <si>
    <t>DOOMBEN</t>
  </si>
  <si>
    <t>TO WIN $/RACE</t>
  </si>
  <si>
    <t>RETURN</t>
  </si>
  <si>
    <t>RANDWICK</t>
  </si>
  <si>
    <t>EAGLE FARM</t>
  </si>
  <si>
    <t>CAULFIELD</t>
  </si>
  <si>
    <t>TRACK:</t>
  </si>
  <si>
    <t>RACE:</t>
  </si>
  <si>
    <t>TIME:</t>
  </si>
  <si>
    <t>No#</t>
  </si>
  <si>
    <t>FORM</t>
  </si>
  <si>
    <t>ASS/ODD</t>
  </si>
  <si>
    <t xml:space="preserve">TOTE </t>
  </si>
  <si>
    <t>RESULTS</t>
  </si>
  <si>
    <t>ODDS</t>
  </si>
  <si>
    <t>CLASS:</t>
  </si>
  <si>
    <t>DISTANCE:</t>
  </si>
  <si>
    <t>MARKET:</t>
  </si>
  <si>
    <t>BEST OUTSIDER:</t>
  </si>
  <si>
    <t>PROFIT:</t>
  </si>
  <si>
    <t xml:space="preserve">  </t>
  </si>
  <si>
    <t>MORPHETTVILLE</t>
  </si>
  <si>
    <t>ASCOT</t>
  </si>
  <si>
    <t>HASTINGS</t>
  </si>
  <si>
    <t>TOTE</t>
  </si>
  <si>
    <t>RESULT</t>
  </si>
  <si>
    <t>PAID</t>
  </si>
  <si>
    <t>TOTE/PAID ODDS</t>
  </si>
  <si>
    <t>TOTAL PROFIT/(LOSS)</t>
  </si>
  <si>
    <t>M</t>
  </si>
  <si>
    <t>SELECT</t>
  </si>
  <si>
    <t>ALICE SPRINGS</t>
  </si>
  <si>
    <t>ARARAT</t>
  </si>
  <si>
    <t>AYR</t>
  </si>
  <si>
    <t>BANOR ON DEE</t>
  </si>
  <si>
    <t>CANTERBURY</t>
  </si>
  <si>
    <t>CHANTILLY</t>
  </si>
  <si>
    <t>DURBANVILLE</t>
  </si>
  <si>
    <t>FLEMINGTON</t>
  </si>
  <si>
    <t>GOLD COAST</t>
  </si>
  <si>
    <t>GOLDEN GATE</t>
  </si>
  <si>
    <t>GOULBURN</t>
  </si>
  <si>
    <t>HAWTHORNE</t>
  </si>
  <si>
    <t>HEALESVILLE</t>
  </si>
  <si>
    <t>KALGOORLIE</t>
  </si>
  <si>
    <t>KENSINGTON</t>
  </si>
  <si>
    <t>KILCOY</t>
  </si>
  <si>
    <t>LISMORE</t>
  </si>
  <si>
    <t>MAURITIUS</t>
  </si>
  <si>
    <t>MONEE VALLEY</t>
  </si>
  <si>
    <t>NEWBURY</t>
  </si>
  <si>
    <t>NEWCASTLE</t>
  </si>
  <si>
    <t>RICCARTON PARK</t>
  </si>
  <si>
    <t>ROCKHAMPTON</t>
  </si>
  <si>
    <t>THIRSK</t>
  </si>
  <si>
    <t>TOOWOOMBA</t>
  </si>
  <si>
    <t>TURFFONTEIN</t>
  </si>
  <si>
    <t>WARWICK FARM</t>
  </si>
  <si>
    <r>
      <t xml:space="preserve">Refer above 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9" tint="-0.249977111117893"/>
        <rFont val="Calibri"/>
        <family val="2"/>
        <scheme val="minor"/>
      </rPr>
      <t>BB</t>
    </r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</si>
  <si>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</si>
  <si>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</si>
  <si>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</si>
  <si>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</si>
  <si>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</si>
  <si>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</si>
  <si>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t>POSSIBLE OUTLAY:</t>
  </si>
  <si>
    <t>OUTLAY:</t>
  </si>
  <si>
    <t>TOTAL OUTLAY:</t>
  </si>
  <si>
    <t>RACE:1</t>
  </si>
  <si>
    <t>RACE:2</t>
  </si>
  <si>
    <t>RACE:3</t>
  </si>
  <si>
    <t>RACE:4</t>
  </si>
  <si>
    <t>RACE:5</t>
  </si>
  <si>
    <t>RACE:6</t>
  </si>
  <si>
    <t>RACE:7</t>
  </si>
  <si>
    <t>RACE:8</t>
  </si>
  <si>
    <t>RACE:9</t>
  </si>
  <si>
    <t>RACE:10</t>
  </si>
  <si>
    <t>RACEBIZ QUICK PICKS AND RATINGS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</si>
  <si>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</si>
  <si>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</si>
  <si>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</si>
  <si>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</si>
  <si>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</si>
  <si>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</si>
  <si>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</si>
  <si>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r>
      <t xml:space="preserve"> </t>
    </r>
    <r>
      <rPr>
        <b/>
        <sz val="11"/>
        <rFont val="Calibri"/>
        <family val="2"/>
        <scheme val="minor"/>
      </rPr>
      <t>=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Horses marked in all green is a RaceBiz Blackbooker</t>
    </r>
  </si>
  <si>
    <r>
      <t xml:space="preserve"> </t>
    </r>
    <r>
      <rPr>
        <b/>
        <sz val="11"/>
        <rFont val="Calibri"/>
        <family val="2"/>
        <scheme val="minor"/>
      </rPr>
      <t>= TOP WEIGHT RATING &amp; TIME RATING</t>
    </r>
  </si>
  <si>
    <t>100 100</t>
  </si>
  <si>
    <t xml:space="preserve"> = TOTE TOP RATING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</si>
  <si>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= RaceBiz favour these horses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</si>
  <si>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 = Large bets have been placed on these horses </t>
  </si>
  <si>
    <t>RACEBIZ BEST BETS</t>
  </si>
  <si>
    <t>RACEBIZ PRO TOP RACES FOR TODAY</t>
  </si>
  <si>
    <t>RESULTS:</t>
  </si>
  <si>
    <t>M/MOVERS</t>
  </si>
  <si>
    <t>RATED PRICE</t>
  </si>
  <si>
    <r>
      <t xml:space="preserve">Refer above 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/ </t>
    </r>
    <r>
      <rPr>
        <b/>
        <sz val="11"/>
        <color theme="9" tint="-0.249977111117893"/>
        <rFont val="Calibri"/>
        <family val="2"/>
        <scheme val="minor"/>
      </rPr>
      <t>BB</t>
    </r>
  </si>
  <si>
    <t>CAULFD</t>
  </si>
  <si>
    <t xml:space="preserve">7.PARME </t>
  </si>
  <si>
    <t xml:space="preserve">74x9    GALLIC CHIEFTAIN (FR)  9 59.5 </t>
  </si>
  <si>
    <t xml:space="preserve">1426    ODEON (NZ)  3 57.5  </t>
  </si>
  <si>
    <t xml:space="preserve">2112    VAUCLUSE BAY  6 57.5  </t>
  </si>
  <si>
    <t xml:space="preserve">530x    MIDTERM (GB)  1 55.5  </t>
  </si>
  <si>
    <t xml:space="preserve">8x72    INVERLOCH (IRE)  7 54.0  </t>
  </si>
  <si>
    <t xml:space="preserve">90x5   STARS OF CARRUM  8 54.0 </t>
  </si>
  <si>
    <t xml:space="preserve">9393    DOGMATIC  4 54.0  </t>
  </si>
  <si>
    <t>3.25 PM</t>
  </si>
  <si>
    <t>LISTED</t>
  </si>
  <si>
    <t>ROSEHILL</t>
  </si>
  <si>
    <t xml:space="preserve">31x5    NUDGE  9 54.5  </t>
  </si>
  <si>
    <t xml:space="preserve">17x0    ASPECT RATIO  7 54.5 </t>
  </si>
  <si>
    <t xml:space="preserve">0x12    SUBPOENAED (NZ)  8 54.5 </t>
  </si>
  <si>
    <t xml:space="preserve">1x77    AKARI  2 54.5  </t>
  </si>
  <si>
    <t xml:space="preserve">11x2    FUNSTAR 10 54.5   </t>
  </si>
  <si>
    <t xml:space="preserve">11x3    TRUST THE PROCESS  3 56.5  </t>
  </si>
  <si>
    <t xml:space="preserve">6x42    QUICK THINKER  1 56.5  </t>
  </si>
  <si>
    <t xml:space="preserve">x431    SPEND  6 56.5  </t>
  </si>
  <si>
    <t xml:space="preserve">01x8    KUBRICK  4 56.5  </t>
  </si>
  <si>
    <t>3.10 PM</t>
  </si>
  <si>
    <t>PHAR LAP STAKES</t>
  </si>
  <si>
    <t>3YO - GROUP 2</t>
  </si>
  <si>
    <t xml:space="preserve">2182    SECRET BLAZE 5 57.0 </t>
  </si>
  <si>
    <t>MORNINGTON CUP PRELUDE</t>
  </si>
  <si>
    <t>4.25 PM</t>
  </si>
  <si>
    <t>FM- GROUP 1</t>
  </si>
  <si>
    <t>COOLMORE CLASSIC</t>
  </si>
  <si>
    <t xml:space="preserve">42x3    INVINCIBLE GEM  16 58.0  </t>
  </si>
  <si>
    <t xml:space="preserve">1x12    SWEET DEAL  9 57.5  </t>
  </si>
  <si>
    <t xml:space="preserve">x341    DAWN DAWN  10 56.5  </t>
  </si>
  <si>
    <t xml:space="preserve">50x9    EL DORADO DREAMING  4 55.5  </t>
  </si>
  <si>
    <t xml:space="preserve">05x6    CON TE PARTIRO (USA)  5 55.0  </t>
  </si>
  <si>
    <t xml:space="preserve">3x11    SYLVIA'S MOTHER  8 55.0 5 </t>
  </si>
  <si>
    <t xml:space="preserve">7x52    DELECTATION GIRL (GB)  2 54.5  </t>
  </si>
  <si>
    <t xml:space="preserve">5x55    NOIRE  14 54.5  </t>
  </si>
  <si>
    <t xml:space="preserve">621x    OCEANEX (NZ)  11 54.5  </t>
  </si>
  <si>
    <t xml:space="preserve">30x5    SPANISH WHISPER  3 54.5  </t>
  </si>
  <si>
    <t xml:space="preserve">1826    MISS FABULASS  12 54.0 </t>
  </si>
  <si>
    <t xml:space="preserve">4x08    FIESTA  7 53.0  </t>
  </si>
  <si>
    <t xml:space="preserve">2x64    SWEET SCANDAL  15 52.0  </t>
  </si>
  <si>
    <t xml:space="preserve">5x97    BENITOITE  1 51.0  </t>
  </si>
  <si>
    <t xml:space="preserve">5x49    ACTING (NZ)   13 50.0  </t>
  </si>
  <si>
    <t xml:space="preserve">1x45    KOLDING (NZ)  7 59.0  </t>
  </si>
  <si>
    <t xml:space="preserve">29x6    BLACK HEART BART  6 59.0  </t>
  </si>
  <si>
    <t xml:space="preserve">1x23    FIERCE IMPACT (JPN)  12 59.0  </t>
  </si>
  <si>
    <t xml:space="preserve">1x42    REGAL POWER  3 59.0  </t>
  </si>
  <si>
    <t xml:space="preserve">x321    STREETS OF AVALON  11 59.0  </t>
  </si>
  <si>
    <t xml:space="preserve">0x84    SO SI BON  9 59.0  </t>
  </si>
  <si>
    <t xml:space="preserve">002x    MR QUICKIE  4 59.0  </t>
  </si>
  <si>
    <t xml:space="preserve">1x88    STAR MISSILE  2 59.0  </t>
  </si>
  <si>
    <t xml:space="preserve">12x3    MELODY BELLE (NZ)  5 57.0  </t>
  </si>
  <si>
    <t xml:space="preserve">20x5    ARISTIA  8 57.0  </t>
  </si>
  <si>
    <t xml:space="preserve">1111    ALLIGATOR BLOOD  10 56.0  </t>
  </si>
  <si>
    <t xml:space="preserve">x355    DALASAN  13 56.0  </t>
  </si>
  <si>
    <t xml:space="preserve">4x12    SUPERSTORM  14 56.0 </t>
  </si>
  <si>
    <t xml:space="preserve">13x4    HEART OF PUISSANCE  1 56.0  </t>
  </si>
  <si>
    <t xml:space="preserve">4x16    FLIT  15 54.0  </t>
  </si>
  <si>
    <t xml:space="preserve">x536    SPANISH REEF  16 57.0  </t>
  </si>
  <si>
    <t xml:space="preserve">x553    ADMIRAL'S JOKER  17 59.0  </t>
  </si>
  <si>
    <t xml:space="preserve">83x4    GOLD FIELDS  18 59.0  </t>
  </si>
  <si>
    <t>4.45 PM</t>
  </si>
  <si>
    <t>WFA</t>
  </si>
  <si>
    <t>ALL STAR MILE</t>
  </si>
  <si>
    <t>11,13,15,9,1,7,4</t>
  </si>
  <si>
    <t>5.05 PM</t>
  </si>
  <si>
    <t>SWP-GROUP 3</t>
  </si>
  <si>
    <t>TAB SKY HIGH STAKES</t>
  </si>
  <si>
    <t xml:space="preserve">x0x0    DANCETERIA (FR)  6 58.0  </t>
  </si>
  <si>
    <t xml:space="preserve">7x90    COME PLAY WITH ME  14 58.0  </t>
  </si>
  <si>
    <t xml:space="preserve">8x58    LEVENDI  8 58.0  </t>
  </si>
  <si>
    <t xml:space="preserve">0x89    ANGEL OF TRUTH  4 58.0  </t>
  </si>
  <si>
    <t xml:space="preserve">42x7    ESTI FENY (HUN)  11 58.0  </t>
  </si>
  <si>
    <t xml:space="preserve">4x66    LIFE LESS ORDINARY  3 56.5  </t>
  </si>
  <si>
    <t xml:space="preserve">0x07    NIGHT'S WATCH (NZ)  7 55.5  </t>
  </si>
  <si>
    <t xml:space="preserve">731x    NORWAY (IRE)  12 55.5  </t>
  </si>
  <si>
    <t xml:space="preserve">11x1    MASTER OF WINE (GER)  9 55.0  </t>
  </si>
  <si>
    <t xml:space="preserve">22x0    CARIF  1 55.0  </t>
  </si>
  <si>
    <t xml:space="preserve">12x0    DJUKON (GB)  13 55.0  </t>
  </si>
  <si>
    <t xml:space="preserve">6116    LUVALUVA (NZ)  2 53.5  </t>
  </si>
  <si>
    <t xml:space="preserve">6x50    ATTENTION RUN (GER)  5 53.0  </t>
  </si>
  <si>
    <t xml:space="preserve">5.25 PM </t>
  </si>
  <si>
    <t xml:space="preserve">NEDS ANNIVERSARY VASE </t>
  </si>
  <si>
    <t xml:space="preserve">2122    HELLOVA STREET  6 59.0  </t>
  </si>
  <si>
    <t xml:space="preserve">x553    ADMIRAL'S JOKER  8 58.5 </t>
  </si>
  <si>
    <t xml:space="preserve">83x4    GOLD FIELDS  4 58.5  </t>
  </si>
  <si>
    <t xml:space="preserve">2438    GUIZOT (IRE)  5 55.5  </t>
  </si>
  <si>
    <t xml:space="preserve">212x    SOPRESSA  7 54.0 </t>
  </si>
  <si>
    <t xml:space="preserve">000x    SCARLET DREAM  1 54.0  </t>
  </si>
  <si>
    <t xml:space="preserve">0100    SPUNLAGO  3 54.0  </t>
  </si>
  <si>
    <t xml:space="preserve">5x97    BENITOITE  9 54.0 </t>
  </si>
  <si>
    <t xml:space="preserve">5312    POLANCO  2 54.0  </t>
  </si>
  <si>
    <t>BM-80</t>
  </si>
  <si>
    <t>5.55 PM</t>
  </si>
  <si>
    <t xml:space="preserve">5235    VAINSTREAM  19 64.0  </t>
  </si>
  <si>
    <t xml:space="preserve">115x    BATTLE STORM  2 62.0  </t>
  </si>
  <si>
    <t xml:space="preserve">5331    STREET LIFE  9 62.0  </t>
  </si>
  <si>
    <t xml:space="preserve">800x    PURE SCOT  8 60.5  </t>
  </si>
  <si>
    <t xml:space="preserve">4433    GRANDVIEW AVENUE  3 59.0  </t>
  </si>
  <si>
    <t xml:space="preserve">x721    LEITER  4 59.0  </t>
  </si>
  <si>
    <t xml:space="preserve">1x89    VILLA SARCHI  5 59.0  </t>
  </si>
  <si>
    <t xml:space="preserve">27x4    SAM'S IMAGE  16 58.5  </t>
  </si>
  <si>
    <t xml:space="preserve">0441    DIVINE MR TYCOON  7 58.0  </t>
  </si>
  <si>
    <t xml:space="preserve">7x2x    GODODDIN  11 57.5  </t>
  </si>
  <si>
    <t xml:space="preserve">5x58    I'M TELLING YA  17 57.5  </t>
  </si>
  <si>
    <t xml:space="preserve">4112    ICON  10 57.5  </t>
  </si>
  <si>
    <t xml:space="preserve">1411    MARITANA  1 57.0  </t>
  </si>
  <si>
    <t xml:space="preserve">35x1    SIR HARALD  12 55.5  </t>
  </si>
  <si>
    <t xml:space="preserve">1312    NENEKA  13 54.5  </t>
  </si>
  <si>
    <t xml:space="preserve">3112    STRAVAIN  18 54.5  </t>
  </si>
  <si>
    <t xml:space="preserve">x322    LAUCHETTI  6 56.0  </t>
  </si>
  <si>
    <t xml:space="preserve">267x    CATH'S VILLAGE  14 58.0  </t>
  </si>
  <si>
    <t xml:space="preserve">100 100 </t>
  </si>
  <si>
    <t>8.SEMTIMENTLIST</t>
  </si>
  <si>
    <t>1.EXASPERATE</t>
  </si>
  <si>
    <t>2.NO COMMITMENT</t>
  </si>
  <si>
    <t>8.CLEMENTINA</t>
  </si>
  <si>
    <t xml:space="preserve">5.RIVER NIGHT </t>
  </si>
  <si>
    <t>4.HARD ROCK GIRL</t>
  </si>
  <si>
    <t>1.DESTINATION</t>
  </si>
  <si>
    <t>4.WESTERN SUN</t>
  </si>
  <si>
    <t>2.CASSIUS</t>
  </si>
  <si>
    <t>3.VACLUSE BAY</t>
  </si>
  <si>
    <t>2.ODEAN</t>
  </si>
  <si>
    <t>1.SARTORIAL SPLNDR</t>
  </si>
  <si>
    <t>9.THE MOBOT</t>
  </si>
  <si>
    <t>4.REGAL POWER</t>
  </si>
  <si>
    <t>3.FIECE IMPACT</t>
  </si>
  <si>
    <t>1.HELLOVA STREET</t>
  </si>
  <si>
    <t>3.GOLD FIELDS</t>
  </si>
  <si>
    <t>4.GUIZOT</t>
  </si>
  <si>
    <t>2 BATTLE STORM</t>
  </si>
  <si>
    <t>6.LEITER</t>
  </si>
  <si>
    <t>16.STAVAIN</t>
  </si>
  <si>
    <t>10.GOLDOGIN</t>
  </si>
  <si>
    <r>
      <t xml:space="preserve">3.GRAND PROMD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</si>
  <si>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7.IGNITER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</si>
  <si>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6.RAINBOW THEIF </t>
    </r>
    <r>
      <rPr>
        <b/>
        <sz val="10"/>
        <color rgb="FFFF0000"/>
        <rFont val="Calibri"/>
        <family val="2"/>
        <scheme val="minor"/>
      </rPr>
      <t>M/O*</t>
    </r>
  </si>
  <si>
    <r>
      <t xml:space="preserve">6.MASSEUSE 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</si>
  <si>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 xml:space="preserve">1.THOUGHT F THAT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</si>
  <si>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7.PARME  </t>
    </r>
    <r>
      <rPr>
        <b/>
        <sz val="10"/>
        <color rgb="FFFF0000"/>
        <rFont val="Calibri"/>
        <family val="2"/>
        <scheme val="minor"/>
      </rPr>
      <t>M/O</t>
    </r>
  </si>
  <si>
    <t>1*,7</t>
  </si>
  <si>
    <r>
      <t xml:space="preserve">4.SECRET BLAZE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</si>
  <si>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2.EXCESS FUNDS </t>
    </r>
    <r>
      <rPr>
        <b/>
        <sz val="10"/>
        <color rgb="FFFF0000"/>
        <rFont val="Calibri"/>
        <family val="2"/>
        <scheme val="minor"/>
      </rPr>
      <t>M/O</t>
    </r>
  </si>
  <si>
    <r>
      <t>6.WATUPINTHESKY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</si>
  <si>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 xml:space="preserve">11.ALLIGATOR BLD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</si>
  <si>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9.MELODY BELL </t>
    </r>
    <r>
      <rPr>
        <b/>
        <sz val="10"/>
        <color rgb="FFFF0000"/>
        <rFont val="Calibri"/>
        <family val="2"/>
        <scheme val="minor"/>
      </rPr>
      <t>M/O</t>
    </r>
  </si>
  <si>
    <t>2.ADMIRAL'S JOKER</t>
  </si>
  <si>
    <r>
      <t xml:space="preserve">2.ADMIRAL'S JOKR </t>
    </r>
    <r>
      <rPr>
        <b/>
        <sz val="10"/>
        <color rgb="FFFF0000"/>
        <rFont val="Calibri"/>
        <family val="2"/>
        <scheme val="minor"/>
      </rPr>
      <t>M/O</t>
    </r>
  </si>
  <si>
    <t>2*</t>
  </si>
  <si>
    <t>3.DYLANS ROMANCE</t>
  </si>
  <si>
    <t>1.WHITE BOOTS</t>
  </si>
  <si>
    <t>3.ILOVEMYSELF</t>
  </si>
  <si>
    <t>4.OSAMI</t>
  </si>
  <si>
    <t>5.POSTCODE</t>
  </si>
  <si>
    <r>
      <t xml:space="preserve">1.AIM </t>
    </r>
    <r>
      <rPr>
        <b/>
        <sz val="10"/>
        <color rgb="FFFF0000"/>
        <rFont val="Calibri"/>
        <family val="2"/>
        <scheme val="minor"/>
      </rPr>
      <t>M/O</t>
    </r>
  </si>
  <si>
    <t>7,1,2</t>
  </si>
  <si>
    <t>8.KAAKIT AKIT</t>
  </si>
  <si>
    <t>4.SAUCY</t>
  </si>
  <si>
    <t>1*</t>
  </si>
  <si>
    <t>6.SPENDING TO WIN</t>
  </si>
  <si>
    <t>5.ZOUSTYLE</t>
  </si>
  <si>
    <r>
      <t>2.GERYWORM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</si>
  <si>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 xml:space="preserve">1.TACTCL ADVNTG </t>
    </r>
    <r>
      <rPr>
        <b/>
        <sz val="10"/>
        <color rgb="FFFF0000"/>
        <rFont val="Calibri"/>
        <family val="2"/>
        <scheme val="minor"/>
      </rPr>
      <t>M/O</t>
    </r>
  </si>
  <si>
    <t>2*,1</t>
  </si>
  <si>
    <t>2.SPEND</t>
  </si>
  <si>
    <t>11.RINGERDINGDING</t>
  </si>
  <si>
    <t>9.VEGADAZE</t>
  </si>
  <si>
    <r>
      <t>6.FUNSTAR</t>
    </r>
    <r>
      <rPr>
        <b/>
        <sz val="10"/>
        <color rgb="FFFF0000"/>
        <rFont val="Calibri"/>
        <family val="2"/>
        <scheme val="minor"/>
      </rPr>
      <t xml:space="preserve"> M/O</t>
    </r>
  </si>
  <si>
    <t xml:space="preserve">7.SYLVIA'S MOTHER </t>
  </si>
  <si>
    <t>11.SPANISH WHISPER</t>
  </si>
  <si>
    <r>
      <t>5.POHUTUKAWA</t>
    </r>
    <r>
      <rPr>
        <b/>
        <sz val="10"/>
        <color rgb="FFFF0000"/>
        <rFont val="Calibri"/>
        <family val="2"/>
        <scheme val="minor"/>
      </rPr>
      <t xml:space="preserve"> M/O</t>
    </r>
  </si>
  <si>
    <t>13.LUVALUVA</t>
  </si>
  <si>
    <r>
      <t xml:space="preserve">10.MASTER F WINE </t>
    </r>
    <r>
      <rPr>
        <b/>
        <sz val="10"/>
        <color rgb="FFFF0000"/>
        <rFont val="Calibri"/>
        <family val="2"/>
        <scheme val="minor"/>
      </rPr>
      <t>M/O</t>
    </r>
  </si>
  <si>
    <t>12.DESIGNATED</t>
  </si>
  <si>
    <t>6.POSITIVE PEACE</t>
  </si>
  <si>
    <t>1.ROHERYN</t>
  </si>
  <si>
    <t>12.THREE STRIPES</t>
  </si>
  <si>
    <t>4.PERFECT AIM</t>
  </si>
  <si>
    <t>2.MOUNTBATTEN</t>
  </si>
  <si>
    <t>1.MASTER BAYLEE</t>
  </si>
  <si>
    <t>3.FUJI FLYER</t>
  </si>
  <si>
    <t>16.FISTICUFFS</t>
  </si>
  <si>
    <t>11.THE SINNER</t>
  </si>
  <si>
    <t>15.MITTERE</t>
  </si>
  <si>
    <t xml:space="preserve">1.SHE'S FURLINE </t>
  </si>
  <si>
    <t>5.GRACIE BELLE</t>
  </si>
  <si>
    <t xml:space="preserve">6.HELFUCHI </t>
  </si>
  <si>
    <t>1.HALLELUJAH BOY</t>
  </si>
  <si>
    <t>7.MOGOLIAN WOLF</t>
  </si>
  <si>
    <t>5.MAGNUFIGHTER</t>
  </si>
  <si>
    <t>1.ROTHFIRE</t>
  </si>
  <si>
    <t>6.KISUKANO</t>
  </si>
  <si>
    <t>9.SPIRIT ONE</t>
  </si>
  <si>
    <t>4.BOOM SPENDER</t>
  </si>
  <si>
    <t>3.TYCOON ACE</t>
  </si>
  <si>
    <t>6.BOOM CHICKA BM</t>
  </si>
  <si>
    <t>2.SPURCRAFT</t>
  </si>
  <si>
    <t>14.GEM OF SCOTLAND</t>
  </si>
  <si>
    <t>3.MASTER JAMIE</t>
  </si>
  <si>
    <t>1.THE ODYSSEY</t>
  </si>
  <si>
    <t>2.GUNTANTES</t>
  </si>
  <si>
    <t>10.GREY MISSILE</t>
  </si>
  <si>
    <t>3.FRDDIE FOX TROT</t>
  </si>
  <si>
    <t>13.GOODONYA SONJA</t>
  </si>
  <si>
    <t>5.SNITCH</t>
  </si>
  <si>
    <t>13.SEENTOOMANY</t>
  </si>
  <si>
    <t>1.MACEWEN</t>
  </si>
  <si>
    <t xml:space="preserve">16.RED CHASE </t>
  </si>
  <si>
    <r>
      <t>21.MOONSHNE LY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</si>
  <si>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>12.PEPI LA FEW</t>
    </r>
    <r>
      <rPr>
        <b/>
        <sz val="10"/>
        <color rgb="FFFF0000"/>
        <rFont val="Calibri"/>
        <family val="2"/>
        <scheme val="minor"/>
      </rPr>
      <t xml:space="preserve"> M/O</t>
    </r>
  </si>
  <si>
    <t>N/BET</t>
  </si>
  <si>
    <t>1.MEDIA BARON</t>
  </si>
  <si>
    <t xml:space="preserve">4.AL DI LA </t>
  </si>
  <si>
    <t>6.SCORELINE</t>
  </si>
  <si>
    <t>4.FLOYD</t>
  </si>
  <si>
    <t>6.MERVYN</t>
  </si>
  <si>
    <t>2.CAROCAPO</t>
  </si>
  <si>
    <t>3.CHIX PIC</t>
  </si>
  <si>
    <t>7.GUESTEEN</t>
  </si>
  <si>
    <t>1.CAPTIVATED</t>
  </si>
  <si>
    <t>3.KITGUM</t>
  </si>
  <si>
    <t>4.MR KUNAFA</t>
  </si>
  <si>
    <t>3.TOLLMAN</t>
  </si>
  <si>
    <t>9.YADREAMIN'</t>
  </si>
  <si>
    <t>5.SOPHIE'S SONG</t>
  </si>
  <si>
    <t>11.HE'S A GUNSLINGER</t>
  </si>
  <si>
    <t>3.ROYAL RUMBLE</t>
  </si>
  <si>
    <t>1.CRYPTIC WONDER</t>
  </si>
  <si>
    <t>2.KELVIN</t>
  </si>
  <si>
    <t>3.TALLADEGA</t>
  </si>
  <si>
    <t>6.BOGART</t>
  </si>
  <si>
    <t>2.LONGSDALE LADY</t>
  </si>
  <si>
    <t>4.NAUGHTY BY NATURE</t>
  </si>
  <si>
    <t>1.TUSCAN QUEEN</t>
  </si>
  <si>
    <t>10.GLAMOUR PACKED</t>
  </si>
  <si>
    <t>9.WIENER WALTZ</t>
  </si>
  <si>
    <t>2.SWEET DREAMIN'</t>
  </si>
  <si>
    <t>10.DEVOTED STAR</t>
  </si>
  <si>
    <t>8.OCEAN FIFTEEN</t>
  </si>
  <si>
    <r>
      <t xml:space="preserve">2.MYSTERY MISS </t>
    </r>
    <r>
      <rPr>
        <b/>
        <sz val="10"/>
        <color rgb="FFFF0000"/>
        <rFont val="Calibri"/>
        <family val="2"/>
        <scheme val="minor"/>
      </rPr>
      <t>M/O</t>
    </r>
  </si>
  <si>
    <t>8.CRYPTIC LOVE</t>
  </si>
  <si>
    <r>
      <t xml:space="preserve">x111    PROBABEEL (NZ)  5 54.5  </t>
    </r>
    <r>
      <rPr>
        <b/>
        <sz val="11"/>
        <color rgb="FF00B050"/>
        <rFont val="Calibri"/>
        <family val="2"/>
        <scheme val="minor"/>
      </rPr>
      <t>100</t>
    </r>
  </si>
  <si>
    <r>
      <t xml:space="preserve">7x33    POHUTUKAWA  6 55.5  </t>
    </r>
    <r>
      <rPr>
        <b/>
        <sz val="11"/>
        <color rgb="FF00B050"/>
        <rFont val="Calibri"/>
        <family val="2"/>
        <scheme val="minor"/>
      </rPr>
      <t>100</t>
    </r>
  </si>
  <si>
    <r>
      <t xml:space="preserve">60x1    MUSTAJEER (GB)  10 55.0  </t>
    </r>
    <r>
      <rPr>
        <b/>
        <sz val="11"/>
        <color rgb="FF00B050"/>
        <rFont val="Calibri"/>
        <family val="2"/>
        <scheme val="minor"/>
      </rPr>
      <t>100</t>
    </r>
  </si>
  <si>
    <r>
      <t xml:space="preserve">42x1    PHOENIX GLOBAL  15 53.0  </t>
    </r>
    <r>
      <rPr>
        <b/>
        <sz val="11"/>
        <color rgb="FF00B050"/>
        <rFont val="Calibri"/>
        <family val="2"/>
        <scheme val="minor"/>
      </rPr>
      <t>100</t>
    </r>
  </si>
  <si>
    <t>1.STELLAR PAULINE</t>
  </si>
  <si>
    <t>GOLD CST</t>
  </si>
  <si>
    <t>GEELONG</t>
  </si>
  <si>
    <t>3.HOWLING WOLF</t>
  </si>
  <si>
    <t>8.HONEYESPRIT</t>
  </si>
  <si>
    <t>SATURDAY 14 MARCH 2020</t>
  </si>
  <si>
    <t>TAURANGA</t>
  </si>
  <si>
    <t>M/O*</t>
  </si>
  <si>
    <t>*</t>
  </si>
  <si>
    <t>7311    SALSAMOR (NZ)  2 54.0  100</t>
  </si>
  <si>
    <t>6.INVERLOCH</t>
  </si>
  <si>
    <t>8.SUBPOENAED M/O</t>
  </si>
  <si>
    <t>2.SWEET DEAL M/O</t>
  </si>
  <si>
    <r>
      <rPr>
        <b/>
        <sz val="11"/>
        <rFont val="Calibri"/>
        <family val="2"/>
        <scheme val="minor"/>
      </rPr>
      <t>7</t>
    </r>
    <r>
      <rPr>
        <b/>
        <sz val="11"/>
        <color rgb="FFFF0000"/>
        <rFont val="Calibri"/>
        <family val="2"/>
        <scheme val="minor"/>
      </rPr>
      <t>,15,9,14,10,4,11,5</t>
    </r>
  </si>
  <si>
    <t>ROVER 7</t>
  </si>
  <si>
    <t>100 100 *</t>
  </si>
  <si>
    <t>100 100*</t>
  </si>
  <si>
    <t>6*,7,4</t>
  </si>
  <si>
    <t>3*,8</t>
  </si>
  <si>
    <t>6,5,2</t>
  </si>
  <si>
    <t>4,3</t>
  </si>
  <si>
    <t>6,2,10</t>
  </si>
  <si>
    <t>11,9,4,3,13</t>
  </si>
  <si>
    <t>3*,4</t>
  </si>
  <si>
    <t>18*</t>
  </si>
  <si>
    <r>
      <t xml:space="preserve">4.SUNDAY PRAY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</si>
  <si>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7.YONKERS </t>
    </r>
    <r>
      <rPr>
        <b/>
        <sz val="10"/>
        <color rgb="FFFF0000"/>
        <rFont val="Calibri"/>
        <family val="2"/>
        <scheme val="minor"/>
      </rPr>
      <t>M/O</t>
    </r>
  </si>
  <si>
    <t>7*,5</t>
  </si>
  <si>
    <r>
      <t>5.CYBER INTERVNTN</t>
    </r>
    <r>
      <rPr>
        <b/>
        <sz val="10"/>
        <color rgb="FFFF0000"/>
        <rFont val="Calibri"/>
        <family val="2"/>
        <scheme val="minor"/>
      </rPr>
      <t xml:space="preserve"> M/O</t>
    </r>
  </si>
  <si>
    <t xml:space="preserve">3.TIMES S PRECIOUS </t>
  </si>
  <si>
    <r>
      <t>1.STELLA PAULINE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</si>
  <si>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 xml:space="preserve">5.PROBABEEL </t>
    </r>
    <r>
      <rPr>
        <b/>
        <sz val="10"/>
        <color rgb="FFFF0000"/>
        <rFont val="Calibri"/>
        <family val="2"/>
        <scheme val="minor"/>
      </rPr>
      <t>M/O</t>
    </r>
  </si>
  <si>
    <t>6*,5</t>
  </si>
  <si>
    <r>
      <t xml:space="preserve">4.CASCADIAN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</si>
  <si>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2.QUACKERJACK </t>
    </r>
    <r>
      <rPr>
        <b/>
        <sz val="10"/>
        <color rgb="FFFF0000"/>
        <rFont val="Calibri"/>
        <family val="2"/>
        <scheme val="minor"/>
      </rPr>
      <t>M/O</t>
    </r>
  </si>
  <si>
    <t>4,2</t>
  </si>
  <si>
    <t>5,15,13,4,7</t>
  </si>
  <si>
    <r>
      <t xml:space="preserve">9.MUSTAJEER </t>
    </r>
    <r>
      <rPr>
        <b/>
        <sz val="10"/>
        <color rgb="FFFF0000"/>
        <rFont val="Calibri"/>
        <family val="2"/>
        <scheme val="minor"/>
      </rPr>
      <t>M/O</t>
    </r>
  </si>
  <si>
    <t>10,9,1,6</t>
  </si>
  <si>
    <r>
      <t>6.LIFE LES ORDINRY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</si>
  <si>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 xml:space="preserve">8.ROYAL CELEBRTN </t>
    </r>
    <r>
      <rPr>
        <b/>
        <sz val="10"/>
        <color rgb="FFFF0000"/>
        <rFont val="Calibri"/>
        <family val="2"/>
        <scheme val="minor"/>
      </rPr>
      <t>M/O</t>
    </r>
  </si>
  <si>
    <t>8,7</t>
  </si>
  <si>
    <r>
      <t xml:space="preserve">11.ERIC THE EEL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</si>
  <si>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9.REMOVAL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</si>
  <si>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5.SHERPA LASS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</si>
  <si>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7.UTGARD LOKI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</si>
  <si>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GOOD 4 / </t>
    </r>
    <r>
      <rPr>
        <b/>
        <sz val="11"/>
        <color rgb="FFFF0000"/>
        <rFont val="Calibri"/>
        <family val="2"/>
        <scheme val="minor"/>
      </rPr>
      <t>OCAST</t>
    </r>
  </si>
  <si>
    <r>
      <t xml:space="preserve">HEAVY 9 / </t>
    </r>
    <r>
      <rPr>
        <b/>
        <sz val="11"/>
        <color rgb="FFFF0000"/>
        <rFont val="Calibri"/>
        <family val="2"/>
        <scheme val="minor"/>
      </rPr>
      <t>FINE</t>
    </r>
  </si>
  <si>
    <r>
      <t xml:space="preserve">SOFT 6 / </t>
    </r>
    <r>
      <rPr>
        <b/>
        <sz val="11"/>
        <color rgb="FFFF0000"/>
        <rFont val="Calibri"/>
        <family val="2"/>
        <scheme val="minor"/>
      </rPr>
      <t>OCAST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</si>
</sst>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trike/>
      <sz val="10"/>
      <name val="Calibri"/>
      <family val="2"/>
      <scheme val="minor"/>
    </font>
    <font>
      <b/>
      <strike/>
      <sz val="10"/>
      <color rgb="FF222222"/>
      <name val="Arial"/>
      <family val="2"/>
    </font>
    <font>
      <strike/>
      <sz val="11"/>
      <color rgb="FF0070C0"/>
      <name val="Calibri"/>
      <family val="2"/>
      <scheme val="minor"/>
    </font>
    <font>
      <b/>
      <strike/>
      <sz val="10"/>
      <color rgb="FF0070C0"/>
      <name val="Arial"/>
      <family val="2"/>
    </font>
    <font>
      <strike/>
      <sz val="11"/>
      <color theme="8" tint="-0.249977111117893"/>
      <name val="Calibri"/>
      <family val="2"/>
      <scheme val="minor"/>
    </font>
    <font>
      <b/>
      <strike/>
      <sz val="11"/>
      <color theme="8" tint="-0.249977111117893"/>
      <name val="Calibri"/>
      <family val="2"/>
      <scheme val="minor"/>
    </font>
    <font>
      <b/>
      <strike/>
      <sz val="10"/>
      <color theme="8" tint="-0.249977111117893"/>
      <name val="Arial"/>
      <family val="2"/>
    </font>
    <font>
      <b/>
      <sz val="12"/>
      <name val="Calibri"/>
      <family val="2"/>
      <scheme val="minor"/>
    </font>
    <font>
      <b/>
      <strike/>
      <sz val="10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9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66" fontId="6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7" fillId="0" borderId="0" xfId="1" applyFont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44" fontId="7" fillId="0" borderId="0" xfId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Fill="1" applyBorder="1"/>
    <xf numFmtId="165" fontId="0" fillId="0" borderId="0" xfId="0" applyNumberFormat="1" applyFill="1" applyBorder="1"/>
    <xf numFmtId="164" fontId="3" fillId="0" borderId="0" xfId="1" applyNumberFormat="1" applyFont="1" applyFill="1" applyBorder="1" applyAlignment="1">
      <alignment horizontal="right"/>
    </xf>
    <xf numFmtId="1" fontId="0" fillId="0" borderId="0" xfId="0" applyNumberFormat="1" applyFill="1" applyBorder="1"/>
    <xf numFmtId="16" fontId="0" fillId="0" borderId="0" xfId="0" applyNumberFormat="1" applyFill="1" applyBorder="1"/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0" fontId="2" fillId="5" borderId="0" xfId="0" applyFont="1" applyFill="1" applyAlignment="1">
      <alignment horizontal="right"/>
    </xf>
    <xf numFmtId="44" fontId="0" fillId="2" borderId="0" xfId="0" applyNumberFormat="1" applyFill="1" applyAlignment="1">
      <alignment horizontal="right"/>
    </xf>
    <xf numFmtId="1" fontId="0" fillId="5" borderId="0" xfId="0" applyNumberFormat="1" applyFill="1"/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44" fontId="7" fillId="0" borderId="0" xfId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166" fontId="0" fillId="0" borderId="0" xfId="0" applyNumberFormat="1" applyFill="1" applyBorder="1"/>
    <xf numFmtId="166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167" fontId="15" fillId="4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0" fontId="10" fillId="3" borderId="0" xfId="0" applyFont="1" applyFill="1"/>
    <xf numFmtId="0" fontId="0" fillId="3" borderId="0" xfId="0" applyFill="1" applyAlignment="1">
      <alignment horizontal="right"/>
    </xf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1" fontId="2" fillId="0" borderId="0" xfId="0" applyNumberFormat="1" applyFont="1"/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0" fillId="0" borderId="0" xfId="0" applyFill="1" applyAlignment="1">
      <alignment horizontal="right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4" fontId="2" fillId="0" borderId="0" xfId="1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 vertical="center"/>
      <protection locked="0"/>
    </xf>
    <xf numFmtId="44" fontId="2" fillId="0" borderId="0" xfId="1" applyFont="1" applyFill="1" applyAlignment="1" applyProtection="1">
      <alignment horizontal="center"/>
      <protection locked="0"/>
    </xf>
    <xf numFmtId="44" fontId="2" fillId="0" borderId="0" xfId="1" applyFont="1" applyFill="1" applyAlignment="1" applyProtection="1">
      <alignment horizontal="center" vertical="center"/>
      <protection locked="0"/>
    </xf>
    <xf numFmtId="44" fontId="7" fillId="0" borderId="0" xfId="1" applyFont="1" applyAlignment="1" applyProtection="1">
      <alignment horizontal="center"/>
      <protection locked="0"/>
    </xf>
    <xf numFmtId="44" fontId="7" fillId="0" borderId="0" xfId="1" applyFont="1" applyAlignment="1" applyProtection="1">
      <alignment horizontal="center" vertical="center"/>
      <protection locked="0"/>
    </xf>
    <xf numFmtId="44" fontId="6" fillId="0" borderId="0" xfId="1" applyFont="1" applyFill="1" applyAlignment="1" applyProtection="1">
      <alignment horizontal="center"/>
      <protection locked="0"/>
    </xf>
    <xf numFmtId="44" fontId="6" fillId="0" borderId="0" xfId="1" applyFont="1" applyFill="1" applyAlignment="1" applyProtection="1">
      <alignment horizontal="center" vertical="center"/>
      <protection locked="0"/>
    </xf>
    <xf numFmtId="0" fontId="19" fillId="0" borderId="0" xfId="0" applyFont="1"/>
    <xf numFmtId="1" fontId="4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20" fillId="5" borderId="0" xfId="1" applyNumberFormat="1" applyFont="1" applyFill="1" applyAlignment="1">
      <alignment horizontal="right"/>
    </xf>
    <xf numFmtId="1" fontId="2" fillId="0" borderId="0" xfId="0" applyNumberFormat="1" applyFont="1" applyProtection="1">
      <protection locked="0"/>
    </xf>
    <xf numFmtId="1" fontId="6" fillId="0" borderId="0" xfId="0" applyNumberFormat="1" applyFont="1" applyProtection="1">
      <protection locked="0"/>
    </xf>
    <xf numFmtId="0" fontId="21" fillId="0" borderId="0" xfId="0" applyFont="1"/>
    <xf numFmtId="1" fontId="21" fillId="0" borderId="0" xfId="0" applyNumberFormat="1" applyFont="1" applyProtection="1">
      <protection locked="0"/>
    </xf>
    <xf numFmtId="44" fontId="21" fillId="0" borderId="0" xfId="1" applyFont="1" applyAlignment="1">
      <alignment horizontal="center"/>
    </xf>
    <xf numFmtId="44" fontId="21" fillId="0" borderId="0" xfId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3" borderId="0" xfId="0" applyFont="1" applyFill="1"/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/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Border="1" applyAlignment="1"/>
    <xf numFmtId="0" fontId="2" fillId="0" borderId="16" xfId="0" applyFont="1" applyBorder="1"/>
    <xf numFmtId="0" fontId="0" fillId="0" borderId="16" xfId="0" applyBorder="1"/>
    <xf numFmtId="165" fontId="0" fillId="0" borderId="16" xfId="0" applyNumberFormat="1" applyFill="1" applyBorder="1"/>
    <xf numFmtId="0" fontId="0" fillId="0" borderId="16" xfId="0" applyFill="1" applyBorder="1"/>
    <xf numFmtId="44" fontId="0" fillId="0" borderId="0" xfId="0" applyNumberFormat="1" applyFill="1" applyAlignment="1">
      <alignment horizontal="right"/>
    </xf>
    <xf numFmtId="164" fontId="12" fillId="0" borderId="0" xfId="1" applyNumberFormat="1" applyFont="1" applyFill="1" applyAlignment="1">
      <alignment horizontal="right"/>
    </xf>
    <xf numFmtId="1" fontId="0" fillId="0" borderId="0" xfId="0" applyNumberFormat="1" applyFill="1"/>
    <xf numFmtId="0" fontId="2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44" fontId="6" fillId="0" borderId="0" xfId="1" applyFont="1" applyBorder="1" applyAlignment="1">
      <alignment horizontal="center"/>
    </xf>
    <xf numFmtId="44" fontId="6" fillId="0" borderId="0" xfId="1" applyFont="1" applyBorder="1" applyAlignment="1">
      <alignment horizontal="center" vertical="center"/>
    </xf>
    <xf numFmtId="44" fontId="0" fillId="2" borderId="0" xfId="0" applyNumberFormat="1" applyFill="1" applyBorder="1" applyAlignment="1">
      <alignment horizontal="right"/>
    </xf>
    <xf numFmtId="164" fontId="12" fillId="5" borderId="0" xfId="1" applyNumberFormat="1" applyFont="1" applyFill="1" applyBorder="1" applyAlignment="1">
      <alignment horizontal="right"/>
    </xf>
    <xf numFmtId="0" fontId="4" fillId="0" borderId="0" xfId="0" applyFont="1" applyBorder="1" applyAlignment="1" applyProtection="1">
      <alignment horizontal="center" vertical="center"/>
      <protection locked="0"/>
    </xf>
    <xf numFmtId="44" fontId="2" fillId="0" borderId="0" xfId="1" applyFont="1" applyBorder="1" applyAlignment="1">
      <alignment horizontal="center"/>
    </xf>
    <xf numFmtId="44" fontId="2" fillId="0" borderId="0" xfId="1" applyFont="1" applyBorder="1" applyAlignment="1">
      <alignment horizontal="center" vertical="center"/>
    </xf>
    <xf numFmtId="44" fontId="0" fillId="3" borderId="0" xfId="0" applyNumberFormat="1" applyFill="1" applyBorder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/>
    <xf numFmtId="0" fontId="4" fillId="3" borderId="0" xfId="0" applyFont="1" applyFill="1"/>
    <xf numFmtId="0" fontId="7" fillId="0" borderId="0" xfId="0" applyFont="1" applyFill="1" applyBorder="1" applyAlignment="1"/>
    <xf numFmtId="7" fontId="6" fillId="0" borderId="0" xfId="1" applyNumberFormat="1" applyFont="1" applyFill="1" applyBorder="1" applyAlignment="1">
      <alignment horizontal="center"/>
    </xf>
    <xf numFmtId="0" fontId="21" fillId="0" borderId="0" xfId="0" applyFont="1" applyFill="1" applyBorder="1"/>
    <xf numFmtId="7" fontId="22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4" fillId="0" borderId="0" xfId="0" applyFont="1" applyFill="1" applyBorder="1"/>
    <xf numFmtId="0" fontId="8" fillId="0" borderId="0" xfId="0" applyFont="1" applyAlignment="1">
      <alignment horizontal="left"/>
    </xf>
    <xf numFmtId="0" fontId="8" fillId="6" borderId="0" xfId="0" applyFont="1" applyFill="1" applyAlignment="1">
      <alignment horizontal="right"/>
    </xf>
    <xf numFmtId="0" fontId="17" fillId="3" borderId="0" xfId="0" applyFont="1" applyFill="1" applyAlignment="1"/>
    <xf numFmtId="1" fontId="0" fillId="5" borderId="0" xfId="0" applyNumberFormat="1" applyFill="1" applyBorder="1"/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3" borderId="20" xfId="0" applyFont="1" applyFill="1" applyBorder="1" applyAlignment="1">
      <alignment vertical="center"/>
    </xf>
    <xf numFmtId="0" fontId="28" fillId="3" borderId="21" xfId="0" applyFont="1" applyFill="1" applyBorder="1" applyAlignment="1">
      <alignment vertical="center"/>
    </xf>
    <xf numFmtId="0" fontId="26" fillId="3" borderId="23" xfId="0" applyFont="1" applyFill="1" applyBorder="1" applyAlignment="1">
      <alignment horizontal="left" vertical="center"/>
    </xf>
    <xf numFmtId="0" fontId="26" fillId="3" borderId="8" xfId="0" applyFont="1" applyFill="1" applyBorder="1" applyAlignment="1">
      <alignment vertical="center"/>
    </xf>
    <xf numFmtId="0" fontId="28" fillId="3" borderId="4" xfId="0" applyFont="1" applyFill="1" applyBorder="1" applyAlignment="1">
      <alignment vertical="center"/>
    </xf>
    <xf numFmtId="0" fontId="28" fillId="3" borderId="6" xfId="0" applyFont="1" applyFill="1" applyBorder="1" applyAlignment="1">
      <alignment vertical="center"/>
    </xf>
    <xf numFmtId="0" fontId="26" fillId="3" borderId="23" xfId="0" applyFont="1" applyFill="1" applyBorder="1" applyAlignment="1">
      <alignment vertical="center"/>
    </xf>
    <xf numFmtId="0" fontId="18" fillId="7" borderId="19" xfId="0" applyFont="1" applyFill="1" applyBorder="1" applyAlignment="1">
      <alignment vertical="center"/>
    </xf>
    <xf numFmtId="0" fontId="28" fillId="3" borderId="5" xfId="0" applyFont="1" applyFill="1" applyBorder="1" applyAlignment="1">
      <alignment vertical="center"/>
    </xf>
    <xf numFmtId="0" fontId="28" fillId="3" borderId="22" xfId="0" applyFont="1" applyFill="1" applyBorder="1" applyAlignment="1">
      <alignment vertical="center"/>
    </xf>
    <xf numFmtId="0" fontId="26" fillId="3" borderId="24" xfId="0" applyFont="1" applyFill="1" applyBorder="1" applyAlignment="1">
      <alignment vertical="center"/>
    </xf>
    <xf numFmtId="0" fontId="26" fillId="3" borderId="5" xfId="0" applyFont="1" applyFill="1" applyBorder="1" applyAlignment="1">
      <alignment vertical="center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/>
    <xf numFmtId="0" fontId="7" fillId="3" borderId="0" xfId="0" applyFont="1" applyFill="1" applyAlignment="1">
      <alignment horizontal="left" vertical="center"/>
    </xf>
    <xf numFmtId="20" fontId="7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1" fontId="7" fillId="0" borderId="0" xfId="0" applyNumberFormat="1" applyFont="1" applyProtection="1">
      <protection locked="0"/>
    </xf>
    <xf numFmtId="0" fontId="8" fillId="0" borderId="0" xfId="0" applyFont="1"/>
    <xf numFmtId="44" fontId="2" fillId="2" borderId="0" xfId="0" applyNumberFormat="1" applyFont="1" applyFill="1" applyAlignment="1">
      <alignment horizontal="right"/>
    </xf>
    <xf numFmtId="44" fontId="7" fillId="0" borderId="0" xfId="1" applyFont="1" applyFill="1" applyAlignment="1">
      <alignment horizontal="center" vertical="center"/>
    </xf>
    <xf numFmtId="164" fontId="30" fillId="5" borderId="0" xfId="1" applyNumberFormat="1" applyFont="1" applyFill="1" applyAlignment="1">
      <alignment horizontal="right"/>
    </xf>
    <xf numFmtId="1" fontId="31" fillId="0" borderId="0" xfId="0" applyNumberFormat="1" applyFont="1" applyAlignment="1" applyProtection="1">
      <alignment horizontal="left" vertical="center"/>
      <protection locked="0"/>
    </xf>
    <xf numFmtId="44" fontId="31" fillId="2" borderId="0" xfId="0" applyNumberFormat="1" applyFont="1" applyFill="1" applyAlignment="1">
      <alignment horizontal="right"/>
    </xf>
    <xf numFmtId="164" fontId="32" fillId="5" borderId="0" xfId="1" applyNumberFormat="1" applyFont="1" applyFill="1" applyAlignment="1">
      <alignment horizontal="right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7" fontId="27" fillId="0" borderId="23" xfId="1" applyNumberFormat="1" applyFont="1" applyFill="1" applyBorder="1" applyAlignment="1">
      <alignment horizontal="center" vertical="center"/>
    </xf>
    <xf numFmtId="7" fontId="27" fillId="0" borderId="20" xfId="1" applyNumberFormat="1" applyFont="1" applyFill="1" applyBorder="1" applyAlignment="1">
      <alignment horizontal="center" vertical="center"/>
    </xf>
    <xf numFmtId="7" fontId="27" fillId="0" borderId="21" xfId="1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7" fontId="27" fillId="0" borderId="20" xfId="1" applyNumberFormat="1" applyFont="1" applyFill="1" applyBorder="1" applyAlignment="1">
      <alignment horizontal="center" vertical="top"/>
    </xf>
    <xf numFmtId="7" fontId="27" fillId="0" borderId="21" xfId="1" applyNumberFormat="1" applyFont="1" applyFill="1" applyBorder="1" applyAlignment="1">
      <alignment horizontal="center" vertical="top"/>
    </xf>
    <xf numFmtId="7" fontId="27" fillId="0" borderId="23" xfId="1" applyNumberFormat="1" applyFont="1" applyFill="1" applyBorder="1" applyAlignment="1">
      <alignment horizontal="center" vertical="top"/>
    </xf>
    <xf numFmtId="0" fontId="18" fillId="8" borderId="8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7" fontId="27" fillId="8" borderId="23" xfId="1" applyNumberFormat="1" applyFont="1" applyFill="1" applyBorder="1" applyAlignment="1">
      <alignment horizontal="left" vertical="center"/>
    </xf>
    <xf numFmtId="0" fontId="18" fillId="8" borderId="4" xfId="0" applyFont="1" applyFill="1" applyBorder="1" applyAlignment="1">
      <alignment vertical="center"/>
    </xf>
    <xf numFmtId="0" fontId="18" fillId="8" borderId="0" xfId="0" applyFont="1" applyFill="1" applyBorder="1" applyAlignment="1">
      <alignment vertical="center"/>
    </xf>
    <xf numFmtId="7" fontId="27" fillId="8" borderId="20" xfId="1" applyNumberFormat="1" applyFont="1" applyFill="1" applyBorder="1" applyAlignment="1">
      <alignment horizontal="left" vertical="center"/>
    </xf>
    <xf numFmtId="0" fontId="27" fillId="8" borderId="4" xfId="0" applyFont="1" applyFill="1" applyBorder="1" applyAlignment="1">
      <alignment vertical="center"/>
    </xf>
    <xf numFmtId="0" fontId="27" fillId="8" borderId="0" xfId="0" applyFont="1" applyFill="1" applyBorder="1" applyAlignment="1">
      <alignment vertical="center"/>
    </xf>
    <xf numFmtId="0" fontId="18" fillId="8" borderId="6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7" fontId="27" fillId="8" borderId="21" xfId="1" applyNumberFormat="1" applyFont="1" applyFill="1" applyBorder="1" applyAlignment="1">
      <alignment horizontal="left" vertical="center"/>
    </xf>
    <xf numFmtId="0" fontId="28" fillId="8" borderId="1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28" fillId="8" borderId="3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4" fontId="27" fillId="0" borderId="23" xfId="1" applyNumberFormat="1" applyFont="1" applyFill="1" applyBorder="1" applyAlignment="1">
      <alignment horizontal="center" vertical="center"/>
    </xf>
    <xf numFmtId="7" fontId="27" fillId="3" borderId="23" xfId="1" applyNumberFormat="1" applyFont="1" applyFill="1" applyBorder="1" applyAlignment="1">
      <alignment horizontal="left" vertical="center"/>
    </xf>
    <xf numFmtId="7" fontId="27" fillId="3" borderId="20" xfId="1" applyNumberFormat="1" applyFont="1" applyFill="1" applyBorder="1" applyAlignment="1">
      <alignment horizontal="left" vertical="center"/>
    </xf>
    <xf numFmtId="7" fontId="27" fillId="3" borderId="21" xfId="1" applyNumberFormat="1" applyFont="1" applyFill="1" applyBorder="1" applyAlignment="1">
      <alignment horizontal="left" vertical="center"/>
    </xf>
    <xf numFmtId="1" fontId="33" fillId="0" borderId="0" xfId="0" applyNumberFormat="1" applyFont="1" applyAlignment="1" applyProtection="1">
      <alignment horizontal="left" vertical="center"/>
      <protection locked="0"/>
    </xf>
    <xf numFmtId="1" fontId="34" fillId="0" borderId="0" xfId="0" applyNumberFormat="1" applyFont="1" applyProtection="1">
      <protection locked="0"/>
    </xf>
    <xf numFmtId="44" fontId="34" fillId="0" borderId="0" xfId="1" applyFont="1" applyAlignment="1">
      <alignment horizontal="center"/>
    </xf>
    <xf numFmtId="44" fontId="34" fillId="0" borderId="0" xfId="1" applyFont="1" applyAlignment="1">
      <alignment horizontal="center" vertical="center"/>
    </xf>
    <xf numFmtId="44" fontId="33" fillId="2" borderId="0" xfId="0" applyNumberFormat="1" applyFont="1" applyFill="1" applyAlignment="1">
      <alignment horizontal="right"/>
    </xf>
    <xf numFmtId="164" fontId="35" fillId="5" borderId="0" xfId="1" applyNumberFormat="1" applyFont="1" applyFill="1" applyAlignment="1">
      <alignment horizontal="right"/>
    </xf>
    <xf numFmtId="44" fontId="34" fillId="0" borderId="0" xfId="1" applyFont="1" applyFill="1" applyAlignment="1">
      <alignment horizontal="center"/>
    </xf>
    <xf numFmtId="44" fontId="34" fillId="0" borderId="0" xfId="1" applyFont="1" applyFill="1" applyAlignment="1">
      <alignment horizontal="center" vertical="center"/>
    </xf>
    <xf numFmtId="44" fontId="0" fillId="0" borderId="0" xfId="1" applyFont="1"/>
    <xf numFmtId="0" fontId="26" fillId="3" borderId="13" xfId="0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0" fontId="28" fillId="3" borderId="25" xfId="0" applyFont="1" applyFill="1" applyBorder="1" applyAlignment="1">
      <alignment vertical="center"/>
    </xf>
    <xf numFmtId="7" fontId="27" fillId="8" borderId="23" xfId="1" applyNumberFormat="1" applyFont="1" applyFill="1" applyBorder="1" applyAlignment="1">
      <alignment horizontal="left" vertical="top"/>
    </xf>
    <xf numFmtId="7" fontId="26" fillId="8" borderId="20" xfId="1" applyNumberFormat="1" applyFont="1" applyFill="1" applyBorder="1" applyAlignment="1">
      <alignment horizontal="center" vertical="top"/>
    </xf>
    <xf numFmtId="0" fontId="29" fillId="8" borderId="0" xfId="0" applyFont="1" applyFill="1" applyBorder="1" applyAlignment="1">
      <alignment vertical="center"/>
    </xf>
    <xf numFmtId="7" fontId="27" fillId="8" borderId="20" xfId="1" applyNumberFormat="1" applyFont="1" applyFill="1" applyBorder="1" applyAlignment="1">
      <alignment horizontal="left" vertical="top"/>
    </xf>
    <xf numFmtId="7" fontId="27" fillId="8" borderId="21" xfId="1" applyNumberFormat="1" applyFont="1" applyFill="1" applyBorder="1" applyAlignment="1">
      <alignment horizontal="left" vertical="top"/>
    </xf>
    <xf numFmtId="0" fontId="18" fillId="8" borderId="20" xfId="0" applyFont="1" applyFill="1" applyBorder="1" applyAlignment="1">
      <alignment vertical="center"/>
    </xf>
    <xf numFmtId="7" fontId="27" fillId="8" borderId="5" xfId="1" applyNumberFormat="1" applyFont="1" applyFill="1" applyBorder="1" applyAlignment="1">
      <alignment vertical="center"/>
    </xf>
    <xf numFmtId="0" fontId="27" fillId="8" borderId="20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18" xfId="0" applyFont="1" applyFill="1" applyBorder="1" applyAlignment="1">
      <alignment vertical="center"/>
    </xf>
    <xf numFmtId="0" fontId="18" fillId="8" borderId="1" xfId="0" applyFont="1" applyFill="1" applyBorder="1" applyAlignment="1">
      <alignment vertical="center"/>
    </xf>
    <xf numFmtId="0" fontId="18" fillId="8" borderId="2" xfId="0" applyFont="1" applyFill="1" applyBorder="1" applyAlignment="1">
      <alignment vertical="center"/>
    </xf>
    <xf numFmtId="7" fontId="27" fillId="8" borderId="3" xfId="1" applyNumberFormat="1" applyFont="1" applyFill="1" applyBorder="1" applyAlignment="1">
      <alignment vertical="center"/>
    </xf>
    <xf numFmtId="7" fontId="27" fillId="0" borderId="0" xfId="1" applyNumberFormat="1" applyFont="1" applyFill="1" applyBorder="1" applyAlignment="1">
      <alignment horizontal="center" vertical="center"/>
    </xf>
    <xf numFmtId="7" fontId="27" fillId="0" borderId="5" xfId="1" applyNumberFormat="1" applyFont="1" applyFill="1" applyBorder="1" applyAlignment="1">
      <alignment horizontal="center" vertical="center"/>
    </xf>
    <xf numFmtId="166" fontId="27" fillId="0" borderId="23" xfId="1" applyNumberFormat="1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37" fillId="0" borderId="4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7" fontId="37" fillId="0" borderId="20" xfId="1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vertical="center"/>
    </xf>
    <xf numFmtId="0" fontId="37" fillId="0" borderId="7" xfId="0" applyFont="1" applyFill="1" applyBorder="1" applyAlignment="1">
      <alignment vertical="center"/>
    </xf>
    <xf numFmtId="7" fontId="37" fillId="0" borderId="21" xfId="1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vertical="center"/>
    </xf>
    <xf numFmtId="7" fontId="37" fillId="0" borderId="5" xfId="1" applyNumberFormat="1" applyFont="1" applyFill="1" applyBorder="1" applyAlignment="1">
      <alignment horizontal="center" vertical="center"/>
    </xf>
    <xf numFmtId="44" fontId="21" fillId="0" borderId="0" xfId="1" applyFont="1" applyFill="1" applyAlignment="1">
      <alignment horizontal="center"/>
    </xf>
    <xf numFmtId="44" fontId="21" fillId="0" borderId="0" xfId="1" applyFont="1" applyFill="1" applyAlignment="1">
      <alignment horizontal="center" vertical="center"/>
    </xf>
    <xf numFmtId="44" fontId="21" fillId="2" borderId="0" xfId="0" applyNumberFormat="1" applyFont="1" applyFill="1" applyAlignment="1">
      <alignment horizontal="right"/>
    </xf>
    <xf numFmtId="0" fontId="37" fillId="0" borderId="8" xfId="0" applyFont="1" applyFill="1" applyBorder="1" applyAlignment="1">
      <alignment vertical="center"/>
    </xf>
    <xf numFmtId="0" fontId="37" fillId="0" borderId="9" xfId="0" applyFont="1" applyFill="1" applyBorder="1" applyAlignment="1">
      <alignment vertical="center"/>
    </xf>
    <xf numFmtId="7" fontId="37" fillId="0" borderId="23" xfId="1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164" fontId="3" fillId="0" borderId="17" xfId="1" applyNumberFormat="1" applyFont="1" applyFill="1" applyBorder="1" applyAlignment="1">
      <alignment horizontal="right"/>
    </xf>
    <xf numFmtId="0" fontId="18" fillId="8" borderId="1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 wrapText="1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6" fontId="2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0" fontId="15" fillId="4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26" fillId="8" borderId="8" xfId="0" applyFont="1" applyFill="1" applyBorder="1" applyAlignment="1">
      <alignment horizontal="center" vertical="center"/>
    </xf>
    <xf numFmtId="0" fontId="26" fillId="8" borderId="2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0</xdr:row>
      <xdr:rowOff>76200</xdr:rowOff>
    </xdr:from>
    <xdr:to>
      <xdr:col>14</xdr:col>
      <xdr:colOff>9525</xdr:colOff>
      <xdr:row>1</xdr:row>
      <xdr:rowOff>647700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6010275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349</xdr:row>
      <xdr:rowOff>0</xdr:rowOff>
    </xdr:from>
    <xdr:to>
      <xdr:col>9</xdr:col>
      <xdr:colOff>438150</xdr:colOff>
      <xdr:row>355</xdr:row>
      <xdr:rowOff>0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3C7AC6BD-18E8-4A90-B874-AD7DE5F2362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3238500" y="7679055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Y348"/>
  <sheetViews>
    <sheetView tabSelected="1" topLeftCell="A337" zoomScaleNormal="100" workbookViewId="0">
      <selection activeCell="Q4" sqref="Q4"/>
    </sheetView>
  </sheetViews>
  <sheetFormatPr defaultRowHeight="15" x14ac:dyDescent="0.25"/>
  <cols>
    <col min="1" max="5" width="9.7109375" customWidth="1"/>
    <col min="6" max="6" width="10.28515625" customWidth="1"/>
    <col min="7" max="7" width="9.7109375" customWidth="1"/>
    <col min="8" max="8" width="9.7109375" style="2" customWidth="1"/>
    <col min="9" max="12" width="9.7109375" customWidth="1"/>
    <col min="13" max="13" width="9.7109375" style="3" customWidth="1"/>
    <col min="14" max="16" width="9.7109375" customWidth="1"/>
    <col min="17" max="18" width="9.140625" customWidth="1"/>
    <col min="19" max="19" width="10" customWidth="1"/>
  </cols>
  <sheetData>
    <row r="1" spans="1:25" ht="45" customHeight="1" x14ac:dyDescent="0.5">
      <c r="A1" s="319" t="s">
        <v>67</v>
      </c>
      <c r="B1" s="319"/>
      <c r="C1" s="319"/>
      <c r="D1" s="319"/>
      <c r="E1" s="319"/>
      <c r="F1" s="319"/>
      <c r="G1" s="319"/>
      <c r="H1"/>
      <c r="M1"/>
    </row>
    <row r="2" spans="1:25" ht="55.5" customHeight="1" x14ac:dyDescent="0.25">
      <c r="A2" s="320" t="s">
        <v>68</v>
      </c>
      <c r="B2" s="320"/>
      <c r="C2" s="320"/>
      <c r="D2" s="320"/>
      <c r="E2" s="320"/>
      <c r="F2" s="320"/>
      <c r="G2" s="320"/>
      <c r="H2" s="8"/>
      <c r="I2" s="8"/>
      <c r="J2" s="8"/>
      <c r="K2" s="8"/>
      <c r="L2" s="8"/>
      <c r="M2" s="8"/>
    </row>
    <row r="3" spans="1:25" ht="24" customHeight="1" x14ac:dyDescent="0.25">
      <c r="A3" s="140" t="s">
        <v>85</v>
      </c>
      <c r="B3" s="140"/>
      <c r="C3" s="322" t="s">
        <v>86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25" ht="24" customHeight="1" x14ac:dyDescent="0.25">
      <c r="A4" s="126" t="s">
        <v>84</v>
      </c>
      <c r="B4" s="126"/>
      <c r="C4" s="323" t="s">
        <v>65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25" s="78" customFormat="1" ht="48" customHeight="1" x14ac:dyDescent="0.25">
      <c r="A5" s="324" t="s">
        <v>87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25" s="78" customFormat="1" ht="28.5" customHeight="1" thickBot="1" x14ac:dyDescent="0.3">
      <c r="A6" s="79"/>
      <c r="B6" s="79"/>
      <c r="C6" s="79"/>
      <c r="D6" s="124"/>
      <c r="E6" s="124"/>
      <c r="F6" s="79"/>
      <c r="G6" s="79"/>
      <c r="H6" s="79"/>
      <c r="I6" s="79"/>
      <c r="J6" s="79"/>
      <c r="K6" s="79"/>
      <c r="L6" s="79"/>
      <c r="M6" s="79"/>
    </row>
    <row r="7" spans="1:25" s="1" customFormat="1" ht="23.25" customHeight="1" x14ac:dyDescent="0.25">
      <c r="A7" s="133" t="s">
        <v>88</v>
      </c>
      <c r="B7" s="134" t="s">
        <v>96</v>
      </c>
      <c r="C7" s="134"/>
      <c r="D7" s="134"/>
      <c r="E7" s="134"/>
      <c r="F7" s="135"/>
      <c r="G7" s="135"/>
      <c r="H7" s="136"/>
      <c r="I7" s="298"/>
      <c r="J7" s="132"/>
      <c r="K7" s="132"/>
      <c r="L7" s="132"/>
      <c r="M7" s="132"/>
    </row>
    <row r="8" spans="1:25" x14ac:dyDescent="0.25">
      <c r="A8" s="137" t="s">
        <v>89</v>
      </c>
      <c r="B8" s="138" t="s">
        <v>95</v>
      </c>
      <c r="C8" s="138"/>
      <c r="D8" s="138"/>
      <c r="E8" s="138"/>
      <c r="F8" s="139"/>
      <c r="G8" s="140"/>
      <c r="H8" s="300"/>
      <c r="I8" s="299"/>
      <c r="J8" s="131"/>
      <c r="K8" s="131"/>
      <c r="L8" s="129"/>
      <c r="M8" s="78"/>
      <c r="Y8" s="255"/>
    </row>
    <row r="9" spans="1:25" x14ac:dyDescent="0.25">
      <c r="A9" s="141" t="s">
        <v>90</v>
      </c>
      <c r="B9" s="142" t="s">
        <v>91</v>
      </c>
      <c r="C9" s="142"/>
      <c r="D9" s="142"/>
      <c r="E9" s="142"/>
      <c r="F9" s="139"/>
      <c r="G9" s="140"/>
      <c r="H9" s="300"/>
      <c r="I9" s="299"/>
      <c r="J9" s="131"/>
      <c r="K9" s="131"/>
      <c r="L9" s="129"/>
      <c r="M9" s="78"/>
    </row>
    <row r="10" spans="1:25" x14ac:dyDescent="0.25">
      <c r="A10" s="278" t="s">
        <v>93</v>
      </c>
      <c r="B10" s="142" t="s">
        <v>92</v>
      </c>
      <c r="C10" s="143"/>
      <c r="D10" s="143"/>
      <c r="E10" s="143"/>
      <c r="F10" s="139"/>
      <c r="G10" s="140"/>
      <c r="H10" s="300"/>
      <c r="I10" s="299"/>
      <c r="J10" s="131"/>
      <c r="K10" s="131"/>
      <c r="L10" s="129"/>
      <c r="M10" s="78"/>
    </row>
    <row r="11" spans="1:25" ht="15.75" thickBot="1" x14ac:dyDescent="0.3">
      <c r="A11" s="277">
        <v>100</v>
      </c>
      <c r="B11" s="144" t="s">
        <v>94</v>
      </c>
      <c r="C11" s="145"/>
      <c r="D11" s="145"/>
      <c r="E11" s="145"/>
      <c r="F11" s="146"/>
      <c r="G11" s="147"/>
      <c r="H11" s="301"/>
      <c r="I11" s="27"/>
      <c r="J11" s="28"/>
    </row>
    <row r="12" spans="1:25" x14ac:dyDescent="0.25">
      <c r="F12" s="25"/>
      <c r="G12" s="24"/>
      <c r="H12" s="26"/>
      <c r="I12" s="27"/>
      <c r="J12" s="28"/>
    </row>
    <row r="13" spans="1:25" ht="18.75" x14ac:dyDescent="0.25">
      <c r="A13" s="295" t="s">
        <v>355</v>
      </c>
      <c r="B13" s="295"/>
      <c r="C13" s="295"/>
      <c r="D13" s="295"/>
      <c r="E13" s="295"/>
      <c r="F13" s="295"/>
      <c r="G13" s="295"/>
      <c r="H13" s="296"/>
      <c r="I13" s="296"/>
      <c r="J13" s="296"/>
      <c r="K13" s="45"/>
    </row>
    <row r="14" spans="1:25" x14ac:dyDescent="0.25">
      <c r="A14" s="297" t="s">
        <v>10</v>
      </c>
      <c r="B14" s="151"/>
      <c r="C14" s="276" t="s">
        <v>396</v>
      </c>
      <c r="D14" s="276"/>
      <c r="E14" s="276"/>
      <c r="F14" s="152" t="s">
        <v>26</v>
      </c>
      <c r="G14" s="152"/>
      <c r="H14" s="46"/>
      <c r="I14" s="321" t="s">
        <v>69</v>
      </c>
      <c r="J14" s="321"/>
      <c r="K14" s="321"/>
    </row>
    <row r="15" spans="1:25" ht="15" customHeight="1" x14ac:dyDescent="0.25">
      <c r="A15" s="297" t="s">
        <v>44</v>
      </c>
      <c r="B15" s="151"/>
      <c r="C15" s="276" t="s">
        <v>397</v>
      </c>
      <c r="D15" s="276"/>
      <c r="E15" s="276"/>
      <c r="F15" s="152" t="s">
        <v>27</v>
      </c>
      <c r="G15" s="152"/>
      <c r="H15" s="46"/>
      <c r="I15" s="321" t="s">
        <v>69</v>
      </c>
      <c r="J15" s="321"/>
      <c r="K15" s="321"/>
    </row>
    <row r="16" spans="1:25" x14ac:dyDescent="0.25">
      <c r="A16" s="297" t="s">
        <v>114</v>
      </c>
      <c r="B16" s="151"/>
      <c r="C16" s="276" t="s">
        <v>398</v>
      </c>
      <c r="D16" s="276"/>
      <c r="E16" s="276"/>
      <c r="F16" s="152" t="s">
        <v>356</v>
      </c>
      <c r="G16" s="152"/>
      <c r="H16" s="46"/>
      <c r="I16" s="321" t="s">
        <v>69</v>
      </c>
      <c r="J16" s="321"/>
      <c r="K16" s="321"/>
      <c r="L16" s="326" t="s">
        <v>4</v>
      </c>
      <c r="M16" s="325" t="s">
        <v>102</v>
      </c>
    </row>
    <row r="17" spans="1:16" x14ac:dyDescent="0.25">
      <c r="A17" s="127"/>
      <c r="B17" s="128"/>
      <c r="C17" s="129"/>
      <c r="D17" s="129"/>
      <c r="E17" s="129"/>
      <c r="F17" s="130"/>
      <c r="G17" s="131"/>
      <c r="H17" s="131"/>
      <c r="I17" s="129"/>
      <c r="J17" s="78"/>
      <c r="L17" s="326"/>
      <c r="M17" s="325"/>
    </row>
    <row r="18" spans="1:16" ht="18.75" customHeight="1" x14ac:dyDescent="0.25">
      <c r="A18" s="179" t="s">
        <v>97</v>
      </c>
      <c r="B18" s="179"/>
      <c r="C18" s="180"/>
      <c r="D18" s="180"/>
      <c r="E18" s="180"/>
      <c r="F18" s="181"/>
      <c r="G18" s="181"/>
      <c r="H18" s="181" t="s">
        <v>31</v>
      </c>
      <c r="I18" s="181"/>
      <c r="J18" s="181"/>
      <c r="K18" s="181"/>
      <c r="L18" s="325" t="s">
        <v>64</v>
      </c>
      <c r="M18" s="325"/>
    </row>
    <row r="19" spans="1:16" x14ac:dyDescent="0.25">
      <c r="A19" s="182" t="s">
        <v>2</v>
      </c>
      <c r="B19" s="182" t="s">
        <v>3</v>
      </c>
      <c r="C19" s="182" t="s">
        <v>0</v>
      </c>
      <c r="D19" s="182"/>
      <c r="E19" s="182"/>
      <c r="F19" s="183" t="s">
        <v>16</v>
      </c>
      <c r="G19" s="183" t="s">
        <v>29</v>
      </c>
      <c r="H19" s="183" t="s">
        <v>19</v>
      </c>
      <c r="I19" s="183" t="s">
        <v>1</v>
      </c>
      <c r="J19" s="183" t="s">
        <v>30</v>
      </c>
      <c r="K19" s="183" t="s">
        <v>7</v>
      </c>
      <c r="L19" s="325"/>
      <c r="M19" s="325"/>
    </row>
    <row r="20" spans="1:16" x14ac:dyDescent="0.25">
      <c r="A20" s="154" t="s">
        <v>103</v>
      </c>
      <c r="B20" s="153">
        <v>4</v>
      </c>
      <c r="C20" s="318" t="s">
        <v>104</v>
      </c>
      <c r="D20" s="318"/>
      <c r="E20" s="318"/>
      <c r="F20" s="155">
        <v>1.3</v>
      </c>
      <c r="G20" s="156">
        <v>4</v>
      </c>
      <c r="H20" s="157">
        <f>G20</f>
        <v>4</v>
      </c>
      <c r="I20" s="158">
        <f>IF(L20="B", $K$63/F20*$I$63,IF(H20&lt;=F20,$L$63,IF(H20&gt;F20,SUM($K$63/F20*$I$63,0,ROUNDUP(,0)))))</f>
        <v>17.307692307692307</v>
      </c>
      <c r="J20" s="54"/>
      <c r="K20" s="178" t="b">
        <f>IF(I20="NO BET",0,IF(J20&gt;1,I20*-1,IF(J20=1,SUM(I20*H20-I20,0))))</f>
        <v>0</v>
      </c>
      <c r="L20" s="100"/>
      <c r="M20" s="279" t="s">
        <v>357</v>
      </c>
      <c r="O20" s="29"/>
    </row>
    <row r="21" spans="1:16" x14ac:dyDescent="0.25">
      <c r="A21" s="154" t="s">
        <v>103</v>
      </c>
      <c r="B21" s="153">
        <v>8</v>
      </c>
      <c r="C21" s="318" t="s">
        <v>251</v>
      </c>
      <c r="D21" s="318"/>
      <c r="E21" s="318"/>
      <c r="F21" s="155">
        <v>1.25</v>
      </c>
      <c r="G21" s="156">
        <v>1.85</v>
      </c>
      <c r="H21" s="157">
        <f t="shared" ref="H21:H22" si="0">G21</f>
        <v>1.85</v>
      </c>
      <c r="I21" s="158">
        <f t="shared" ref="I21:I22" si="1">IF(L21="B", $K$63/F21*$I$63,IF(H21&lt;=F21,$L$63,IF(H21&gt;F21,SUM($K$63/F21*$I$63,0,ROUNDUP(,0)))))</f>
        <v>18</v>
      </c>
      <c r="J21" s="54"/>
      <c r="K21" s="178" t="b">
        <f t="shared" ref="K21:K22" si="2">IF(I21="NO BET",0,IF(J21&gt;1,I21*-1,IF(J21=1,SUM(I21*H21-I21,0))))</f>
        <v>0</v>
      </c>
      <c r="L21" s="100"/>
      <c r="M21" s="279" t="s">
        <v>357</v>
      </c>
      <c r="O21" s="29"/>
    </row>
    <row r="22" spans="1:16" x14ac:dyDescent="0.25">
      <c r="A22" s="154" t="s">
        <v>114</v>
      </c>
      <c r="B22" s="153">
        <v>3</v>
      </c>
      <c r="C22" s="318" t="s">
        <v>350</v>
      </c>
      <c r="D22" s="318"/>
      <c r="E22" s="318"/>
      <c r="F22" s="160">
        <v>1.4</v>
      </c>
      <c r="G22" s="161">
        <v>2.8</v>
      </c>
      <c r="H22" s="157">
        <f t="shared" si="0"/>
        <v>2.8</v>
      </c>
      <c r="I22" s="158">
        <f t="shared" si="1"/>
        <v>16.071428571428573</v>
      </c>
      <c r="J22" s="54"/>
      <c r="K22" s="178" t="b">
        <f t="shared" si="2"/>
        <v>0</v>
      </c>
      <c r="L22" s="100"/>
      <c r="M22" s="279" t="s">
        <v>357</v>
      </c>
      <c r="N22" s="30"/>
      <c r="O22" s="29"/>
    </row>
    <row r="23" spans="1:16" x14ac:dyDescent="0.25">
      <c r="A23" s="154" t="s">
        <v>351</v>
      </c>
      <c r="B23" s="153">
        <v>1</v>
      </c>
      <c r="C23" s="318" t="s">
        <v>282</v>
      </c>
      <c r="D23" s="318"/>
      <c r="E23" s="318"/>
      <c r="F23" s="155">
        <v>2.75</v>
      </c>
      <c r="G23" s="156">
        <v>4.2</v>
      </c>
      <c r="H23" s="157">
        <f>G23</f>
        <v>4.2</v>
      </c>
      <c r="I23" s="158">
        <f>IF(L23="B", $K$63/F23*$I$63,IF(H23&lt;=F23,$L$63,IF(H23&gt;F23,SUM($K$63/F23*$I$63,0,ROUNDUP(,0)))))</f>
        <v>8.1818181818181834</v>
      </c>
      <c r="J23" s="54"/>
      <c r="K23" s="178" t="b">
        <f>IF(I23="NO BET",0,IF(J23&gt;1,I23*-1,IF(J23=1,SUM(I23*H23-I23,0))))</f>
        <v>0</v>
      </c>
      <c r="L23" s="100"/>
      <c r="M23" s="279"/>
      <c r="N23" s="30"/>
      <c r="O23" s="29"/>
    </row>
    <row r="24" spans="1:16" ht="15" customHeight="1" x14ac:dyDescent="0.25">
      <c r="A24" s="154" t="s">
        <v>352</v>
      </c>
      <c r="B24" s="159">
        <v>4</v>
      </c>
      <c r="C24" s="318" t="s">
        <v>353</v>
      </c>
      <c r="D24" s="318"/>
      <c r="E24" s="318"/>
      <c r="F24" s="155">
        <v>1.33</v>
      </c>
      <c r="G24" s="156">
        <v>6</v>
      </c>
      <c r="H24" s="157">
        <f t="shared" ref="H24:H25" si="3">G24</f>
        <v>6</v>
      </c>
      <c r="I24" s="158">
        <f t="shared" ref="I24:I25" si="4">IF(L24="B", $K$63/F24*$I$63,IF(H24&lt;=F24,$L$63,IF(H24&gt;F24,SUM($K$63/F24*$I$63,0,ROUNDUP(,0)))))</f>
        <v>16.917293233082706</v>
      </c>
      <c r="J24" s="54"/>
      <c r="K24" s="178" t="b">
        <f t="shared" ref="K24:K25" si="5">IF(I24="NO BET",0,IF(J24&gt;1,I24*-1,IF(J24=1,SUM(I24*H24-I24,0))))</f>
        <v>0</v>
      </c>
      <c r="L24" s="100"/>
      <c r="M24" s="279" t="s">
        <v>358</v>
      </c>
      <c r="N24" s="30"/>
      <c r="O24" s="29"/>
    </row>
    <row r="25" spans="1:16" x14ac:dyDescent="0.25">
      <c r="A25" s="154" t="s">
        <v>352</v>
      </c>
      <c r="B25" s="153">
        <v>7</v>
      </c>
      <c r="C25" s="318" t="s">
        <v>354</v>
      </c>
      <c r="D25" s="318"/>
      <c r="E25" s="318"/>
      <c r="F25" s="160">
        <v>2.5</v>
      </c>
      <c r="G25" s="161">
        <v>5</v>
      </c>
      <c r="H25" s="157">
        <f t="shared" si="3"/>
        <v>5</v>
      </c>
      <c r="I25" s="158">
        <f t="shared" si="4"/>
        <v>9</v>
      </c>
      <c r="J25" s="54"/>
      <c r="K25" s="178" t="b">
        <f t="shared" si="5"/>
        <v>0</v>
      </c>
      <c r="L25" s="100"/>
      <c r="M25" s="279"/>
      <c r="N25" s="30"/>
      <c r="O25" s="29"/>
    </row>
    <row r="26" spans="1:16" x14ac:dyDescent="0.25">
      <c r="A26" s="154"/>
      <c r="B26" s="153"/>
      <c r="C26" s="318"/>
      <c r="D26" s="318"/>
      <c r="E26" s="318"/>
      <c r="F26" s="160"/>
      <c r="G26" s="161"/>
      <c r="H26" s="157">
        <f t="shared" ref="H26:H27" si="6">G26</f>
        <v>0</v>
      </c>
      <c r="I26" s="158" t="str">
        <f t="shared" ref="I26:I27" si="7">IF(L26="B", $K$63/F26*$I$63,IF(H26&lt;=F26,$L$63,IF(H26&gt;F26,SUM($K$63/F26*$I$63,0,ROUNDUP(,0)))))</f>
        <v>NO BET</v>
      </c>
      <c r="J26" s="54"/>
      <c r="K26" s="178">
        <f t="shared" ref="K26:K27" si="8">IF(I26="NO BET",0,IF(J26&gt;1,I26*-1,IF(J26=1,SUM(I26*H26-I26,0))))</f>
        <v>0</v>
      </c>
      <c r="L26" s="101"/>
      <c r="M26" s="279"/>
      <c r="N26" s="30"/>
      <c r="O26" s="29"/>
    </row>
    <row r="27" spans="1:16" x14ac:dyDescent="0.25">
      <c r="A27" s="154"/>
      <c r="B27" s="153"/>
      <c r="C27" s="154"/>
      <c r="D27" s="154"/>
      <c r="E27" s="154"/>
      <c r="F27" s="160"/>
      <c r="G27" s="161"/>
      <c r="H27" s="157">
        <f t="shared" si="6"/>
        <v>0</v>
      </c>
      <c r="I27" s="158" t="str">
        <f t="shared" si="7"/>
        <v>NO BET</v>
      </c>
      <c r="J27" s="54"/>
      <c r="K27" s="178">
        <f t="shared" si="8"/>
        <v>0</v>
      </c>
      <c r="L27" s="6"/>
      <c r="M27" s="6"/>
      <c r="N27" s="30"/>
      <c r="O27" s="29"/>
    </row>
    <row r="28" spans="1:16" ht="31.5" x14ac:dyDescent="0.5">
      <c r="A28" s="177" t="s">
        <v>98</v>
      </c>
      <c r="B28" s="177"/>
      <c r="C28" s="177"/>
      <c r="D28" s="177"/>
      <c r="E28" s="177"/>
      <c r="F28" s="177"/>
      <c r="G28" s="177"/>
      <c r="H28" s="162"/>
      <c r="I28" s="163"/>
      <c r="J28" s="164"/>
      <c r="K28" s="165"/>
      <c r="L28" s="166"/>
      <c r="M28" s="166"/>
      <c r="N28" s="30"/>
      <c r="O28" s="29"/>
    </row>
    <row r="29" spans="1:16" x14ac:dyDescent="0.25">
      <c r="A29" s="76"/>
      <c r="B29" s="77"/>
      <c r="C29" s="76"/>
      <c r="D29" s="76"/>
      <c r="E29" s="76"/>
      <c r="F29" s="16"/>
      <c r="G29" s="20"/>
      <c r="H29" s="148"/>
      <c r="I29" s="149"/>
      <c r="J29" s="32"/>
      <c r="K29" s="150"/>
      <c r="L29" s="6"/>
      <c r="M29" s="6"/>
      <c r="N29" s="30"/>
      <c r="O29" s="29"/>
    </row>
    <row r="30" spans="1:16" ht="15" customHeight="1" x14ac:dyDescent="0.25">
      <c r="A30" s="49" t="s">
        <v>11</v>
      </c>
      <c r="B30" s="112" t="s">
        <v>114</v>
      </c>
      <c r="C30" s="97"/>
      <c r="D30" s="97" t="s">
        <v>21</v>
      </c>
      <c r="E30" s="200">
        <v>1500</v>
      </c>
      <c r="F30" s="113"/>
      <c r="G30" s="49" t="s">
        <v>34</v>
      </c>
      <c r="H30" s="331" t="s">
        <v>22</v>
      </c>
      <c r="I30" s="332">
        <v>0.9</v>
      </c>
      <c r="J30" s="328" t="s">
        <v>6</v>
      </c>
      <c r="K30" s="330">
        <v>25</v>
      </c>
      <c r="L30" s="326" t="s">
        <v>4</v>
      </c>
      <c r="M30" s="325" t="s">
        <v>102</v>
      </c>
    </row>
    <row r="31" spans="1:16" x14ac:dyDescent="0.25">
      <c r="A31" s="43" t="s">
        <v>12</v>
      </c>
      <c r="B31" s="98">
        <v>5</v>
      </c>
      <c r="C31" s="44"/>
      <c r="D31" s="202" t="s">
        <v>20</v>
      </c>
      <c r="E31" s="203" t="s">
        <v>126</v>
      </c>
      <c r="F31" s="98"/>
      <c r="G31" s="48"/>
      <c r="H31" s="331"/>
      <c r="I31" s="332"/>
      <c r="J31" s="328"/>
      <c r="K31" s="330"/>
      <c r="L31" s="326"/>
      <c r="M31" s="325"/>
      <c r="P31" s="3"/>
    </row>
    <row r="32" spans="1:16" ht="15" customHeight="1" x14ac:dyDescent="0.25">
      <c r="A32" s="47" t="s">
        <v>13</v>
      </c>
      <c r="B32" s="201" t="s">
        <v>124</v>
      </c>
      <c r="C32" s="48"/>
      <c r="D32" s="48"/>
      <c r="E32" s="43" t="s">
        <v>125</v>
      </c>
      <c r="F32" s="48"/>
      <c r="G32" s="48"/>
      <c r="H32" s="84"/>
      <c r="I32" s="48"/>
      <c r="J32" s="48"/>
      <c r="K32" s="48"/>
      <c r="L32" s="325" t="s">
        <v>64</v>
      </c>
      <c r="M32" s="325"/>
      <c r="P32" s="3"/>
    </row>
    <row r="33" spans="1:14" ht="36" customHeight="1" x14ac:dyDescent="0.25">
      <c r="A33" s="5" t="s">
        <v>14</v>
      </c>
      <c r="B33" s="5" t="s">
        <v>15</v>
      </c>
      <c r="C33" s="47" t="s">
        <v>0</v>
      </c>
      <c r="D33" s="47"/>
      <c r="E33" s="47"/>
      <c r="F33" s="5" t="s">
        <v>16</v>
      </c>
      <c r="G33" s="5" t="s">
        <v>17</v>
      </c>
      <c r="H33" s="96" t="s">
        <v>32</v>
      </c>
      <c r="I33" s="5" t="s">
        <v>1</v>
      </c>
      <c r="J33" s="5" t="s">
        <v>18</v>
      </c>
      <c r="K33" s="5" t="s">
        <v>7</v>
      </c>
      <c r="L33" s="325"/>
      <c r="M33" s="325"/>
    </row>
    <row r="34" spans="1:14" x14ac:dyDescent="0.25">
      <c r="A34" s="198">
        <v>1</v>
      </c>
      <c r="B34" s="199" t="s">
        <v>123</v>
      </c>
      <c r="C34" s="119"/>
      <c r="D34" s="119"/>
      <c r="E34" s="119"/>
      <c r="F34" s="81">
        <v>16</v>
      </c>
      <c r="G34" s="82">
        <v>15</v>
      </c>
      <c r="H34" s="41">
        <f>G34</f>
        <v>15</v>
      </c>
      <c r="I34" s="36" t="str">
        <f>IF(L34="B", $K$30/F34*$I$30,IF(H34&lt;=F34,$L$30,IF(H34&gt;F34,SUM($K$30/F34*$I$30,0,ROUNDUP(,0)))))</f>
        <v>NO BET</v>
      </c>
      <c r="J34" s="99"/>
      <c r="K34" s="42">
        <f>IF(I34="NO BET",0,IF(J34&gt;1,I34*-1,IF(J34=1,SUM(I34*H34-I34,0))))</f>
        <v>0</v>
      </c>
      <c r="L34" s="100"/>
      <c r="M34" s="75"/>
      <c r="N34" s="13"/>
    </row>
    <row r="35" spans="1:14" x14ac:dyDescent="0.25">
      <c r="A35" s="91">
        <v>2</v>
      </c>
      <c r="B35" s="118" t="s">
        <v>122</v>
      </c>
      <c r="C35" s="118"/>
      <c r="D35" s="118"/>
      <c r="E35" s="118"/>
      <c r="F35" s="81">
        <v>8</v>
      </c>
      <c r="G35" s="82">
        <v>12</v>
      </c>
      <c r="H35" s="41">
        <f t="shared" ref="H35:H57" si="9">G35</f>
        <v>12</v>
      </c>
      <c r="I35" s="36">
        <f t="shared" ref="I35:I57" si="10">IF(L35="B", $K$30/F35*$I$30,IF(H35&lt;=F35,$L$30,IF(H35&gt;F35,SUM($K$30/F35*$I$30,0,ROUNDUP(,0)))))</f>
        <v>2.8125</v>
      </c>
      <c r="J35" s="99"/>
      <c r="K35" s="42" t="b">
        <f t="shared" ref="K35:K57" si="11">IF(I35="NO BET",0,IF(J35&gt;1,I35*-1,IF(J35=1,SUM(I35*H35-I35,0))))</f>
        <v>0</v>
      </c>
      <c r="L35" s="100"/>
      <c r="M35" s="75" t="s">
        <v>358</v>
      </c>
      <c r="N35" s="13"/>
    </row>
    <row r="36" spans="1:14" x14ac:dyDescent="0.25">
      <c r="A36" s="91">
        <v>3</v>
      </c>
      <c r="B36" s="118" t="s">
        <v>121</v>
      </c>
      <c r="C36" s="118"/>
      <c r="D36" s="118"/>
      <c r="E36" s="118"/>
      <c r="F36" s="16">
        <v>33</v>
      </c>
      <c r="G36" s="20">
        <v>25</v>
      </c>
      <c r="H36" s="41">
        <f t="shared" si="9"/>
        <v>25</v>
      </c>
      <c r="I36" s="36" t="str">
        <f t="shared" si="10"/>
        <v>NO BET</v>
      </c>
      <c r="J36" s="99"/>
      <c r="K36" s="42">
        <f t="shared" si="11"/>
        <v>0</v>
      </c>
      <c r="L36" s="100"/>
      <c r="M36" s="75" t="s">
        <v>358</v>
      </c>
      <c r="N36" s="14"/>
    </row>
    <row r="37" spans="1:14" x14ac:dyDescent="0.25">
      <c r="A37" s="91">
        <v>4</v>
      </c>
      <c r="B37" s="118" t="s">
        <v>120</v>
      </c>
      <c r="C37" s="118"/>
      <c r="D37" s="118"/>
      <c r="E37" s="118"/>
      <c r="F37" s="16">
        <v>60</v>
      </c>
      <c r="G37" s="20">
        <v>81</v>
      </c>
      <c r="H37" s="41">
        <f t="shared" si="9"/>
        <v>81</v>
      </c>
      <c r="I37" s="36">
        <f t="shared" si="10"/>
        <v>0.375</v>
      </c>
      <c r="J37" s="99"/>
      <c r="K37" s="42" t="b">
        <f t="shared" si="11"/>
        <v>0</v>
      </c>
      <c r="L37" s="100"/>
      <c r="M37" s="75"/>
      <c r="N37" s="14"/>
    </row>
    <row r="38" spans="1:14" x14ac:dyDescent="0.25">
      <c r="A38" s="91">
        <v>5</v>
      </c>
      <c r="B38" s="118" t="s">
        <v>346</v>
      </c>
      <c r="C38" s="118"/>
      <c r="D38" s="118"/>
      <c r="E38" s="118"/>
      <c r="F38" s="16">
        <v>3</v>
      </c>
      <c r="G38" s="20">
        <v>2.6</v>
      </c>
      <c r="H38" s="41">
        <f t="shared" si="9"/>
        <v>2.6</v>
      </c>
      <c r="I38" s="36" t="str">
        <f t="shared" si="10"/>
        <v>NO BET</v>
      </c>
      <c r="J38" s="99"/>
      <c r="K38" s="42">
        <f t="shared" si="11"/>
        <v>0</v>
      </c>
      <c r="L38" s="100"/>
      <c r="M38" s="75"/>
      <c r="N38" s="14"/>
    </row>
    <row r="39" spans="1:14" x14ac:dyDescent="0.25">
      <c r="A39" s="111">
        <v>6</v>
      </c>
      <c r="B39" s="204" t="s">
        <v>119</v>
      </c>
      <c r="C39" s="204"/>
      <c r="D39" s="204"/>
      <c r="E39" s="204"/>
      <c r="F39" s="18">
        <v>2.75</v>
      </c>
      <c r="G39" s="22">
        <v>2.0499999999999998</v>
      </c>
      <c r="H39" s="41">
        <f t="shared" si="9"/>
        <v>2.0499999999999998</v>
      </c>
      <c r="I39" s="36" t="str">
        <f t="shared" si="10"/>
        <v>NO BET</v>
      </c>
      <c r="J39" s="99"/>
      <c r="K39" s="42">
        <f t="shared" si="11"/>
        <v>0</v>
      </c>
      <c r="L39" s="100"/>
      <c r="M39" s="75" t="s">
        <v>358</v>
      </c>
      <c r="N39" s="14"/>
    </row>
    <row r="40" spans="1:14" x14ac:dyDescent="0.25">
      <c r="A40" s="209">
        <v>7</v>
      </c>
      <c r="B40" s="121" t="s">
        <v>118</v>
      </c>
      <c r="C40" s="121"/>
      <c r="D40" s="121"/>
      <c r="E40" s="121"/>
      <c r="F40" s="122">
        <v>33</v>
      </c>
      <c r="G40" s="123"/>
      <c r="H40" s="210">
        <f t="shared" si="9"/>
        <v>0</v>
      </c>
      <c r="I40" s="211" t="str">
        <f t="shared" si="10"/>
        <v>NO BET</v>
      </c>
      <c r="J40" s="99"/>
      <c r="K40" s="42">
        <f t="shared" si="11"/>
        <v>0</v>
      </c>
      <c r="L40" s="101"/>
      <c r="M40" s="75"/>
      <c r="N40" s="9"/>
    </row>
    <row r="41" spans="1:14" x14ac:dyDescent="0.25">
      <c r="A41" s="91">
        <v>8</v>
      </c>
      <c r="B41" s="118" t="s">
        <v>117</v>
      </c>
      <c r="C41" s="118"/>
      <c r="D41" s="118"/>
      <c r="E41" s="118"/>
      <c r="F41" s="16">
        <v>6.5</v>
      </c>
      <c r="G41" s="20">
        <v>13</v>
      </c>
      <c r="H41" s="41">
        <f t="shared" si="9"/>
        <v>13</v>
      </c>
      <c r="I41" s="36">
        <f t="shared" si="10"/>
        <v>3.4615384615384617</v>
      </c>
      <c r="J41" s="99"/>
      <c r="K41" s="42" t="b">
        <f t="shared" si="11"/>
        <v>0</v>
      </c>
      <c r="L41" s="100"/>
      <c r="M41" s="75" t="s">
        <v>358</v>
      </c>
      <c r="N41" s="10"/>
    </row>
    <row r="42" spans="1:14" x14ac:dyDescent="0.25">
      <c r="A42" s="91">
        <v>9</v>
      </c>
      <c r="B42" s="118" t="s">
        <v>115</v>
      </c>
      <c r="C42" s="118"/>
      <c r="D42" s="118"/>
      <c r="E42" s="118"/>
      <c r="F42" s="16">
        <v>33</v>
      </c>
      <c r="G42" s="20">
        <v>61</v>
      </c>
      <c r="H42" s="41">
        <f t="shared" si="9"/>
        <v>61</v>
      </c>
      <c r="I42" s="36">
        <f t="shared" si="10"/>
        <v>0.68181818181818188</v>
      </c>
      <c r="J42" s="99"/>
      <c r="K42" s="42" t="b">
        <f t="shared" si="11"/>
        <v>0</v>
      </c>
      <c r="L42" s="100"/>
      <c r="M42" s="99"/>
      <c r="N42" s="10"/>
    </row>
    <row r="43" spans="1:14" x14ac:dyDescent="0.25">
      <c r="A43" s="91">
        <v>10</v>
      </c>
      <c r="B43" s="118" t="s">
        <v>116</v>
      </c>
      <c r="C43" s="118"/>
      <c r="D43" s="118"/>
      <c r="E43" s="118"/>
      <c r="F43" s="16">
        <v>125</v>
      </c>
      <c r="G43" s="20">
        <v>151</v>
      </c>
      <c r="H43" s="41">
        <f t="shared" si="9"/>
        <v>151</v>
      </c>
      <c r="I43" s="36">
        <f t="shared" si="10"/>
        <v>0.18000000000000002</v>
      </c>
      <c r="J43" s="99"/>
      <c r="K43" s="42" t="b">
        <f t="shared" si="11"/>
        <v>0</v>
      </c>
      <c r="L43" s="100"/>
      <c r="M43" s="99"/>
      <c r="N43" s="10"/>
    </row>
    <row r="44" spans="1:14" hidden="1" x14ac:dyDescent="0.25">
      <c r="A44" s="91">
        <v>11</v>
      </c>
      <c r="B44" s="118"/>
      <c r="C44" s="118"/>
      <c r="D44" s="118"/>
      <c r="E44" s="118"/>
      <c r="F44" s="16"/>
      <c r="G44" s="20"/>
      <c r="H44" s="41">
        <f t="shared" si="9"/>
        <v>0</v>
      </c>
      <c r="I44" s="36" t="str">
        <f t="shared" si="10"/>
        <v>NO BET</v>
      </c>
      <c r="J44" s="99"/>
      <c r="K44" s="42">
        <f t="shared" si="11"/>
        <v>0</v>
      </c>
      <c r="L44" s="100"/>
      <c r="M44" s="99"/>
      <c r="N44" s="10"/>
    </row>
    <row r="45" spans="1:14" hidden="1" x14ac:dyDescent="0.25">
      <c r="A45" s="91">
        <v>12</v>
      </c>
      <c r="B45" s="118"/>
      <c r="C45" s="118"/>
      <c r="D45" s="118"/>
      <c r="E45" s="118"/>
      <c r="F45" s="16"/>
      <c r="G45" s="20"/>
      <c r="H45" s="41">
        <f t="shared" si="9"/>
        <v>0</v>
      </c>
      <c r="I45" s="36" t="str">
        <f t="shared" si="10"/>
        <v>NO BET</v>
      </c>
      <c r="J45" s="99"/>
      <c r="K45" s="42">
        <f t="shared" si="11"/>
        <v>0</v>
      </c>
      <c r="L45" s="100"/>
      <c r="M45" s="99"/>
      <c r="N45" s="10"/>
    </row>
    <row r="46" spans="1:14" hidden="1" x14ac:dyDescent="0.25">
      <c r="A46" s="91">
        <v>13</v>
      </c>
      <c r="B46" s="92"/>
      <c r="C46" s="92"/>
      <c r="D46" s="92"/>
      <c r="E46" s="92"/>
      <c r="F46" s="16"/>
      <c r="G46" s="20"/>
      <c r="H46" s="41">
        <f t="shared" si="9"/>
        <v>0</v>
      </c>
      <c r="I46" s="36" t="str">
        <f t="shared" si="10"/>
        <v>NO BET</v>
      </c>
      <c r="J46" s="99"/>
      <c r="K46" s="42">
        <f t="shared" si="11"/>
        <v>0</v>
      </c>
      <c r="L46" s="100"/>
      <c r="M46" s="99"/>
      <c r="N46" s="10"/>
    </row>
    <row r="47" spans="1:14" hidden="1" x14ac:dyDescent="0.25">
      <c r="A47" s="91">
        <v>14</v>
      </c>
      <c r="B47" s="92"/>
      <c r="C47" s="92"/>
      <c r="D47" s="92"/>
      <c r="E47" s="92"/>
      <c r="F47" s="102"/>
      <c r="G47" s="103"/>
      <c r="H47" s="41">
        <f t="shared" si="9"/>
        <v>0</v>
      </c>
      <c r="I47" s="36" t="str">
        <f t="shared" si="10"/>
        <v>NO BET</v>
      </c>
      <c r="J47" s="99"/>
      <c r="K47" s="42">
        <f t="shared" si="11"/>
        <v>0</v>
      </c>
      <c r="L47" s="100"/>
      <c r="M47" s="99" t="s">
        <v>25</v>
      </c>
      <c r="N47" s="10"/>
    </row>
    <row r="48" spans="1:14" hidden="1" x14ac:dyDescent="0.25">
      <c r="A48" s="91">
        <v>15</v>
      </c>
      <c r="B48" s="92"/>
      <c r="C48" s="92"/>
      <c r="D48" s="92"/>
      <c r="E48" s="92"/>
      <c r="F48" s="102"/>
      <c r="G48" s="103"/>
      <c r="H48" s="41">
        <f t="shared" si="9"/>
        <v>0</v>
      </c>
      <c r="I48" s="36" t="str">
        <f t="shared" si="10"/>
        <v>NO BET</v>
      </c>
      <c r="J48" s="99"/>
      <c r="K48" s="42">
        <f t="shared" si="11"/>
        <v>0</v>
      </c>
      <c r="L48" s="100"/>
      <c r="M48" s="99"/>
      <c r="N48" s="10"/>
    </row>
    <row r="49" spans="1:14" hidden="1" x14ac:dyDescent="0.25">
      <c r="A49" s="91">
        <v>16</v>
      </c>
      <c r="B49" s="92"/>
      <c r="C49" s="92"/>
      <c r="D49" s="92"/>
      <c r="E49" s="92"/>
      <c r="F49" s="102"/>
      <c r="G49" s="103"/>
      <c r="H49" s="41">
        <f t="shared" si="9"/>
        <v>0</v>
      </c>
      <c r="I49" s="36" t="str">
        <f t="shared" si="10"/>
        <v>NO BET</v>
      </c>
      <c r="J49" s="99"/>
      <c r="K49" s="42">
        <f t="shared" si="11"/>
        <v>0</v>
      </c>
      <c r="L49" s="100"/>
      <c r="M49" s="99"/>
      <c r="N49" s="10"/>
    </row>
    <row r="50" spans="1:14" hidden="1" x14ac:dyDescent="0.25">
      <c r="A50" s="91">
        <v>17</v>
      </c>
      <c r="B50" s="92"/>
      <c r="C50" s="92"/>
      <c r="D50" s="92"/>
      <c r="E50" s="92"/>
      <c r="F50" s="102"/>
      <c r="G50" s="103"/>
      <c r="H50" s="41">
        <f t="shared" si="9"/>
        <v>0</v>
      </c>
      <c r="I50" s="36" t="str">
        <f t="shared" si="10"/>
        <v>NO BET</v>
      </c>
      <c r="J50" s="99"/>
      <c r="K50" s="42">
        <f t="shared" si="11"/>
        <v>0</v>
      </c>
      <c r="L50" s="100"/>
      <c r="M50" s="99"/>
      <c r="N50" s="10"/>
    </row>
    <row r="51" spans="1:14" hidden="1" x14ac:dyDescent="0.25">
      <c r="A51" s="91">
        <v>18</v>
      </c>
      <c r="B51" s="92"/>
      <c r="C51" s="92"/>
      <c r="D51" s="92"/>
      <c r="E51" s="92"/>
      <c r="F51" s="102"/>
      <c r="G51" s="103"/>
      <c r="H51" s="41">
        <f t="shared" si="9"/>
        <v>0</v>
      </c>
      <c r="I51" s="36" t="str">
        <f t="shared" si="10"/>
        <v>NO BET</v>
      </c>
      <c r="J51" s="99"/>
      <c r="K51" s="42">
        <f t="shared" si="11"/>
        <v>0</v>
      </c>
      <c r="L51" s="100"/>
      <c r="M51" s="99"/>
      <c r="N51" s="10"/>
    </row>
    <row r="52" spans="1:14" hidden="1" x14ac:dyDescent="0.25">
      <c r="A52" s="91">
        <v>19</v>
      </c>
      <c r="B52" s="92"/>
      <c r="C52" s="92"/>
      <c r="D52" s="92"/>
      <c r="E52" s="92"/>
      <c r="F52" s="102"/>
      <c r="G52" s="103"/>
      <c r="H52" s="41">
        <f t="shared" si="9"/>
        <v>0</v>
      </c>
      <c r="I52" s="36" t="str">
        <f t="shared" si="10"/>
        <v>NO BET</v>
      </c>
      <c r="J52" s="99"/>
      <c r="K52" s="42">
        <f t="shared" si="11"/>
        <v>0</v>
      </c>
      <c r="L52" s="100"/>
      <c r="M52" s="99"/>
      <c r="N52" s="10"/>
    </row>
    <row r="53" spans="1:14" hidden="1" x14ac:dyDescent="0.25">
      <c r="A53" s="91">
        <v>20</v>
      </c>
      <c r="B53" s="92"/>
      <c r="C53" s="92"/>
      <c r="D53" s="92"/>
      <c r="E53" s="92"/>
      <c r="F53" s="104"/>
      <c r="G53" s="105"/>
      <c r="H53" s="41">
        <f t="shared" si="9"/>
        <v>0</v>
      </c>
      <c r="I53" s="36" t="str">
        <f t="shared" si="10"/>
        <v>NO BET</v>
      </c>
      <c r="J53" s="99"/>
      <c r="K53" s="42">
        <f t="shared" si="11"/>
        <v>0</v>
      </c>
      <c r="L53" s="101"/>
      <c r="M53" s="99"/>
      <c r="N53" s="11"/>
    </row>
    <row r="54" spans="1:14" hidden="1" x14ac:dyDescent="0.25">
      <c r="A54" s="91">
        <v>21</v>
      </c>
      <c r="B54" s="92"/>
      <c r="C54" s="92"/>
      <c r="D54" s="92"/>
      <c r="E54" s="92"/>
      <c r="F54" s="106"/>
      <c r="G54" s="107"/>
      <c r="H54" s="41">
        <f t="shared" si="9"/>
        <v>0</v>
      </c>
      <c r="I54" s="36" t="str">
        <f t="shared" si="10"/>
        <v>NO BET</v>
      </c>
      <c r="J54" s="99"/>
      <c r="K54" s="42">
        <f t="shared" si="11"/>
        <v>0</v>
      </c>
      <c r="L54" s="100"/>
      <c r="M54" s="75"/>
      <c r="N54" s="12"/>
    </row>
    <row r="55" spans="1:14" hidden="1" x14ac:dyDescent="0.25">
      <c r="A55" s="91">
        <v>22</v>
      </c>
      <c r="B55" s="92"/>
      <c r="C55" s="92"/>
      <c r="D55" s="92"/>
      <c r="E55" s="92"/>
      <c r="F55" s="108"/>
      <c r="G55" s="109"/>
      <c r="H55" s="41">
        <f t="shared" si="9"/>
        <v>0</v>
      </c>
      <c r="I55" s="36" t="str">
        <f t="shared" si="10"/>
        <v>NO BET</v>
      </c>
      <c r="J55" s="99"/>
      <c r="K55" s="42">
        <f t="shared" si="11"/>
        <v>0</v>
      </c>
      <c r="L55" s="100"/>
      <c r="M55" s="99"/>
      <c r="N55" s="11"/>
    </row>
    <row r="56" spans="1:14" hidden="1" x14ac:dyDescent="0.25">
      <c r="A56" s="91">
        <v>23</v>
      </c>
      <c r="B56" s="92"/>
      <c r="C56" s="92"/>
      <c r="D56" s="92"/>
      <c r="E56" s="92"/>
      <c r="F56" s="102"/>
      <c r="G56" s="103"/>
      <c r="H56" s="41">
        <f t="shared" si="9"/>
        <v>0</v>
      </c>
      <c r="I56" s="36" t="str">
        <f t="shared" si="10"/>
        <v>NO BET</v>
      </c>
      <c r="J56" s="99"/>
      <c r="K56" s="42">
        <f t="shared" si="11"/>
        <v>0</v>
      </c>
      <c r="L56" s="100"/>
      <c r="M56" s="99"/>
      <c r="N56" s="10"/>
    </row>
    <row r="57" spans="1:14" hidden="1" x14ac:dyDescent="0.25">
      <c r="A57" s="91">
        <v>24</v>
      </c>
      <c r="B57" s="92"/>
      <c r="C57" s="92"/>
      <c r="D57" s="92"/>
      <c r="E57" s="92"/>
      <c r="F57" s="102"/>
      <c r="G57" s="103"/>
      <c r="H57" s="41">
        <f t="shared" si="9"/>
        <v>0</v>
      </c>
      <c r="I57" s="36" t="str">
        <f t="shared" si="10"/>
        <v>NO BET</v>
      </c>
      <c r="J57" s="99"/>
      <c r="K57" s="42">
        <f t="shared" si="11"/>
        <v>0</v>
      </c>
      <c r="L57" s="100"/>
      <c r="M57" s="99"/>
      <c r="N57" s="10"/>
    </row>
    <row r="58" spans="1:14" x14ac:dyDescent="0.25">
      <c r="A58" s="85"/>
      <c r="B58" s="86"/>
      <c r="C58" s="85"/>
      <c r="H58" s="80"/>
      <c r="I58" s="93"/>
      <c r="J58" s="40" t="s">
        <v>71</v>
      </c>
      <c r="K58" s="94"/>
      <c r="L58" s="100"/>
      <c r="M58" s="100"/>
    </row>
    <row r="59" spans="1:14" x14ac:dyDescent="0.25">
      <c r="A59" s="87" t="s">
        <v>66</v>
      </c>
      <c r="B59" s="88"/>
      <c r="C59" s="176"/>
      <c r="D59" s="175" t="s">
        <v>23</v>
      </c>
      <c r="E59" s="23"/>
      <c r="F59" s="89">
        <v>3</v>
      </c>
      <c r="G59" s="37"/>
      <c r="H59" s="38" t="s">
        <v>72</v>
      </c>
      <c r="I59" s="39">
        <f>SUM(I34:I57)</f>
        <v>7.510856643356643</v>
      </c>
      <c r="J59" s="40" t="s">
        <v>24</v>
      </c>
      <c r="K59" s="39">
        <f>SUM(K34:K58)</f>
        <v>0</v>
      </c>
      <c r="L59" s="100"/>
      <c r="M59" s="100"/>
      <c r="N59" s="31"/>
    </row>
    <row r="60" spans="1:14" s="24" customFormat="1" x14ac:dyDescent="0.25">
      <c r="A60" s="90" t="s">
        <v>99</v>
      </c>
      <c r="B60" s="7"/>
      <c r="C60" s="7"/>
      <c r="D60" s="7"/>
      <c r="E60" s="7"/>
      <c r="F60" s="89"/>
      <c r="H60" s="51"/>
      <c r="M60" s="53"/>
    </row>
    <row r="61" spans="1:14" s="24" customFormat="1" x14ac:dyDescent="0.25">
      <c r="A61" s="90"/>
      <c r="B61" s="7"/>
      <c r="C61" s="7"/>
      <c r="D61" s="7"/>
      <c r="E61" s="7"/>
      <c r="F61" s="89"/>
      <c r="H61" s="51"/>
      <c r="M61" s="53"/>
    </row>
    <row r="62" spans="1:14" s="24" customFormat="1" x14ac:dyDescent="0.25">
      <c r="A62" s="90"/>
      <c r="B62" s="7"/>
      <c r="C62" s="7"/>
      <c r="D62" s="7"/>
      <c r="E62" s="7"/>
      <c r="F62" s="89"/>
      <c r="H62" s="51"/>
      <c r="M62" s="53"/>
    </row>
    <row r="63" spans="1:14" s="24" customFormat="1" ht="15" customHeight="1" x14ac:dyDescent="0.25">
      <c r="A63" s="49" t="s">
        <v>11</v>
      </c>
      <c r="B63" s="112" t="s">
        <v>10</v>
      </c>
      <c r="C63" s="97"/>
      <c r="D63" s="97" t="s">
        <v>21</v>
      </c>
      <c r="E63" s="200">
        <v>2000</v>
      </c>
      <c r="F63" s="113"/>
      <c r="G63" s="49" t="s">
        <v>34</v>
      </c>
      <c r="H63" s="323" t="s">
        <v>22</v>
      </c>
      <c r="I63" s="327">
        <v>0.9</v>
      </c>
      <c r="J63" s="328" t="s">
        <v>6</v>
      </c>
      <c r="K63" s="329">
        <v>25</v>
      </c>
      <c r="L63" s="326" t="s">
        <v>4</v>
      </c>
      <c r="M63" s="325" t="s">
        <v>63</v>
      </c>
    </row>
    <row r="64" spans="1:14" s="24" customFormat="1" x14ac:dyDescent="0.25">
      <c r="A64" s="43" t="s">
        <v>12</v>
      </c>
      <c r="B64" s="98">
        <v>5</v>
      </c>
      <c r="C64" s="44"/>
      <c r="D64" s="202" t="s">
        <v>20</v>
      </c>
      <c r="E64" s="203" t="s">
        <v>113</v>
      </c>
      <c r="F64" s="98"/>
      <c r="G64" s="48"/>
      <c r="H64" s="323"/>
      <c r="I64" s="327"/>
      <c r="J64" s="328"/>
      <c r="K64" s="329"/>
      <c r="L64" s="326"/>
      <c r="M64" s="325"/>
    </row>
    <row r="65" spans="1:20" s="24" customFormat="1" ht="15" customHeight="1" x14ac:dyDescent="0.25">
      <c r="A65" s="47" t="s">
        <v>13</v>
      </c>
      <c r="B65" s="201" t="s">
        <v>112</v>
      </c>
      <c r="C65" s="48"/>
      <c r="D65" s="48"/>
      <c r="E65" s="43" t="s">
        <v>128</v>
      </c>
      <c r="F65" s="43"/>
      <c r="G65" s="43"/>
      <c r="H65" s="46"/>
      <c r="I65" s="45"/>
      <c r="J65" s="48"/>
      <c r="K65" s="48"/>
      <c r="L65" s="325" t="s">
        <v>64</v>
      </c>
      <c r="M65" s="325"/>
    </row>
    <row r="66" spans="1:20" s="24" customFormat="1" ht="30" x14ac:dyDescent="0.25">
      <c r="A66" s="5" t="s">
        <v>14</v>
      </c>
      <c r="B66" s="5" t="s">
        <v>15</v>
      </c>
      <c r="C66" s="47" t="s">
        <v>0</v>
      </c>
      <c r="D66" s="47"/>
      <c r="E66" s="47"/>
      <c r="F66" s="5" t="s">
        <v>16</v>
      </c>
      <c r="G66" s="5" t="s">
        <v>17</v>
      </c>
      <c r="H66" s="33" t="s">
        <v>32</v>
      </c>
      <c r="I66" s="4" t="s">
        <v>1</v>
      </c>
      <c r="J66" s="4" t="s">
        <v>18</v>
      </c>
      <c r="K66" s="5" t="s">
        <v>7</v>
      </c>
      <c r="L66" s="325"/>
      <c r="M66" s="325"/>
    </row>
    <row r="67" spans="1:20" s="24" customFormat="1" x14ac:dyDescent="0.25">
      <c r="A67" s="198">
        <v>1</v>
      </c>
      <c r="B67" s="199" t="s">
        <v>105</v>
      </c>
      <c r="C67" s="119"/>
      <c r="D67" s="119"/>
      <c r="E67" s="119"/>
      <c r="F67" s="81">
        <v>80</v>
      </c>
      <c r="G67" s="82">
        <v>19</v>
      </c>
      <c r="H67" s="41">
        <f>G67</f>
        <v>19</v>
      </c>
      <c r="I67" s="36" t="str">
        <f>IF(L67="B", $K$63/F67*$I$63,IF(H67&lt;=F67,$L$63,IF(H67&gt;F67,SUM($K$63/F67*$I$63,0,ROUNDUP(,0)))))</f>
        <v>NO BET</v>
      </c>
      <c r="J67" s="32"/>
      <c r="K67" s="42">
        <f>IF(I67="NO BET",0,IF(J67&gt;1,I67*-1,IF(J67=1,SUM(I67*H67-I67,0))))</f>
        <v>0</v>
      </c>
      <c r="L67"/>
      <c r="M67" s="34"/>
      <c r="N67" s="59"/>
    </row>
    <row r="68" spans="1:20" s="24" customFormat="1" x14ac:dyDescent="0.25">
      <c r="A68" s="91">
        <v>2</v>
      </c>
      <c r="B68" s="118" t="s">
        <v>106</v>
      </c>
      <c r="C68" s="118"/>
      <c r="D68" s="118"/>
      <c r="E68" s="118"/>
      <c r="F68" s="81">
        <v>4</v>
      </c>
      <c r="G68" s="82">
        <v>5.5</v>
      </c>
      <c r="H68" s="41">
        <f t="shared" ref="H68:H90" si="12">G68</f>
        <v>5.5</v>
      </c>
      <c r="I68" s="36">
        <f t="shared" ref="I68:I90" si="13">IF(L68="B", $K$63/F68*$I$63,IF(H68&lt;=F68,$L$63,IF(H68&gt;F68,SUM($K$63/F68*$I$63,0,ROUNDUP(,0)))))</f>
        <v>5.625</v>
      </c>
      <c r="J68" s="32"/>
      <c r="K68" s="42" t="b">
        <f t="shared" ref="K68:K90" si="14">IF(I68="NO BET",0,IF(J68&gt;1,I68*-1,IF(J68=1,SUM(I68*H68-I68,0))))</f>
        <v>0</v>
      </c>
      <c r="L68"/>
      <c r="M68" s="35" t="s">
        <v>358</v>
      </c>
      <c r="N68" s="60"/>
    </row>
    <row r="69" spans="1:20" s="24" customFormat="1" x14ac:dyDescent="0.25">
      <c r="A69" s="91">
        <v>3</v>
      </c>
      <c r="B69" s="118" t="s">
        <v>107</v>
      </c>
      <c r="C69" s="118"/>
      <c r="D69" s="118"/>
      <c r="E69" s="118"/>
      <c r="F69" s="16">
        <v>3</v>
      </c>
      <c r="G69" s="20">
        <v>7.5</v>
      </c>
      <c r="H69" s="41">
        <f t="shared" si="12"/>
        <v>7.5</v>
      </c>
      <c r="I69" s="36">
        <f t="shared" si="13"/>
        <v>7.5000000000000009</v>
      </c>
      <c r="J69" s="32"/>
      <c r="K69" s="42" t="b">
        <f t="shared" si="14"/>
        <v>0</v>
      </c>
      <c r="L69"/>
      <c r="M69" s="89" t="s">
        <v>366</v>
      </c>
      <c r="N69" s="62"/>
    </row>
    <row r="70" spans="1:20" s="24" customFormat="1" x14ac:dyDescent="0.25">
      <c r="A70" s="111">
        <v>4</v>
      </c>
      <c r="B70" s="204" t="s">
        <v>127</v>
      </c>
      <c r="C70" s="204"/>
      <c r="D70" s="204"/>
      <c r="E70" s="204"/>
      <c r="F70" s="18">
        <v>2.6</v>
      </c>
      <c r="G70" s="22">
        <v>2.5</v>
      </c>
      <c r="H70" s="41">
        <f t="shared" si="12"/>
        <v>2.5</v>
      </c>
      <c r="I70" s="36" t="str">
        <f t="shared" si="13"/>
        <v>NO BET</v>
      </c>
      <c r="J70" s="32"/>
      <c r="K70" s="42">
        <f t="shared" si="14"/>
        <v>0</v>
      </c>
      <c r="L70"/>
      <c r="M70" s="35" t="s">
        <v>358</v>
      </c>
      <c r="N70" s="62"/>
    </row>
    <row r="71" spans="1:20" s="24" customFormat="1" x14ac:dyDescent="0.25">
      <c r="A71" s="91">
        <v>5</v>
      </c>
      <c r="B71" s="118" t="s">
        <v>108</v>
      </c>
      <c r="C71" s="118"/>
      <c r="D71" s="118"/>
      <c r="E71" s="118"/>
      <c r="F71" s="16">
        <v>80</v>
      </c>
      <c r="G71" s="20">
        <v>23</v>
      </c>
      <c r="H71" s="41">
        <f t="shared" si="12"/>
        <v>23</v>
      </c>
      <c r="I71" s="36" t="str">
        <f t="shared" si="13"/>
        <v>NO BET</v>
      </c>
      <c r="J71" s="32"/>
      <c r="K71" s="42">
        <f t="shared" si="14"/>
        <v>0</v>
      </c>
      <c r="L71"/>
      <c r="M71" s="35"/>
      <c r="N71" s="62"/>
      <c r="T71" s="50"/>
    </row>
    <row r="72" spans="1:20" s="24" customFormat="1" x14ac:dyDescent="0.25">
      <c r="A72" s="91">
        <v>6</v>
      </c>
      <c r="B72" s="118" t="s">
        <v>109</v>
      </c>
      <c r="C72" s="118"/>
      <c r="D72" s="118"/>
      <c r="E72" s="118"/>
      <c r="F72" s="16">
        <v>4</v>
      </c>
      <c r="G72" s="20">
        <v>7.5</v>
      </c>
      <c r="H72" s="41">
        <f t="shared" si="12"/>
        <v>7.5</v>
      </c>
      <c r="I72" s="36">
        <f t="shared" si="13"/>
        <v>5.625</v>
      </c>
      <c r="J72" s="32"/>
      <c r="K72" s="42" t="b">
        <f t="shared" si="14"/>
        <v>0</v>
      </c>
      <c r="L72"/>
      <c r="M72" s="35" t="s">
        <v>358</v>
      </c>
      <c r="N72" s="62"/>
    </row>
    <row r="73" spans="1:20" s="24" customFormat="1" x14ac:dyDescent="0.25">
      <c r="A73" s="209">
        <v>7</v>
      </c>
      <c r="B73" s="121" t="s">
        <v>359</v>
      </c>
      <c r="C73" s="121"/>
      <c r="D73" s="121"/>
      <c r="E73" s="121"/>
      <c r="F73" s="122"/>
      <c r="G73" s="123"/>
      <c r="H73" s="210">
        <f t="shared" si="12"/>
        <v>0</v>
      </c>
      <c r="I73" s="211" t="str">
        <f t="shared" si="13"/>
        <v>NO BET</v>
      </c>
      <c r="J73" s="32"/>
      <c r="K73" s="42">
        <f t="shared" si="14"/>
        <v>0</v>
      </c>
      <c r="L73" s="6"/>
      <c r="M73" s="35"/>
      <c r="N73" s="63"/>
    </row>
    <row r="74" spans="1:20" s="24" customFormat="1" x14ac:dyDescent="0.25">
      <c r="A74" s="91">
        <v>8</v>
      </c>
      <c r="B74" s="118" t="s">
        <v>110</v>
      </c>
      <c r="C74" s="118"/>
      <c r="D74" s="118"/>
      <c r="E74" s="118"/>
      <c r="F74" s="16">
        <v>25</v>
      </c>
      <c r="G74" s="20">
        <v>18</v>
      </c>
      <c r="H74" s="41">
        <f t="shared" si="12"/>
        <v>18</v>
      </c>
      <c r="I74" s="36" t="str">
        <f t="shared" si="13"/>
        <v>NO BET</v>
      </c>
      <c r="J74" s="32"/>
      <c r="K74" s="42">
        <f t="shared" si="14"/>
        <v>0</v>
      </c>
      <c r="L74"/>
      <c r="M74" s="35"/>
      <c r="N74" s="64"/>
    </row>
    <row r="75" spans="1:20" s="24" customFormat="1" x14ac:dyDescent="0.25">
      <c r="A75" s="91">
        <v>9</v>
      </c>
      <c r="B75" s="118" t="s">
        <v>111</v>
      </c>
      <c r="C75" s="118"/>
      <c r="D75" s="118"/>
      <c r="E75" s="118"/>
      <c r="F75" s="16">
        <v>33</v>
      </c>
      <c r="G75" s="20">
        <v>14</v>
      </c>
      <c r="H75" s="41">
        <f t="shared" si="12"/>
        <v>14</v>
      </c>
      <c r="I75" s="36" t="str">
        <f t="shared" si="13"/>
        <v>NO BET</v>
      </c>
      <c r="J75" s="32"/>
      <c r="K75" s="42">
        <f t="shared" si="14"/>
        <v>0</v>
      </c>
      <c r="L75"/>
      <c r="M75" s="35" t="s">
        <v>358</v>
      </c>
      <c r="N75" s="64"/>
    </row>
    <row r="76" spans="1:20" s="24" customFormat="1" hidden="1" x14ac:dyDescent="0.25">
      <c r="A76" s="114">
        <v>10</v>
      </c>
      <c r="B76" s="115"/>
      <c r="C76" s="115"/>
      <c r="D76" s="115"/>
      <c r="E76" s="115"/>
      <c r="F76" s="81"/>
      <c r="G76" s="82"/>
      <c r="H76" s="41">
        <f t="shared" si="12"/>
        <v>0</v>
      </c>
      <c r="I76" s="36" t="str">
        <f t="shared" si="13"/>
        <v>NO BET</v>
      </c>
      <c r="J76" s="32"/>
      <c r="K76" s="42">
        <f t="shared" si="14"/>
        <v>0</v>
      </c>
      <c r="L76"/>
      <c r="M76" s="35"/>
      <c r="N76" s="64"/>
    </row>
    <row r="77" spans="1:20" s="24" customFormat="1" hidden="1" x14ac:dyDescent="0.25">
      <c r="A77" s="91">
        <v>11</v>
      </c>
      <c r="B77" s="92"/>
      <c r="C77" s="92"/>
      <c r="D77" s="92"/>
      <c r="E77" s="92"/>
      <c r="F77" s="16"/>
      <c r="G77" s="20"/>
      <c r="H77" s="41">
        <f t="shared" si="12"/>
        <v>0</v>
      </c>
      <c r="I77" s="36" t="str">
        <f t="shared" si="13"/>
        <v>NO BET</v>
      </c>
      <c r="J77" s="32"/>
      <c r="K77" s="42">
        <f t="shared" si="14"/>
        <v>0</v>
      </c>
      <c r="L77"/>
      <c r="M77" s="35"/>
      <c r="N77" s="64"/>
    </row>
    <row r="78" spans="1:20" s="24" customFormat="1" hidden="1" x14ac:dyDescent="0.25">
      <c r="A78" s="91">
        <v>12</v>
      </c>
      <c r="B78" s="92"/>
      <c r="C78" s="92"/>
      <c r="D78" s="92"/>
      <c r="E78" s="92"/>
      <c r="F78" s="16"/>
      <c r="G78" s="20"/>
      <c r="H78" s="41">
        <f t="shared" si="12"/>
        <v>0</v>
      </c>
      <c r="I78" s="36" t="str">
        <f t="shared" si="13"/>
        <v>NO BET</v>
      </c>
      <c r="J78" s="32"/>
      <c r="K78" s="42">
        <f t="shared" si="14"/>
        <v>0</v>
      </c>
      <c r="L78"/>
      <c r="M78" s="34"/>
      <c r="N78" s="64"/>
    </row>
    <row r="79" spans="1:20" s="24" customFormat="1" hidden="1" x14ac:dyDescent="0.25">
      <c r="A79" s="91">
        <v>13</v>
      </c>
      <c r="B79" s="92"/>
      <c r="C79" s="92"/>
      <c r="D79" s="92"/>
      <c r="E79" s="92"/>
      <c r="F79" s="16"/>
      <c r="G79" s="20"/>
      <c r="H79" s="41">
        <f t="shared" si="12"/>
        <v>0</v>
      </c>
      <c r="I79" s="36" t="str">
        <f t="shared" si="13"/>
        <v>NO BET</v>
      </c>
      <c r="J79" s="32"/>
      <c r="K79" s="42">
        <f t="shared" si="14"/>
        <v>0</v>
      </c>
      <c r="L79"/>
      <c r="M79" s="34"/>
      <c r="N79" s="64"/>
    </row>
    <row r="80" spans="1:20" s="24" customFormat="1" hidden="1" x14ac:dyDescent="0.25">
      <c r="A80" s="91">
        <v>14</v>
      </c>
      <c r="B80" s="92"/>
      <c r="C80" s="92"/>
      <c r="D80" s="92"/>
      <c r="E80" s="92"/>
      <c r="F80" s="16"/>
      <c r="G80" s="20"/>
      <c r="H80" s="41">
        <f t="shared" si="12"/>
        <v>0</v>
      </c>
      <c r="I80" s="36" t="str">
        <f t="shared" si="13"/>
        <v>NO BET</v>
      </c>
      <c r="J80" s="32"/>
      <c r="K80" s="42">
        <f t="shared" si="14"/>
        <v>0</v>
      </c>
      <c r="L80"/>
      <c r="M80" s="34" t="s">
        <v>25</v>
      </c>
      <c r="N80" s="64"/>
    </row>
    <row r="81" spans="1:14" s="24" customFormat="1" hidden="1" x14ac:dyDescent="0.25">
      <c r="A81" s="91">
        <v>15</v>
      </c>
      <c r="B81" s="92"/>
      <c r="C81" s="92"/>
      <c r="D81" s="92"/>
      <c r="E81" s="92"/>
      <c r="F81" s="16"/>
      <c r="G81" s="20"/>
      <c r="H81" s="41">
        <f t="shared" si="12"/>
        <v>0</v>
      </c>
      <c r="I81" s="36" t="str">
        <f t="shared" si="13"/>
        <v>NO BET</v>
      </c>
      <c r="J81" s="32"/>
      <c r="K81" s="42">
        <f t="shared" si="14"/>
        <v>0</v>
      </c>
      <c r="L81"/>
      <c r="M81" s="34"/>
      <c r="N81" s="63"/>
    </row>
    <row r="82" spans="1:14" s="24" customFormat="1" hidden="1" x14ac:dyDescent="0.25">
      <c r="A82" s="91">
        <v>16</v>
      </c>
      <c r="B82" s="92"/>
      <c r="C82" s="92"/>
      <c r="D82" s="92"/>
      <c r="E82" s="92"/>
      <c r="F82" s="16"/>
      <c r="G82" s="20"/>
      <c r="H82" s="41">
        <f t="shared" si="12"/>
        <v>0</v>
      </c>
      <c r="I82" s="36" t="str">
        <f t="shared" si="13"/>
        <v>NO BET</v>
      </c>
      <c r="J82" s="32"/>
      <c r="K82" s="42">
        <f t="shared" si="14"/>
        <v>0</v>
      </c>
      <c r="L82"/>
      <c r="M82" s="34"/>
    </row>
    <row r="83" spans="1:14" s="24" customFormat="1" hidden="1" x14ac:dyDescent="0.25">
      <c r="A83" s="91">
        <v>17</v>
      </c>
      <c r="B83" s="92"/>
      <c r="C83" s="92"/>
      <c r="D83" s="92"/>
      <c r="E83" s="92"/>
      <c r="F83" s="16"/>
      <c r="G83" s="20"/>
      <c r="H83" s="41">
        <f t="shared" si="12"/>
        <v>0</v>
      </c>
      <c r="I83" s="36" t="str">
        <f t="shared" si="13"/>
        <v>NO BET</v>
      </c>
      <c r="J83" s="32"/>
      <c r="K83" s="42">
        <f t="shared" si="14"/>
        <v>0</v>
      </c>
      <c r="L83"/>
      <c r="M83" s="34"/>
      <c r="N83" s="66"/>
    </row>
    <row r="84" spans="1:14" s="24" customFormat="1" hidden="1" x14ac:dyDescent="0.25">
      <c r="A84" s="91">
        <v>18</v>
      </c>
      <c r="B84" s="92"/>
      <c r="C84" s="92"/>
      <c r="D84" s="92"/>
      <c r="E84" s="92"/>
      <c r="F84" s="16"/>
      <c r="G84" s="20"/>
      <c r="H84" s="41">
        <f t="shared" si="12"/>
        <v>0</v>
      </c>
      <c r="I84" s="36" t="str">
        <f t="shared" si="13"/>
        <v>NO BET</v>
      </c>
      <c r="J84" s="32"/>
      <c r="K84" s="42">
        <f t="shared" si="14"/>
        <v>0</v>
      </c>
      <c r="L84"/>
      <c r="M84" s="34"/>
    </row>
    <row r="85" spans="1:14" s="24" customFormat="1" ht="15.75" hidden="1" customHeight="1" x14ac:dyDescent="0.25">
      <c r="A85" s="91">
        <v>19</v>
      </c>
      <c r="B85" s="92"/>
      <c r="C85" s="92"/>
      <c r="D85" s="92"/>
      <c r="E85" s="92"/>
      <c r="F85" s="16"/>
      <c r="G85" s="20"/>
      <c r="H85" s="41">
        <f t="shared" si="12"/>
        <v>0</v>
      </c>
      <c r="I85" s="36" t="str">
        <f t="shared" si="13"/>
        <v>NO BET</v>
      </c>
      <c r="J85" s="32"/>
      <c r="K85" s="42">
        <f t="shared" si="14"/>
        <v>0</v>
      </c>
      <c r="L85"/>
      <c r="M85" s="34"/>
    </row>
    <row r="86" spans="1:14" s="24" customFormat="1" hidden="1" x14ac:dyDescent="0.25">
      <c r="A86" s="91">
        <v>20</v>
      </c>
      <c r="B86" s="92"/>
      <c r="C86" s="92"/>
      <c r="D86" s="92"/>
      <c r="E86" s="92"/>
      <c r="F86" s="17"/>
      <c r="G86" s="21"/>
      <c r="H86" s="41">
        <f t="shared" si="12"/>
        <v>0</v>
      </c>
      <c r="I86" s="36" t="str">
        <f t="shared" si="13"/>
        <v>NO BET</v>
      </c>
      <c r="J86" s="32"/>
      <c r="K86" s="42">
        <f t="shared" si="14"/>
        <v>0</v>
      </c>
      <c r="L86" s="6"/>
      <c r="M86" s="34"/>
    </row>
    <row r="87" spans="1:14" s="24" customFormat="1" hidden="1" x14ac:dyDescent="0.25">
      <c r="A87" s="91">
        <v>21</v>
      </c>
      <c r="B87" s="92"/>
      <c r="C87" s="92"/>
      <c r="D87" s="92"/>
      <c r="E87" s="92"/>
      <c r="F87" s="18"/>
      <c r="G87" s="22"/>
      <c r="H87" s="41">
        <f t="shared" si="12"/>
        <v>0</v>
      </c>
      <c r="I87" s="36" t="str">
        <f t="shared" si="13"/>
        <v>NO BET</v>
      </c>
      <c r="J87" s="32"/>
      <c r="K87" s="42">
        <f t="shared" si="14"/>
        <v>0</v>
      </c>
      <c r="L87"/>
      <c r="M87" s="35"/>
    </row>
    <row r="88" spans="1:14" s="24" customFormat="1" hidden="1" x14ac:dyDescent="0.25">
      <c r="A88" s="91">
        <v>22</v>
      </c>
      <c r="B88" s="92"/>
      <c r="C88" s="92"/>
      <c r="D88" s="92"/>
      <c r="E88" s="92"/>
      <c r="F88" s="15"/>
      <c r="G88" s="19"/>
      <c r="H88" s="41">
        <f t="shared" si="12"/>
        <v>0</v>
      </c>
      <c r="I88" s="36" t="str">
        <f t="shared" si="13"/>
        <v>NO BET</v>
      </c>
      <c r="J88" s="32"/>
      <c r="K88" s="42">
        <f t="shared" si="14"/>
        <v>0</v>
      </c>
      <c r="L88"/>
      <c r="M88" s="34"/>
    </row>
    <row r="89" spans="1:14" s="24" customFormat="1" hidden="1" x14ac:dyDescent="0.25">
      <c r="A89" s="91">
        <v>23</v>
      </c>
      <c r="B89" s="92"/>
      <c r="C89" s="92"/>
      <c r="D89" s="92"/>
      <c r="E89" s="92"/>
      <c r="F89" s="16"/>
      <c r="G89" s="20"/>
      <c r="H89" s="41">
        <f t="shared" si="12"/>
        <v>0</v>
      </c>
      <c r="I89" s="36" t="str">
        <f t="shared" si="13"/>
        <v>NO BET</v>
      </c>
      <c r="J89" s="32"/>
      <c r="K89" s="42">
        <f t="shared" si="14"/>
        <v>0</v>
      </c>
      <c r="L89"/>
      <c r="M89" s="34"/>
      <c r="N89" s="59"/>
    </row>
    <row r="90" spans="1:14" s="24" customFormat="1" hidden="1" x14ac:dyDescent="0.25">
      <c r="A90" s="91">
        <v>24</v>
      </c>
      <c r="B90" s="92"/>
      <c r="C90" s="92"/>
      <c r="D90" s="92"/>
      <c r="E90" s="92"/>
      <c r="F90" s="16"/>
      <c r="G90" s="20"/>
      <c r="H90" s="41">
        <f t="shared" si="12"/>
        <v>0</v>
      </c>
      <c r="I90" s="36" t="str">
        <f t="shared" si="13"/>
        <v>NO BET</v>
      </c>
      <c r="J90" s="8"/>
      <c r="K90" s="42">
        <f t="shared" si="14"/>
        <v>0</v>
      </c>
      <c r="L90"/>
      <c r="M90" s="34"/>
      <c r="N90" s="60"/>
    </row>
    <row r="91" spans="1:14" s="24" customFormat="1" x14ac:dyDescent="0.25">
      <c r="A91" s="85"/>
      <c r="B91" s="86"/>
      <c r="C91" s="85"/>
      <c r="D91"/>
      <c r="E91"/>
      <c r="F91"/>
      <c r="G91" s="78"/>
      <c r="H91" s="95"/>
      <c r="I91" s="93"/>
      <c r="J91" s="40" t="s">
        <v>71</v>
      </c>
      <c r="K91" s="94"/>
      <c r="L91"/>
      <c r="M91" s="3"/>
      <c r="N91" s="62"/>
    </row>
    <row r="92" spans="1:14" s="24" customFormat="1" x14ac:dyDescent="0.25">
      <c r="A92" s="87" t="s">
        <v>66</v>
      </c>
      <c r="B92" s="88"/>
      <c r="C92" s="176"/>
      <c r="D92" s="175" t="s">
        <v>23</v>
      </c>
      <c r="E92" s="23"/>
      <c r="F92" s="89"/>
      <c r="G92" s="37"/>
      <c r="H92" s="38" t="s">
        <v>70</v>
      </c>
      <c r="I92" s="39">
        <f>SUM(I67:I90)</f>
        <v>18.75</v>
      </c>
      <c r="J92" s="40" t="s">
        <v>24</v>
      </c>
      <c r="K92" s="39">
        <f>SUM(K67:K91)</f>
        <v>0</v>
      </c>
      <c r="L92"/>
      <c r="M92" s="3"/>
      <c r="N92" s="62"/>
    </row>
    <row r="93" spans="1:14" s="24" customFormat="1" x14ac:dyDescent="0.25">
      <c r="A93" s="90" t="s">
        <v>99</v>
      </c>
      <c r="B93" s="7"/>
      <c r="C93" s="7"/>
      <c r="D93" s="7"/>
      <c r="E93" s="7"/>
      <c r="F93" s="89"/>
      <c r="G93" s="52"/>
      <c r="H93" s="57"/>
      <c r="I93" s="58"/>
      <c r="J93" s="54"/>
      <c r="K93" s="27"/>
      <c r="M93" s="54"/>
      <c r="N93" s="62"/>
    </row>
    <row r="94" spans="1:14" s="24" customFormat="1" x14ac:dyDescent="0.25">
      <c r="A94" s="90"/>
      <c r="B94" s="7"/>
      <c r="C94" s="7"/>
      <c r="D94" s="7"/>
      <c r="E94" s="7"/>
      <c r="F94" s="61"/>
      <c r="G94" s="52"/>
      <c r="H94" s="57"/>
      <c r="I94" s="58"/>
      <c r="J94" s="54"/>
      <c r="K94" s="27"/>
      <c r="M94" s="54"/>
      <c r="N94" s="62"/>
    </row>
    <row r="95" spans="1:14" s="24" customFormat="1" x14ac:dyDescent="0.25">
      <c r="A95" s="90"/>
      <c r="B95" s="7"/>
      <c r="C95" s="7"/>
      <c r="D95" s="7"/>
      <c r="E95" s="7"/>
      <c r="F95" s="61"/>
      <c r="G95" s="52"/>
      <c r="H95" s="57"/>
      <c r="I95" s="58"/>
      <c r="J95" s="54"/>
      <c r="K95" s="27"/>
      <c r="M95" s="54"/>
      <c r="N95" s="62"/>
    </row>
    <row r="96" spans="1:14" s="24" customFormat="1" ht="15" customHeight="1" x14ac:dyDescent="0.25">
      <c r="A96" s="49" t="s">
        <v>11</v>
      </c>
      <c r="B96" s="112" t="s">
        <v>114</v>
      </c>
      <c r="C96" s="97"/>
      <c r="D96" s="97" t="s">
        <v>21</v>
      </c>
      <c r="E96" s="200">
        <v>1500</v>
      </c>
      <c r="F96" s="113"/>
      <c r="G96" s="49" t="s">
        <v>34</v>
      </c>
      <c r="H96" s="323" t="s">
        <v>22</v>
      </c>
      <c r="I96" s="327">
        <v>0.9</v>
      </c>
      <c r="J96" s="328" t="s">
        <v>6</v>
      </c>
      <c r="K96" s="329">
        <v>25</v>
      </c>
      <c r="L96" s="326" t="s">
        <v>4</v>
      </c>
      <c r="M96" s="325" t="s">
        <v>63</v>
      </c>
      <c r="N96" s="62"/>
    </row>
    <row r="97" spans="1:14" s="24" customFormat="1" x14ac:dyDescent="0.25">
      <c r="A97" s="43" t="s">
        <v>12</v>
      </c>
      <c r="B97" s="98">
        <v>7</v>
      </c>
      <c r="C97" s="44"/>
      <c r="D97" s="202" t="s">
        <v>20</v>
      </c>
      <c r="E97" s="203" t="s">
        <v>130</v>
      </c>
      <c r="F97" s="98"/>
      <c r="G97" s="48"/>
      <c r="H97" s="323"/>
      <c r="I97" s="327"/>
      <c r="J97" s="328"/>
      <c r="K97" s="329"/>
      <c r="L97" s="326"/>
      <c r="M97" s="325"/>
      <c r="N97" s="63"/>
    </row>
    <row r="98" spans="1:14" s="24" customFormat="1" ht="15" customHeight="1" x14ac:dyDescent="0.25">
      <c r="A98" s="47" t="s">
        <v>13</v>
      </c>
      <c r="B98" s="201" t="s">
        <v>129</v>
      </c>
      <c r="C98" s="48"/>
      <c r="D98" s="48"/>
      <c r="E98" s="43" t="s">
        <v>131</v>
      </c>
      <c r="F98" s="48"/>
      <c r="G98" s="48"/>
      <c r="H98" s="46"/>
      <c r="I98" s="45"/>
      <c r="J98" s="48"/>
      <c r="K98" s="48"/>
      <c r="L98" s="325" t="s">
        <v>64</v>
      </c>
      <c r="M98" s="325"/>
      <c r="N98" s="67"/>
    </row>
    <row r="99" spans="1:14" s="24" customFormat="1" ht="30" x14ac:dyDescent="0.25">
      <c r="A99" s="5" t="s">
        <v>14</v>
      </c>
      <c r="B99" s="5" t="s">
        <v>15</v>
      </c>
      <c r="C99" s="47" t="s">
        <v>0</v>
      </c>
      <c r="D99" s="47"/>
      <c r="E99" s="47"/>
      <c r="F99" s="5" t="s">
        <v>16</v>
      </c>
      <c r="G99" s="5" t="s">
        <v>17</v>
      </c>
      <c r="H99" s="33" t="s">
        <v>32</v>
      </c>
      <c r="I99" s="4" t="s">
        <v>1</v>
      </c>
      <c r="J99" s="4" t="s">
        <v>18</v>
      </c>
      <c r="K99" s="5" t="s">
        <v>7</v>
      </c>
      <c r="L99" s="325"/>
      <c r="M99" s="325"/>
      <c r="N99" s="64"/>
    </row>
    <row r="100" spans="1:14" s="24" customFormat="1" x14ac:dyDescent="0.25">
      <c r="A100" s="91">
        <v>1</v>
      </c>
      <c r="B100" s="205" t="s">
        <v>132</v>
      </c>
      <c r="C100" s="118"/>
      <c r="D100" s="118"/>
      <c r="E100" s="118"/>
      <c r="F100" s="15">
        <v>125</v>
      </c>
      <c r="G100" s="19">
        <v>34</v>
      </c>
      <c r="H100" s="206">
        <f>G100</f>
        <v>34</v>
      </c>
      <c r="I100" s="36" t="str">
        <f>IF(L100="B", $K$96/F100*$I$96,IF(H100&lt;=F100,$L$96,IF(H100&gt;F100,SUM($K$96/F100*$I$96,0,ROUNDUP(,0)))))</f>
        <v>NO BET</v>
      </c>
      <c r="J100" s="32"/>
      <c r="K100" s="42">
        <f>IF(I100="NO BET",0,IF(J100&gt;1,I100*-1,IF(J100=1,SUM(I100*H100-I100,0))))</f>
        <v>0</v>
      </c>
      <c r="L100"/>
      <c r="M100" s="35"/>
      <c r="N100" s="64"/>
    </row>
    <row r="101" spans="1:14" s="24" customFormat="1" x14ac:dyDescent="0.25">
      <c r="A101" s="209">
        <v>2</v>
      </c>
      <c r="B101" s="121" t="s">
        <v>133</v>
      </c>
      <c r="C101" s="121"/>
      <c r="D101" s="121"/>
      <c r="E101" s="121"/>
      <c r="F101" s="288"/>
      <c r="G101" s="289"/>
      <c r="H101" s="290">
        <f t="shared" ref="H101:H123" si="15">G101</f>
        <v>0</v>
      </c>
      <c r="I101" s="211" t="str">
        <f t="shared" ref="I101:I123" si="16">IF(L101="B", $K$96/F101*$I$96,IF(H101&lt;=F101,$L$96,IF(H101&gt;F101,SUM($K$96/F101*$I$96,0,ROUNDUP(,0)))))</f>
        <v>NO BET</v>
      </c>
      <c r="J101" s="32"/>
      <c r="K101" s="42">
        <f t="shared" ref="K101:K123" si="17">IF(I101="NO BET",0,IF(J101&gt;1,I101*-1,IF(J101=1,SUM(I101*H101-I101,0))))</f>
        <v>0</v>
      </c>
      <c r="L101"/>
      <c r="M101" s="35"/>
      <c r="N101" s="64"/>
    </row>
    <row r="102" spans="1:14" s="24" customFormat="1" x14ac:dyDescent="0.25">
      <c r="A102" s="114">
        <v>3</v>
      </c>
      <c r="B102" s="119" t="s">
        <v>134</v>
      </c>
      <c r="C102" s="119"/>
      <c r="D102" s="119"/>
      <c r="E102" s="119"/>
      <c r="F102" s="81">
        <v>25</v>
      </c>
      <c r="G102" s="82">
        <v>16</v>
      </c>
      <c r="H102" s="206">
        <f t="shared" si="15"/>
        <v>16</v>
      </c>
      <c r="I102" s="36" t="str">
        <f t="shared" si="16"/>
        <v>NO BET</v>
      </c>
      <c r="J102" s="32"/>
      <c r="K102" s="42">
        <f t="shared" si="17"/>
        <v>0</v>
      </c>
      <c r="L102"/>
      <c r="M102" s="35"/>
      <c r="N102" s="64"/>
    </row>
    <row r="103" spans="1:14" s="24" customFormat="1" x14ac:dyDescent="0.25">
      <c r="A103" s="91">
        <v>4</v>
      </c>
      <c r="B103" s="118" t="s">
        <v>135</v>
      </c>
      <c r="C103" s="118"/>
      <c r="D103" s="118"/>
      <c r="E103" s="118"/>
      <c r="F103" s="16">
        <v>160</v>
      </c>
      <c r="G103" s="20">
        <v>26</v>
      </c>
      <c r="H103" s="206">
        <f t="shared" si="15"/>
        <v>26</v>
      </c>
      <c r="I103" s="36" t="str">
        <f t="shared" si="16"/>
        <v>NO BET</v>
      </c>
      <c r="J103" s="32"/>
      <c r="K103" s="42">
        <f t="shared" si="17"/>
        <v>0</v>
      </c>
      <c r="L103"/>
      <c r="M103" s="35"/>
      <c r="N103" s="64"/>
    </row>
    <row r="104" spans="1:14" s="24" customFormat="1" x14ac:dyDescent="0.25">
      <c r="A104" s="91">
        <v>5</v>
      </c>
      <c r="B104" s="118" t="s">
        <v>347</v>
      </c>
      <c r="C104" s="118"/>
      <c r="D104" s="118"/>
      <c r="E104" s="118"/>
      <c r="F104" s="16">
        <v>9</v>
      </c>
      <c r="G104" s="20">
        <v>5.5</v>
      </c>
      <c r="H104" s="206">
        <f t="shared" si="15"/>
        <v>5.5</v>
      </c>
      <c r="I104" s="36" t="str">
        <f t="shared" si="16"/>
        <v>NO BET</v>
      </c>
      <c r="J104" s="32">
        <v>2</v>
      </c>
      <c r="K104" s="42">
        <f t="shared" si="17"/>
        <v>0</v>
      </c>
      <c r="L104"/>
      <c r="M104" s="35" t="s">
        <v>358</v>
      </c>
      <c r="N104" s="64"/>
    </row>
    <row r="105" spans="1:14" s="24" customFormat="1" x14ac:dyDescent="0.25">
      <c r="A105" s="91">
        <v>6</v>
      </c>
      <c r="B105" s="118" t="s">
        <v>136</v>
      </c>
      <c r="C105" s="118"/>
      <c r="D105" s="118"/>
      <c r="E105" s="118"/>
      <c r="F105" s="16">
        <v>25</v>
      </c>
      <c r="G105" s="20">
        <v>20</v>
      </c>
      <c r="H105" s="206">
        <f t="shared" si="15"/>
        <v>20</v>
      </c>
      <c r="I105" s="36" t="str">
        <f t="shared" si="16"/>
        <v>NO BET</v>
      </c>
      <c r="J105" s="32"/>
      <c r="K105" s="42">
        <f t="shared" si="17"/>
        <v>0</v>
      </c>
      <c r="L105"/>
      <c r="M105" s="35"/>
    </row>
    <row r="106" spans="1:14" s="24" customFormat="1" x14ac:dyDescent="0.25">
      <c r="A106" s="114">
        <v>7</v>
      </c>
      <c r="B106" s="119" t="s">
        <v>137</v>
      </c>
      <c r="C106" s="119"/>
      <c r="D106" s="119"/>
      <c r="E106" s="119"/>
      <c r="F106" s="15">
        <v>7.5</v>
      </c>
      <c r="G106" s="207">
        <v>4.5999999999999996</v>
      </c>
      <c r="H106" s="206">
        <f t="shared" si="15"/>
        <v>4.5999999999999996</v>
      </c>
      <c r="I106" s="36" t="str">
        <f t="shared" si="16"/>
        <v>NO BET</v>
      </c>
      <c r="J106" s="32"/>
      <c r="K106" s="42">
        <f t="shared" si="17"/>
        <v>0</v>
      </c>
      <c r="L106" s="6"/>
      <c r="M106" s="35" t="s">
        <v>358</v>
      </c>
    </row>
    <row r="107" spans="1:14" s="24" customFormat="1" x14ac:dyDescent="0.25">
      <c r="A107" s="91">
        <v>8</v>
      </c>
      <c r="B107" s="118" t="s">
        <v>138</v>
      </c>
      <c r="C107" s="118"/>
      <c r="D107" s="118"/>
      <c r="E107" s="118"/>
      <c r="F107" s="16">
        <v>11</v>
      </c>
      <c r="G107" s="20">
        <v>27</v>
      </c>
      <c r="H107" s="206">
        <f t="shared" si="15"/>
        <v>27</v>
      </c>
      <c r="I107" s="36">
        <f t="shared" si="16"/>
        <v>2.0454545454545459</v>
      </c>
      <c r="J107" s="32"/>
      <c r="K107" s="42" t="b">
        <f t="shared" si="17"/>
        <v>0</v>
      </c>
      <c r="L107"/>
      <c r="M107" s="35"/>
      <c r="N107" s="66"/>
    </row>
    <row r="108" spans="1:14" s="24" customFormat="1" ht="15" customHeight="1" x14ac:dyDescent="0.25">
      <c r="A108" s="91">
        <v>9</v>
      </c>
      <c r="B108" s="118" t="s">
        <v>139</v>
      </c>
      <c r="C108" s="118"/>
      <c r="D108" s="118"/>
      <c r="E108" s="118"/>
      <c r="F108" s="16">
        <v>16</v>
      </c>
      <c r="G108" s="20">
        <v>21</v>
      </c>
      <c r="H108" s="206">
        <f t="shared" si="15"/>
        <v>21</v>
      </c>
      <c r="I108" s="36">
        <f t="shared" si="16"/>
        <v>1.40625</v>
      </c>
      <c r="J108" s="32"/>
      <c r="K108" s="42" t="b">
        <f t="shared" si="17"/>
        <v>0</v>
      </c>
      <c r="L108"/>
      <c r="M108" s="35"/>
    </row>
    <row r="109" spans="1:14" s="24" customFormat="1" ht="16.5" customHeight="1" x14ac:dyDescent="0.25">
      <c r="A109" s="91">
        <v>10</v>
      </c>
      <c r="B109" s="118" t="s">
        <v>140</v>
      </c>
      <c r="C109" s="118"/>
      <c r="D109" s="118"/>
      <c r="E109" s="118"/>
      <c r="F109" s="16">
        <v>140</v>
      </c>
      <c r="G109" s="20">
        <v>31</v>
      </c>
      <c r="H109" s="206">
        <f t="shared" si="15"/>
        <v>31</v>
      </c>
      <c r="I109" s="36" t="str">
        <f t="shared" si="16"/>
        <v>NO BET</v>
      </c>
      <c r="J109" s="32"/>
      <c r="K109" s="42">
        <f t="shared" si="17"/>
        <v>0</v>
      </c>
      <c r="L109"/>
      <c r="M109" s="35"/>
    </row>
    <row r="110" spans="1:14" s="24" customFormat="1" x14ac:dyDescent="0.25">
      <c r="A110" s="111">
        <v>11</v>
      </c>
      <c r="B110" s="204" t="s">
        <v>141</v>
      </c>
      <c r="C110" s="204"/>
      <c r="D110" s="204"/>
      <c r="E110" s="204"/>
      <c r="F110" s="18">
        <v>5.5</v>
      </c>
      <c r="G110" s="22">
        <v>14</v>
      </c>
      <c r="H110" s="206">
        <f t="shared" si="15"/>
        <v>14</v>
      </c>
      <c r="I110" s="36">
        <f t="shared" si="16"/>
        <v>4.0909090909090917</v>
      </c>
      <c r="J110" s="32">
        <v>2</v>
      </c>
      <c r="K110" s="42">
        <f t="shared" si="17"/>
        <v>-4.0909090909090917</v>
      </c>
      <c r="L110"/>
      <c r="M110" s="35" t="s">
        <v>358</v>
      </c>
    </row>
    <row r="111" spans="1:14" s="24" customFormat="1" x14ac:dyDescent="0.25">
      <c r="A111" s="91">
        <v>12</v>
      </c>
      <c r="B111" s="118" t="s">
        <v>142</v>
      </c>
      <c r="C111" s="118"/>
      <c r="D111" s="118"/>
      <c r="E111" s="118"/>
      <c r="F111" s="16">
        <v>33</v>
      </c>
      <c r="G111" s="20">
        <v>27</v>
      </c>
      <c r="H111" s="206">
        <f t="shared" si="15"/>
        <v>27</v>
      </c>
      <c r="I111" s="36" t="str">
        <f t="shared" si="16"/>
        <v>NO BET</v>
      </c>
      <c r="J111" s="32"/>
      <c r="K111" s="42">
        <f t="shared" si="17"/>
        <v>0</v>
      </c>
      <c r="L111"/>
      <c r="M111" s="35"/>
    </row>
    <row r="112" spans="1:14" s="24" customFormat="1" x14ac:dyDescent="0.25">
      <c r="A112" s="91">
        <v>13</v>
      </c>
      <c r="B112" s="118" t="s">
        <v>143</v>
      </c>
      <c r="C112" s="118"/>
      <c r="D112" s="118"/>
      <c r="E112" s="118"/>
      <c r="F112" s="16">
        <v>10</v>
      </c>
      <c r="G112" s="20">
        <v>35</v>
      </c>
      <c r="H112" s="206">
        <f t="shared" si="15"/>
        <v>35</v>
      </c>
      <c r="I112" s="36">
        <f t="shared" si="16"/>
        <v>2.25</v>
      </c>
      <c r="J112" s="32"/>
      <c r="K112" s="42" t="b">
        <f t="shared" si="17"/>
        <v>0</v>
      </c>
      <c r="L112"/>
      <c r="M112" s="35"/>
    </row>
    <row r="113" spans="1:14" s="24" customFormat="1" x14ac:dyDescent="0.25">
      <c r="A113" s="91">
        <v>14</v>
      </c>
      <c r="B113" s="118" t="s">
        <v>144</v>
      </c>
      <c r="C113" s="118"/>
      <c r="D113" s="118"/>
      <c r="E113" s="118"/>
      <c r="F113" s="16">
        <v>11</v>
      </c>
      <c r="G113" s="20">
        <v>19</v>
      </c>
      <c r="H113" s="206">
        <f t="shared" si="15"/>
        <v>19</v>
      </c>
      <c r="I113" s="36">
        <f t="shared" si="16"/>
        <v>2.0454545454545459</v>
      </c>
      <c r="J113" s="32">
        <v>2</v>
      </c>
      <c r="K113" s="42">
        <f t="shared" si="17"/>
        <v>-2.0454545454545459</v>
      </c>
      <c r="L113"/>
      <c r="M113" s="35" t="s">
        <v>25</v>
      </c>
      <c r="N113" s="60"/>
    </row>
    <row r="114" spans="1:14" s="24" customFormat="1" x14ac:dyDescent="0.25">
      <c r="A114" s="91">
        <v>15</v>
      </c>
      <c r="B114" s="118" t="s">
        <v>145</v>
      </c>
      <c r="C114" s="118"/>
      <c r="D114" s="118"/>
      <c r="E114" s="118"/>
      <c r="F114" s="16">
        <v>7.5</v>
      </c>
      <c r="G114" s="20">
        <v>21</v>
      </c>
      <c r="H114" s="206">
        <f t="shared" si="15"/>
        <v>21</v>
      </c>
      <c r="I114" s="36">
        <f t="shared" si="16"/>
        <v>3</v>
      </c>
      <c r="J114" s="32">
        <v>2</v>
      </c>
      <c r="K114" s="42">
        <f t="shared" si="17"/>
        <v>-3</v>
      </c>
      <c r="L114"/>
      <c r="M114" s="35" t="s">
        <v>358</v>
      </c>
      <c r="N114" s="60"/>
    </row>
    <row r="115" spans="1:14" s="24" customFormat="1" x14ac:dyDescent="0.25">
      <c r="A115" s="91">
        <v>16</v>
      </c>
      <c r="B115" s="118" t="s">
        <v>146</v>
      </c>
      <c r="C115" s="118"/>
      <c r="D115" s="118"/>
      <c r="E115" s="118"/>
      <c r="F115" s="16">
        <v>80</v>
      </c>
      <c r="G115" s="20">
        <v>35</v>
      </c>
      <c r="H115" s="206">
        <f t="shared" si="15"/>
        <v>35</v>
      </c>
      <c r="I115" s="36" t="str">
        <f t="shared" si="16"/>
        <v>NO BET</v>
      </c>
      <c r="J115" s="32"/>
      <c r="K115" s="42">
        <f t="shared" si="17"/>
        <v>0</v>
      </c>
      <c r="L115"/>
      <c r="M115" s="35"/>
      <c r="N115" s="62"/>
    </row>
    <row r="116" spans="1:14" s="24" customFormat="1" hidden="1" x14ac:dyDescent="0.25">
      <c r="A116" s="91">
        <v>17</v>
      </c>
      <c r="B116" s="92"/>
      <c r="C116" s="92"/>
      <c r="D116" s="92"/>
      <c r="E116" s="92"/>
      <c r="F116" s="16"/>
      <c r="G116" s="20"/>
      <c r="H116" s="41">
        <f t="shared" si="15"/>
        <v>0</v>
      </c>
      <c r="I116" s="36" t="str">
        <f t="shared" si="16"/>
        <v>NO BET</v>
      </c>
      <c r="J116" s="32"/>
      <c r="K116" s="42">
        <f t="shared" si="17"/>
        <v>0</v>
      </c>
      <c r="L116"/>
      <c r="M116" s="35"/>
      <c r="N116" s="62"/>
    </row>
    <row r="117" spans="1:14" s="24" customFormat="1" hidden="1" x14ac:dyDescent="0.25">
      <c r="A117" s="91">
        <v>18</v>
      </c>
      <c r="B117" s="92"/>
      <c r="C117" s="92"/>
      <c r="D117" s="92"/>
      <c r="E117" s="92"/>
      <c r="F117" s="16"/>
      <c r="G117" s="20"/>
      <c r="H117" s="41">
        <f t="shared" si="15"/>
        <v>0</v>
      </c>
      <c r="I117" s="36" t="str">
        <f t="shared" si="16"/>
        <v>NO BET</v>
      </c>
      <c r="J117" s="32"/>
      <c r="K117" s="42">
        <f t="shared" si="17"/>
        <v>0</v>
      </c>
      <c r="L117"/>
      <c r="M117" s="35"/>
      <c r="N117" s="59"/>
    </row>
    <row r="118" spans="1:14" s="24" customFormat="1" hidden="1" x14ac:dyDescent="0.25">
      <c r="A118" s="91">
        <v>19</v>
      </c>
      <c r="B118" s="92"/>
      <c r="C118" s="92"/>
      <c r="D118" s="92"/>
      <c r="E118" s="92"/>
      <c r="F118" s="16"/>
      <c r="G118" s="20"/>
      <c r="H118" s="41">
        <f t="shared" si="15"/>
        <v>0</v>
      </c>
      <c r="I118" s="36" t="str">
        <f t="shared" si="16"/>
        <v>NO BET</v>
      </c>
      <c r="J118" s="32"/>
      <c r="K118" s="42">
        <f t="shared" si="17"/>
        <v>0</v>
      </c>
      <c r="L118"/>
      <c r="M118" s="35"/>
      <c r="N118" s="62"/>
    </row>
    <row r="119" spans="1:14" s="24" customFormat="1" hidden="1" x14ac:dyDescent="0.25">
      <c r="A119" s="91">
        <v>20</v>
      </c>
      <c r="B119" s="92"/>
      <c r="C119" s="92"/>
      <c r="D119" s="92"/>
      <c r="E119" s="92"/>
      <c r="F119" s="17"/>
      <c r="G119" s="21"/>
      <c r="H119" s="41">
        <f t="shared" si="15"/>
        <v>0</v>
      </c>
      <c r="I119" s="36" t="str">
        <f t="shared" si="16"/>
        <v>NO BET</v>
      </c>
      <c r="J119" s="32"/>
      <c r="K119" s="42">
        <f t="shared" si="17"/>
        <v>0</v>
      </c>
      <c r="L119" s="6"/>
      <c r="M119" s="35"/>
      <c r="N119" s="63"/>
    </row>
    <row r="120" spans="1:14" s="24" customFormat="1" hidden="1" x14ac:dyDescent="0.25">
      <c r="A120" s="91">
        <v>21</v>
      </c>
      <c r="B120" s="92"/>
      <c r="C120" s="92"/>
      <c r="D120" s="92"/>
      <c r="E120" s="92"/>
      <c r="F120" s="18"/>
      <c r="G120" s="22"/>
      <c r="H120" s="41">
        <f t="shared" si="15"/>
        <v>0</v>
      </c>
      <c r="I120" s="36" t="str">
        <f t="shared" si="16"/>
        <v>NO BET</v>
      </c>
      <c r="J120" s="32"/>
      <c r="K120" s="42">
        <f t="shared" si="17"/>
        <v>0</v>
      </c>
      <c r="L120"/>
      <c r="M120" s="35"/>
      <c r="N120" s="64"/>
    </row>
    <row r="121" spans="1:14" s="24" customFormat="1" hidden="1" x14ac:dyDescent="0.25">
      <c r="A121" s="91">
        <v>22</v>
      </c>
      <c r="B121" s="92"/>
      <c r="C121" s="92"/>
      <c r="D121" s="92"/>
      <c r="E121" s="92"/>
      <c r="F121" s="15"/>
      <c r="G121" s="19"/>
      <c r="H121" s="41">
        <f t="shared" si="15"/>
        <v>0</v>
      </c>
      <c r="I121" s="36" t="str">
        <f t="shared" si="16"/>
        <v>NO BET</v>
      </c>
      <c r="J121" s="32"/>
      <c r="K121" s="42">
        <f t="shared" si="17"/>
        <v>0</v>
      </c>
      <c r="L121"/>
      <c r="M121" s="35"/>
      <c r="N121" s="64"/>
    </row>
    <row r="122" spans="1:14" s="24" customFormat="1" hidden="1" x14ac:dyDescent="0.25">
      <c r="A122" s="91">
        <v>23</v>
      </c>
      <c r="B122" s="92"/>
      <c r="C122" s="92"/>
      <c r="D122" s="92"/>
      <c r="E122" s="92"/>
      <c r="F122" s="16"/>
      <c r="G122" s="20"/>
      <c r="H122" s="41">
        <f t="shared" si="15"/>
        <v>0</v>
      </c>
      <c r="I122" s="36" t="str">
        <f t="shared" si="16"/>
        <v>NO BET</v>
      </c>
      <c r="J122" s="32"/>
      <c r="K122" s="42">
        <f t="shared" si="17"/>
        <v>0</v>
      </c>
      <c r="L122"/>
      <c r="M122" s="35"/>
      <c r="N122" s="64"/>
    </row>
    <row r="123" spans="1:14" s="24" customFormat="1" hidden="1" x14ac:dyDescent="0.25">
      <c r="A123" s="91">
        <v>24</v>
      </c>
      <c r="B123" s="92"/>
      <c r="C123" s="92"/>
      <c r="D123" s="92"/>
      <c r="E123" s="92"/>
      <c r="F123" s="16"/>
      <c r="G123" s="20"/>
      <c r="H123" s="41">
        <f t="shared" si="15"/>
        <v>0</v>
      </c>
      <c r="I123" s="36" t="str">
        <f t="shared" si="16"/>
        <v>NO BET</v>
      </c>
      <c r="J123" s="8"/>
      <c r="K123" s="42">
        <f t="shared" si="17"/>
        <v>0</v>
      </c>
      <c r="L123"/>
      <c r="M123" s="35"/>
      <c r="N123" s="64"/>
    </row>
    <row r="124" spans="1:14" s="24" customFormat="1" x14ac:dyDescent="0.25">
      <c r="A124" s="85"/>
      <c r="B124" s="86" t="s">
        <v>364</v>
      </c>
      <c r="C124" s="85"/>
      <c r="D124"/>
      <c r="E124"/>
      <c r="F124"/>
      <c r="G124" s="78"/>
      <c r="H124" s="95"/>
      <c r="I124" s="93"/>
      <c r="J124" s="40" t="s">
        <v>71</v>
      </c>
      <c r="K124" s="94"/>
      <c r="L124"/>
      <c r="M124" s="6"/>
      <c r="N124" s="64"/>
    </row>
    <row r="125" spans="1:14" s="24" customFormat="1" x14ac:dyDescent="0.25">
      <c r="A125" s="87" t="s">
        <v>66</v>
      </c>
      <c r="B125" s="308" t="s">
        <v>363</v>
      </c>
      <c r="C125" s="308"/>
      <c r="D125" s="175" t="s">
        <v>23</v>
      </c>
      <c r="E125" s="23"/>
      <c r="F125" s="89">
        <v>11</v>
      </c>
      <c r="G125" s="37"/>
      <c r="H125" s="38" t="s">
        <v>70</v>
      </c>
      <c r="I125" s="39">
        <f>SUM(I100:I123)</f>
        <v>14.838068181818183</v>
      </c>
      <c r="J125" s="40" t="s">
        <v>24</v>
      </c>
      <c r="K125" s="39">
        <f>SUM(K100:K124)</f>
        <v>-9.1363636363636367</v>
      </c>
      <c r="L125"/>
      <c r="M125" s="6"/>
      <c r="N125" s="64"/>
    </row>
    <row r="126" spans="1:14" s="24" customFormat="1" x14ac:dyDescent="0.25">
      <c r="A126" s="90" t="s">
        <v>99</v>
      </c>
      <c r="B126" s="7"/>
      <c r="C126" s="7"/>
      <c r="D126" s="7"/>
      <c r="E126" s="7"/>
      <c r="F126" s="89"/>
      <c r="G126" s="64"/>
      <c r="H126" s="57"/>
      <c r="I126" s="58"/>
      <c r="J126" s="54"/>
      <c r="K126" s="27"/>
      <c r="M126" s="53"/>
      <c r="N126" s="64"/>
    </row>
    <row r="127" spans="1:14" s="24" customFormat="1" x14ac:dyDescent="0.25">
      <c r="A127" s="90"/>
      <c r="B127" s="7"/>
      <c r="C127" s="7"/>
      <c r="D127" s="7"/>
      <c r="E127" s="7"/>
      <c r="F127" s="61"/>
      <c r="G127" s="64"/>
      <c r="H127" s="57"/>
      <c r="I127" s="58"/>
      <c r="J127" s="54"/>
      <c r="K127" s="27"/>
      <c r="M127" s="53"/>
      <c r="N127" s="64"/>
    </row>
    <row r="128" spans="1:14" s="24" customFormat="1" x14ac:dyDescent="0.25">
      <c r="A128" s="90"/>
      <c r="B128" s="7"/>
      <c r="C128" s="7"/>
      <c r="D128" s="7"/>
      <c r="E128" s="7"/>
      <c r="F128" s="61"/>
      <c r="G128" s="64"/>
      <c r="H128" s="57"/>
      <c r="I128" s="58"/>
      <c r="J128" s="54"/>
      <c r="K128" s="27"/>
      <c r="M128" s="53"/>
      <c r="N128" s="64"/>
    </row>
    <row r="129" spans="1:14" s="24" customFormat="1" ht="15" customHeight="1" x14ac:dyDescent="0.25">
      <c r="A129" s="49" t="s">
        <v>11</v>
      </c>
      <c r="B129" s="112" t="s">
        <v>10</v>
      </c>
      <c r="C129" s="97"/>
      <c r="D129" s="97" t="s">
        <v>21</v>
      </c>
      <c r="E129" s="200">
        <v>1600</v>
      </c>
      <c r="F129" s="113"/>
      <c r="G129" s="49" t="s">
        <v>34</v>
      </c>
      <c r="H129" s="323" t="s">
        <v>22</v>
      </c>
      <c r="I129" s="327">
        <v>0.9</v>
      </c>
      <c r="J129" s="328" t="s">
        <v>6</v>
      </c>
      <c r="K129" s="329">
        <v>25</v>
      </c>
      <c r="L129" s="326" t="s">
        <v>4</v>
      </c>
      <c r="M129" s="325" t="s">
        <v>63</v>
      </c>
      <c r="N129" s="63"/>
    </row>
    <row r="130" spans="1:14" s="24" customFormat="1" x14ac:dyDescent="0.25">
      <c r="A130" s="43" t="s">
        <v>12</v>
      </c>
      <c r="B130" s="98">
        <v>7</v>
      </c>
      <c r="C130" s="44"/>
      <c r="D130" s="202" t="s">
        <v>20</v>
      </c>
      <c r="E130" s="203" t="s">
        <v>166</v>
      </c>
      <c r="F130" s="98"/>
      <c r="G130" s="48"/>
      <c r="H130" s="323"/>
      <c r="I130" s="327"/>
      <c r="J130" s="328"/>
      <c r="K130" s="329"/>
      <c r="L130" s="326"/>
      <c r="M130" s="325"/>
    </row>
    <row r="131" spans="1:14" s="24" customFormat="1" ht="15" customHeight="1" x14ac:dyDescent="0.25">
      <c r="A131" s="47" t="s">
        <v>13</v>
      </c>
      <c r="B131" s="201" t="s">
        <v>165</v>
      </c>
      <c r="C131" s="48"/>
      <c r="D131" s="48"/>
      <c r="E131" s="43" t="s">
        <v>167</v>
      </c>
      <c r="F131" s="48"/>
      <c r="G131" s="48"/>
      <c r="H131" s="46"/>
      <c r="I131" s="45"/>
      <c r="J131" s="48"/>
      <c r="K131" s="48"/>
      <c r="L131" s="325" t="s">
        <v>64</v>
      </c>
      <c r="M131" s="325"/>
    </row>
    <row r="132" spans="1:14" s="24" customFormat="1" ht="30" x14ac:dyDescent="0.25">
      <c r="A132" s="5" t="s">
        <v>14</v>
      </c>
      <c r="B132" s="5" t="s">
        <v>15</v>
      </c>
      <c r="C132" s="47" t="s">
        <v>0</v>
      </c>
      <c r="D132" s="47"/>
      <c r="E132" s="47"/>
      <c r="F132" s="5" t="s">
        <v>16</v>
      </c>
      <c r="G132" s="5" t="s">
        <v>17</v>
      </c>
      <c r="H132" s="33" t="s">
        <v>32</v>
      </c>
      <c r="I132" s="4" t="s">
        <v>1</v>
      </c>
      <c r="J132" s="4" t="s">
        <v>18</v>
      </c>
      <c r="K132" s="5" t="s">
        <v>7</v>
      </c>
      <c r="L132" s="325"/>
      <c r="M132" s="325"/>
      <c r="N132" s="66"/>
    </row>
    <row r="133" spans="1:14" s="24" customFormat="1" x14ac:dyDescent="0.25">
      <c r="A133" s="91">
        <v>1</v>
      </c>
      <c r="B133" s="205" t="s">
        <v>147</v>
      </c>
      <c r="C133" s="118"/>
      <c r="D133" s="118"/>
      <c r="E133" s="118"/>
      <c r="F133" s="15">
        <v>10</v>
      </c>
      <c r="G133" s="19">
        <v>11</v>
      </c>
      <c r="H133" s="41">
        <f>G133</f>
        <v>11</v>
      </c>
      <c r="I133" s="36">
        <f>IF(L133="B", $K$129/F133*$I$129,IF(H133&lt;=F133,$L$129,IF(H133&gt;F133,SUM($K$129/F133*$I$129,0,ROUNDUP(,0)))))</f>
        <v>2.25</v>
      </c>
      <c r="J133" s="32"/>
      <c r="K133" s="42" t="b">
        <f>IF(I133="NO BET",0,IF(J133&gt;1,I133*-1,IF(J133=1,SUM(I133*H133-I133,0))))</f>
        <v>0</v>
      </c>
      <c r="L133"/>
      <c r="M133" s="35" t="s">
        <v>358</v>
      </c>
    </row>
    <row r="134" spans="1:14" s="24" customFormat="1" x14ac:dyDescent="0.25">
      <c r="A134" s="91">
        <v>2</v>
      </c>
      <c r="B134" s="118" t="s">
        <v>148</v>
      </c>
      <c r="C134" s="118"/>
      <c r="D134" s="118"/>
      <c r="E134" s="118"/>
      <c r="F134" s="15">
        <v>100</v>
      </c>
      <c r="G134" s="19">
        <v>51</v>
      </c>
      <c r="H134" s="41">
        <f t="shared" ref="H134:H156" si="18">G134</f>
        <v>51</v>
      </c>
      <c r="I134" s="36" t="str">
        <f t="shared" ref="I134:I156" si="19">IF(L134="B", $K$129/F134*$I$129,IF(H134&lt;=F134,$L$129,IF(H134&gt;F134,SUM($K$129/F134*$I$129,0,ROUNDUP(,0)))))</f>
        <v>NO BET</v>
      </c>
      <c r="J134" s="32"/>
      <c r="K134" s="42">
        <f t="shared" ref="K134:K156" si="20">IF(I134="NO BET",0,IF(J134&gt;1,I134*-1,IF(J134=1,SUM(I134*H134-I134,0))))</f>
        <v>0</v>
      </c>
      <c r="L134"/>
      <c r="M134" s="35"/>
    </row>
    <row r="135" spans="1:14" s="24" customFormat="1" x14ac:dyDescent="0.25">
      <c r="A135" s="91">
        <v>3</v>
      </c>
      <c r="B135" s="118" t="s">
        <v>149</v>
      </c>
      <c r="C135" s="118"/>
      <c r="D135" s="118"/>
      <c r="E135" s="118"/>
      <c r="F135" s="16">
        <v>5</v>
      </c>
      <c r="G135" s="20">
        <v>11</v>
      </c>
      <c r="H135" s="41">
        <f t="shared" si="18"/>
        <v>11</v>
      </c>
      <c r="I135" s="36">
        <f t="shared" si="19"/>
        <v>4.5</v>
      </c>
      <c r="J135" s="32">
        <v>2</v>
      </c>
      <c r="K135" s="42">
        <f t="shared" si="20"/>
        <v>-4.5</v>
      </c>
      <c r="L135"/>
      <c r="M135" s="35" t="s">
        <v>358</v>
      </c>
    </row>
    <row r="136" spans="1:14" s="24" customFormat="1" x14ac:dyDescent="0.25">
      <c r="A136" s="91">
        <v>4</v>
      </c>
      <c r="B136" s="118" t="s">
        <v>150</v>
      </c>
      <c r="C136" s="118"/>
      <c r="D136" s="118"/>
      <c r="E136" s="118"/>
      <c r="F136" s="16">
        <v>4.5</v>
      </c>
      <c r="G136" s="20">
        <v>11</v>
      </c>
      <c r="H136" s="41">
        <f t="shared" si="18"/>
        <v>11</v>
      </c>
      <c r="I136" s="36">
        <f t="shared" si="19"/>
        <v>5</v>
      </c>
      <c r="J136" s="32">
        <v>2</v>
      </c>
      <c r="K136" s="42">
        <f t="shared" si="20"/>
        <v>-5</v>
      </c>
      <c r="L136"/>
      <c r="M136" s="35" t="s">
        <v>358</v>
      </c>
    </row>
    <row r="137" spans="1:14" s="24" customFormat="1" x14ac:dyDescent="0.25">
      <c r="A137" s="91">
        <v>5</v>
      </c>
      <c r="B137" s="118" t="s">
        <v>151</v>
      </c>
      <c r="C137" s="118"/>
      <c r="D137" s="118"/>
      <c r="E137" s="118"/>
      <c r="F137" s="16">
        <v>7.5</v>
      </c>
      <c r="G137" s="20">
        <v>34</v>
      </c>
      <c r="H137" s="41">
        <f t="shared" si="18"/>
        <v>34</v>
      </c>
      <c r="I137" s="36">
        <f t="shared" si="19"/>
        <v>3</v>
      </c>
      <c r="J137" s="32">
        <v>2</v>
      </c>
      <c r="K137" s="42">
        <f t="shared" si="20"/>
        <v>-3</v>
      </c>
      <c r="L137"/>
      <c r="M137" s="35" t="s">
        <v>358</v>
      </c>
    </row>
    <row r="138" spans="1:14" s="24" customFormat="1" x14ac:dyDescent="0.25">
      <c r="A138" s="91">
        <v>6</v>
      </c>
      <c r="B138" s="118" t="s">
        <v>152</v>
      </c>
      <c r="C138" s="118"/>
      <c r="D138" s="118"/>
      <c r="E138" s="118"/>
      <c r="F138" s="16">
        <v>25</v>
      </c>
      <c r="G138" s="20">
        <v>71</v>
      </c>
      <c r="H138" s="41">
        <f t="shared" si="18"/>
        <v>71</v>
      </c>
      <c r="I138" s="36">
        <f t="shared" si="19"/>
        <v>0.9</v>
      </c>
      <c r="J138" s="32"/>
      <c r="K138" s="42" t="b">
        <f t="shared" si="20"/>
        <v>0</v>
      </c>
      <c r="L138"/>
      <c r="M138" s="35"/>
      <c r="N138" s="60"/>
    </row>
    <row r="139" spans="1:14" s="24" customFormat="1" x14ac:dyDescent="0.25">
      <c r="A139" s="91">
        <v>7</v>
      </c>
      <c r="B139" s="118" t="s">
        <v>153</v>
      </c>
      <c r="C139" s="118"/>
      <c r="D139" s="118"/>
      <c r="E139" s="118"/>
      <c r="F139" s="15">
        <v>20</v>
      </c>
      <c r="G139" s="19">
        <v>13</v>
      </c>
      <c r="H139" s="41">
        <f t="shared" si="18"/>
        <v>13</v>
      </c>
      <c r="I139" s="36" t="str">
        <f t="shared" si="19"/>
        <v>NO BET</v>
      </c>
      <c r="J139" s="32"/>
      <c r="K139" s="42">
        <f t="shared" si="20"/>
        <v>0</v>
      </c>
      <c r="L139" s="6"/>
      <c r="M139" s="35"/>
      <c r="N139" s="60"/>
    </row>
    <row r="140" spans="1:14" s="24" customFormat="1" x14ac:dyDescent="0.25">
      <c r="A140" s="91">
        <v>8</v>
      </c>
      <c r="B140" s="118" t="s">
        <v>154</v>
      </c>
      <c r="C140" s="118"/>
      <c r="D140" s="118"/>
      <c r="E140" s="118"/>
      <c r="F140" s="16">
        <v>151</v>
      </c>
      <c r="G140" s="20">
        <v>126</v>
      </c>
      <c r="H140" s="41">
        <f t="shared" si="18"/>
        <v>126</v>
      </c>
      <c r="I140" s="36" t="str">
        <f t="shared" si="19"/>
        <v>NO BET</v>
      </c>
      <c r="J140" s="32"/>
      <c r="K140" s="42">
        <f t="shared" si="20"/>
        <v>0</v>
      </c>
      <c r="L140"/>
      <c r="M140" s="35"/>
      <c r="N140" s="62"/>
    </row>
    <row r="141" spans="1:14" s="24" customFormat="1" x14ac:dyDescent="0.25">
      <c r="A141" s="91">
        <v>9</v>
      </c>
      <c r="B141" s="118" t="s">
        <v>155</v>
      </c>
      <c r="C141" s="118"/>
      <c r="D141" s="118"/>
      <c r="E141" s="118"/>
      <c r="F141" s="16">
        <v>7.5</v>
      </c>
      <c r="G141" s="20">
        <v>4.2</v>
      </c>
      <c r="H141" s="41">
        <f t="shared" si="18"/>
        <v>4.2</v>
      </c>
      <c r="I141" s="36" t="str">
        <f t="shared" si="19"/>
        <v>NO BET</v>
      </c>
      <c r="J141" s="32">
        <v>2</v>
      </c>
      <c r="K141" s="42">
        <f t="shared" si="20"/>
        <v>0</v>
      </c>
      <c r="L141"/>
      <c r="M141" s="35" t="s">
        <v>358</v>
      </c>
      <c r="N141" s="62"/>
    </row>
    <row r="142" spans="1:14" s="24" customFormat="1" x14ac:dyDescent="0.25">
      <c r="A142" s="91">
        <v>10</v>
      </c>
      <c r="B142" s="118" t="s">
        <v>156</v>
      </c>
      <c r="C142" s="118"/>
      <c r="D142" s="118"/>
      <c r="E142" s="118"/>
      <c r="F142" s="16">
        <v>41</v>
      </c>
      <c r="G142" s="20">
        <v>51</v>
      </c>
      <c r="H142" s="41">
        <f t="shared" si="18"/>
        <v>51</v>
      </c>
      <c r="I142" s="36">
        <f t="shared" si="19"/>
        <v>0.54878048780487809</v>
      </c>
      <c r="J142" s="32"/>
      <c r="K142" s="42" t="b">
        <f t="shared" si="20"/>
        <v>0</v>
      </c>
      <c r="L142"/>
      <c r="M142" s="35"/>
      <c r="N142" s="60"/>
    </row>
    <row r="143" spans="1:14" s="24" customFormat="1" x14ac:dyDescent="0.25">
      <c r="A143" s="111">
        <v>11</v>
      </c>
      <c r="B143" s="204" t="s">
        <v>157</v>
      </c>
      <c r="C143" s="204"/>
      <c r="D143" s="204"/>
      <c r="E143" s="204"/>
      <c r="F143" s="18">
        <v>4</v>
      </c>
      <c r="G143" s="22">
        <v>2.9</v>
      </c>
      <c r="H143" s="41">
        <f t="shared" si="18"/>
        <v>2.9</v>
      </c>
      <c r="I143" s="36" t="str">
        <f t="shared" si="19"/>
        <v>NO BET</v>
      </c>
      <c r="J143" s="32">
        <v>2</v>
      </c>
      <c r="K143" s="42">
        <f t="shared" si="20"/>
        <v>0</v>
      </c>
      <c r="L143"/>
      <c r="M143" s="35" t="s">
        <v>358</v>
      </c>
      <c r="N143" s="62"/>
    </row>
    <row r="144" spans="1:14" s="24" customFormat="1" x14ac:dyDescent="0.25">
      <c r="A144" s="91">
        <v>12</v>
      </c>
      <c r="B144" s="118" t="s">
        <v>158</v>
      </c>
      <c r="C144" s="118"/>
      <c r="D144" s="118"/>
      <c r="E144" s="118"/>
      <c r="F144" s="16">
        <v>81</v>
      </c>
      <c r="G144" s="20">
        <v>51</v>
      </c>
      <c r="H144" s="41">
        <f t="shared" si="18"/>
        <v>51</v>
      </c>
      <c r="I144" s="36" t="str">
        <f t="shared" si="19"/>
        <v>NO BET</v>
      </c>
      <c r="J144" s="32"/>
      <c r="K144" s="42">
        <f t="shared" si="20"/>
        <v>0</v>
      </c>
      <c r="L144"/>
      <c r="M144" s="35"/>
      <c r="N144" s="63"/>
    </row>
    <row r="145" spans="1:14" s="24" customFormat="1" x14ac:dyDescent="0.25">
      <c r="A145" s="91">
        <v>13</v>
      </c>
      <c r="B145" s="118" t="s">
        <v>159</v>
      </c>
      <c r="C145" s="118"/>
      <c r="D145" s="118"/>
      <c r="E145" s="118"/>
      <c r="F145" s="16">
        <v>31</v>
      </c>
      <c r="G145" s="20">
        <v>13</v>
      </c>
      <c r="H145" s="41">
        <f t="shared" si="18"/>
        <v>13</v>
      </c>
      <c r="I145" s="36" t="str">
        <f t="shared" si="19"/>
        <v>NO BET</v>
      </c>
      <c r="J145" s="32"/>
      <c r="K145" s="42">
        <f t="shared" si="20"/>
        <v>0</v>
      </c>
      <c r="L145"/>
      <c r="M145" s="35"/>
      <c r="N145" s="64"/>
    </row>
    <row r="146" spans="1:14" s="24" customFormat="1" x14ac:dyDescent="0.25">
      <c r="A146" s="91">
        <v>14</v>
      </c>
      <c r="B146" s="118" t="s">
        <v>160</v>
      </c>
      <c r="C146" s="118"/>
      <c r="D146" s="118"/>
      <c r="E146" s="118"/>
      <c r="F146" s="16">
        <v>1000</v>
      </c>
      <c r="G146" s="20">
        <v>51</v>
      </c>
      <c r="H146" s="41">
        <f t="shared" si="18"/>
        <v>51</v>
      </c>
      <c r="I146" s="36" t="str">
        <f t="shared" si="19"/>
        <v>NO BET</v>
      </c>
      <c r="J146" s="32"/>
      <c r="K146" s="42">
        <f t="shared" si="20"/>
        <v>0</v>
      </c>
      <c r="L146"/>
      <c r="M146" s="35"/>
      <c r="N146" s="64"/>
    </row>
    <row r="147" spans="1:14" s="24" customFormat="1" x14ac:dyDescent="0.25">
      <c r="A147" s="91">
        <v>15</v>
      </c>
      <c r="B147" s="118" t="s">
        <v>161</v>
      </c>
      <c r="C147" s="118"/>
      <c r="D147" s="118"/>
      <c r="E147" s="118"/>
      <c r="F147" s="16">
        <v>13</v>
      </c>
      <c r="G147" s="20">
        <v>15</v>
      </c>
      <c r="H147" s="41">
        <f t="shared" si="18"/>
        <v>15</v>
      </c>
      <c r="I147" s="36">
        <f t="shared" si="19"/>
        <v>1.7307692307692308</v>
      </c>
      <c r="J147" s="32"/>
      <c r="K147" s="42" t="b">
        <f t="shared" si="20"/>
        <v>0</v>
      </c>
      <c r="L147"/>
      <c r="M147" s="35"/>
      <c r="N147" s="67"/>
    </row>
    <row r="148" spans="1:14" s="24" customFormat="1" x14ac:dyDescent="0.25">
      <c r="A148" s="209">
        <v>16</v>
      </c>
      <c r="B148" s="121" t="s">
        <v>162</v>
      </c>
      <c r="C148" s="121"/>
      <c r="D148" s="121"/>
      <c r="E148" s="121"/>
      <c r="F148" s="122"/>
      <c r="G148" s="123"/>
      <c r="H148" s="210">
        <f t="shared" si="18"/>
        <v>0</v>
      </c>
      <c r="I148" s="211" t="str">
        <f t="shared" si="19"/>
        <v>NO BET</v>
      </c>
      <c r="J148" s="32"/>
      <c r="K148" s="42">
        <f t="shared" si="20"/>
        <v>0</v>
      </c>
      <c r="L148"/>
      <c r="M148" s="35"/>
      <c r="N148" s="64"/>
    </row>
    <row r="149" spans="1:14" s="24" customFormat="1" x14ac:dyDescent="0.25">
      <c r="A149" s="209">
        <v>17</v>
      </c>
      <c r="B149" s="121" t="s">
        <v>163</v>
      </c>
      <c r="C149" s="121"/>
      <c r="D149" s="121"/>
      <c r="E149" s="121"/>
      <c r="F149" s="122"/>
      <c r="G149" s="123"/>
      <c r="H149" s="210">
        <f t="shared" si="18"/>
        <v>0</v>
      </c>
      <c r="I149" s="211" t="str">
        <f t="shared" si="19"/>
        <v>NO BET</v>
      </c>
      <c r="J149" s="32"/>
      <c r="K149" s="42">
        <f t="shared" si="20"/>
        <v>0</v>
      </c>
      <c r="L149"/>
      <c r="M149" s="34"/>
      <c r="N149" s="64"/>
    </row>
    <row r="150" spans="1:14" s="24" customFormat="1" x14ac:dyDescent="0.25">
      <c r="A150" s="209">
        <v>18</v>
      </c>
      <c r="B150" s="121" t="s">
        <v>164</v>
      </c>
      <c r="C150" s="121"/>
      <c r="D150" s="121"/>
      <c r="E150" s="121"/>
      <c r="F150" s="122"/>
      <c r="G150" s="123"/>
      <c r="H150" s="210">
        <f t="shared" si="18"/>
        <v>0</v>
      </c>
      <c r="I150" s="211" t="str">
        <f t="shared" si="19"/>
        <v>NO BET</v>
      </c>
      <c r="J150" s="32"/>
      <c r="K150" s="42">
        <f t="shared" si="20"/>
        <v>0</v>
      </c>
      <c r="L150"/>
      <c r="M150" s="34"/>
      <c r="N150" s="64"/>
    </row>
    <row r="151" spans="1:14" s="24" customFormat="1" hidden="1" x14ac:dyDescent="0.25">
      <c r="A151" s="91">
        <v>19</v>
      </c>
      <c r="B151" s="92"/>
      <c r="C151" s="92"/>
      <c r="D151" s="92"/>
      <c r="E151" s="92"/>
      <c r="F151" s="16"/>
      <c r="G151" s="20"/>
      <c r="H151" s="41">
        <f t="shared" si="18"/>
        <v>0</v>
      </c>
      <c r="I151" s="36" t="str">
        <f t="shared" si="19"/>
        <v>NO BET</v>
      </c>
      <c r="J151" s="32"/>
      <c r="K151" s="42">
        <f t="shared" si="20"/>
        <v>0</v>
      </c>
      <c r="L151"/>
      <c r="M151" s="34"/>
      <c r="N151" s="64"/>
    </row>
    <row r="152" spans="1:14" s="24" customFormat="1" hidden="1" x14ac:dyDescent="0.25">
      <c r="A152" s="91">
        <v>20</v>
      </c>
      <c r="B152" s="92"/>
      <c r="C152" s="92"/>
      <c r="D152" s="92"/>
      <c r="E152" s="92"/>
      <c r="F152" s="17"/>
      <c r="G152" s="21"/>
      <c r="H152" s="41">
        <f t="shared" si="18"/>
        <v>0</v>
      </c>
      <c r="I152" s="36" t="str">
        <f t="shared" si="19"/>
        <v>NO BET</v>
      </c>
      <c r="J152" s="32"/>
      <c r="K152" s="42">
        <f t="shared" si="20"/>
        <v>0</v>
      </c>
      <c r="L152" s="6"/>
      <c r="M152" s="34"/>
      <c r="N152" s="63"/>
    </row>
    <row r="153" spans="1:14" s="24" customFormat="1" hidden="1" x14ac:dyDescent="0.25">
      <c r="A153" s="91">
        <v>21</v>
      </c>
      <c r="B153" s="92"/>
      <c r="C153" s="92"/>
      <c r="D153" s="92"/>
      <c r="E153" s="92"/>
      <c r="F153" s="18"/>
      <c r="G153" s="22"/>
      <c r="H153" s="41">
        <f t="shared" si="18"/>
        <v>0</v>
      </c>
      <c r="I153" s="36" t="str">
        <f t="shared" si="19"/>
        <v>NO BET</v>
      </c>
      <c r="J153" s="32"/>
      <c r="K153" s="42">
        <f t="shared" si="20"/>
        <v>0</v>
      </c>
      <c r="L153"/>
      <c r="M153" s="35"/>
      <c r="N153" s="64"/>
    </row>
    <row r="154" spans="1:14" s="24" customFormat="1" hidden="1" x14ac:dyDescent="0.25">
      <c r="A154" s="91">
        <v>22</v>
      </c>
      <c r="B154" s="92"/>
      <c r="C154" s="92"/>
      <c r="D154" s="92"/>
      <c r="E154" s="92"/>
      <c r="F154" s="15"/>
      <c r="G154" s="19"/>
      <c r="H154" s="41">
        <f t="shared" si="18"/>
        <v>0</v>
      </c>
      <c r="I154" s="36" t="str">
        <f t="shared" si="19"/>
        <v>NO BET</v>
      </c>
      <c r="J154" s="32"/>
      <c r="K154" s="42">
        <f t="shared" si="20"/>
        <v>0</v>
      </c>
      <c r="L154"/>
      <c r="M154" s="34"/>
      <c r="N154" s="63"/>
    </row>
    <row r="155" spans="1:14" s="24" customFormat="1" hidden="1" x14ac:dyDescent="0.25">
      <c r="A155" s="91">
        <v>23</v>
      </c>
      <c r="B155" s="92"/>
      <c r="C155" s="92"/>
      <c r="D155" s="92"/>
      <c r="E155" s="92"/>
      <c r="F155" s="16"/>
      <c r="G155" s="20"/>
      <c r="H155" s="41">
        <f t="shared" si="18"/>
        <v>0</v>
      </c>
      <c r="I155" s="36" t="str">
        <f t="shared" si="19"/>
        <v>NO BET</v>
      </c>
      <c r="J155" s="32"/>
      <c r="K155" s="42">
        <f t="shared" si="20"/>
        <v>0</v>
      </c>
      <c r="L155"/>
      <c r="M155" s="34"/>
      <c r="N155" s="64"/>
    </row>
    <row r="156" spans="1:14" s="24" customFormat="1" hidden="1" x14ac:dyDescent="0.25">
      <c r="A156" s="91">
        <v>24</v>
      </c>
      <c r="B156" s="92"/>
      <c r="C156" s="92"/>
      <c r="D156" s="92"/>
      <c r="E156" s="92"/>
      <c r="F156" s="16"/>
      <c r="G156" s="20"/>
      <c r="H156" s="41">
        <f t="shared" si="18"/>
        <v>0</v>
      </c>
      <c r="I156" s="36" t="str">
        <f t="shared" si="19"/>
        <v>NO BET</v>
      </c>
      <c r="J156" s="8"/>
      <c r="K156" s="42">
        <f t="shared" si="20"/>
        <v>0</v>
      </c>
      <c r="L156"/>
      <c r="M156" s="34"/>
      <c r="N156" s="66"/>
    </row>
    <row r="157" spans="1:14" s="24" customFormat="1" x14ac:dyDescent="0.25">
      <c r="A157" s="85"/>
      <c r="B157" s="86"/>
      <c r="C157" s="85"/>
      <c r="D157"/>
      <c r="E157"/>
      <c r="F157"/>
      <c r="G157" s="78"/>
      <c r="H157" s="95"/>
      <c r="I157" s="93"/>
      <c r="J157" s="40" t="s">
        <v>71</v>
      </c>
      <c r="K157" s="94"/>
      <c r="L157"/>
      <c r="M157" s="3"/>
      <c r="N157" s="66"/>
    </row>
    <row r="158" spans="1:14" s="24" customFormat="1" x14ac:dyDescent="0.25">
      <c r="A158" s="87" t="s">
        <v>66</v>
      </c>
      <c r="B158" s="308" t="s">
        <v>168</v>
      </c>
      <c r="C158" s="308"/>
      <c r="D158" s="175" t="s">
        <v>23</v>
      </c>
      <c r="E158" s="23"/>
      <c r="F158" s="89">
        <v>4</v>
      </c>
      <c r="G158" s="37"/>
      <c r="H158" s="38" t="s">
        <v>70</v>
      </c>
      <c r="I158" s="39">
        <f>SUM(I133:I156)</f>
        <v>17.929549718574108</v>
      </c>
      <c r="J158" s="40" t="s">
        <v>24</v>
      </c>
      <c r="K158" s="39">
        <f>SUM(K133:K157)</f>
        <v>-12.5</v>
      </c>
      <c r="L158"/>
      <c r="M158" s="3"/>
    </row>
    <row r="159" spans="1:14" s="24" customFormat="1" x14ac:dyDescent="0.25">
      <c r="A159" s="90" t="s">
        <v>99</v>
      </c>
      <c r="B159" s="7"/>
      <c r="C159" s="7"/>
      <c r="D159" s="7"/>
      <c r="E159" s="7"/>
      <c r="F159" s="89"/>
      <c r="H159" s="51"/>
      <c r="M159" s="53"/>
    </row>
    <row r="160" spans="1:14" s="24" customFormat="1" x14ac:dyDescent="0.25">
      <c r="A160" s="90"/>
      <c r="B160" s="7"/>
      <c r="C160" s="7"/>
      <c r="D160" s="7"/>
      <c r="E160" s="7"/>
      <c r="F160" s="50"/>
      <c r="H160" s="51"/>
      <c r="M160" s="53"/>
    </row>
    <row r="161" spans="1:14" s="24" customFormat="1" x14ac:dyDescent="0.25">
      <c r="A161" s="90"/>
      <c r="B161" s="7"/>
      <c r="C161" s="7"/>
      <c r="D161" s="7"/>
      <c r="E161" s="7"/>
      <c r="F161" s="50"/>
      <c r="H161" s="51"/>
      <c r="M161" s="53"/>
    </row>
    <row r="162" spans="1:14" s="24" customFormat="1" ht="15" customHeight="1" x14ac:dyDescent="0.25">
      <c r="A162" s="49" t="s">
        <v>11</v>
      </c>
      <c r="B162" s="112" t="s">
        <v>114</v>
      </c>
      <c r="C162" s="97"/>
      <c r="D162" s="97" t="s">
        <v>21</v>
      </c>
      <c r="E162" s="200">
        <v>2000</v>
      </c>
      <c r="F162" s="113"/>
      <c r="G162" s="49" t="s">
        <v>34</v>
      </c>
      <c r="H162" s="323" t="s">
        <v>22</v>
      </c>
      <c r="I162" s="327">
        <v>0.9</v>
      </c>
      <c r="J162" s="328" t="s">
        <v>6</v>
      </c>
      <c r="K162" s="329">
        <v>25</v>
      </c>
      <c r="L162" s="326" t="s">
        <v>4</v>
      </c>
      <c r="M162" s="325" t="s">
        <v>63</v>
      </c>
      <c r="N162" s="66"/>
    </row>
    <row r="163" spans="1:14" s="24" customFormat="1" x14ac:dyDescent="0.25">
      <c r="A163" s="43" t="s">
        <v>12</v>
      </c>
      <c r="B163" s="98">
        <v>8</v>
      </c>
      <c r="C163" s="44"/>
      <c r="D163" s="202" t="s">
        <v>20</v>
      </c>
      <c r="E163" s="203" t="s">
        <v>170</v>
      </c>
      <c r="F163" s="98"/>
      <c r="G163" s="48"/>
      <c r="H163" s="323"/>
      <c r="I163" s="327"/>
      <c r="J163" s="328"/>
      <c r="K163" s="329"/>
      <c r="L163" s="326"/>
      <c r="M163" s="325"/>
    </row>
    <row r="164" spans="1:14" s="24" customFormat="1" ht="15" customHeight="1" x14ac:dyDescent="0.25">
      <c r="A164" s="47" t="s">
        <v>13</v>
      </c>
      <c r="B164" s="201" t="s">
        <v>169</v>
      </c>
      <c r="C164" s="48"/>
      <c r="D164" s="48"/>
      <c r="E164" s="43" t="s">
        <v>171</v>
      </c>
      <c r="F164" s="48"/>
      <c r="G164" s="48"/>
      <c r="H164" s="46"/>
      <c r="I164" s="45"/>
      <c r="J164" s="48"/>
      <c r="K164" s="48"/>
      <c r="L164" s="325" t="s">
        <v>64</v>
      </c>
      <c r="M164" s="325"/>
    </row>
    <row r="165" spans="1:14" s="24" customFormat="1" ht="30" x14ac:dyDescent="0.25">
      <c r="A165" s="5" t="s">
        <v>14</v>
      </c>
      <c r="B165" s="5" t="s">
        <v>15</v>
      </c>
      <c r="C165" s="47" t="s">
        <v>0</v>
      </c>
      <c r="D165" s="47"/>
      <c r="E165" s="47"/>
      <c r="F165" s="5" t="s">
        <v>16</v>
      </c>
      <c r="G165" s="5" t="s">
        <v>17</v>
      </c>
      <c r="H165" s="33" t="s">
        <v>32</v>
      </c>
      <c r="I165" s="4" t="s">
        <v>1</v>
      </c>
      <c r="J165" s="4" t="s">
        <v>18</v>
      </c>
      <c r="K165" s="5" t="s">
        <v>7</v>
      </c>
      <c r="L165" s="325"/>
      <c r="M165" s="325"/>
    </row>
    <row r="166" spans="1:14" s="24" customFormat="1" x14ac:dyDescent="0.25">
      <c r="A166" s="91">
        <v>1</v>
      </c>
      <c r="B166" s="205" t="s">
        <v>172</v>
      </c>
      <c r="C166" s="118"/>
      <c r="D166" s="118"/>
      <c r="E166" s="118"/>
      <c r="F166" s="15">
        <v>60</v>
      </c>
      <c r="G166" s="19">
        <v>9.5</v>
      </c>
      <c r="H166" s="41">
        <f>G166</f>
        <v>9.5</v>
      </c>
      <c r="I166" s="36" t="str">
        <f>IF(L166="B", $K$162/F166*$I$162,IF(H166&lt;=F166,$L$162,IF(H166&gt;F166,SUM($K$162/F166*$I$162,0,ROUNDUP(,0)))))</f>
        <v>NO BET</v>
      </c>
      <c r="J166" s="32"/>
      <c r="K166" s="42">
        <f>IF(I166="NO BET",0,IF(J166&gt;1,I166*-1,IF(J166=1,SUM(I166*H166-I166,0))))</f>
        <v>0</v>
      </c>
      <c r="L166"/>
      <c r="M166" s="35"/>
    </row>
    <row r="167" spans="1:14" s="24" customFormat="1" x14ac:dyDescent="0.25">
      <c r="A167" s="91">
        <v>2</v>
      </c>
      <c r="B167" s="118" t="s">
        <v>173</v>
      </c>
      <c r="C167" s="118"/>
      <c r="D167" s="118"/>
      <c r="E167" s="118"/>
      <c r="F167" s="15">
        <v>100</v>
      </c>
      <c r="G167" s="19">
        <v>41</v>
      </c>
      <c r="H167" s="41">
        <f t="shared" ref="H167:H189" si="21">G167</f>
        <v>41</v>
      </c>
      <c r="I167" s="36" t="str">
        <f t="shared" ref="I167:I189" si="22">IF(L167="B", $K$162/F167*$I$162,IF(H167&lt;=F167,$L$162,IF(H167&gt;F167,SUM($K$162/F167*$I$162,0,ROUNDUP(,0)))))</f>
        <v>NO BET</v>
      </c>
      <c r="J167" s="32">
        <v>2</v>
      </c>
      <c r="K167" s="42">
        <f t="shared" ref="K167:K189" si="23">IF(I167="NO BET",0,IF(J167&gt;1,I167*-1,IF(J167=1,SUM(I167*H167-I167,0))))</f>
        <v>0</v>
      </c>
      <c r="L167"/>
      <c r="M167" s="35"/>
    </row>
    <row r="168" spans="1:14" s="24" customFormat="1" x14ac:dyDescent="0.25">
      <c r="A168" s="247">
        <v>3</v>
      </c>
      <c r="B168" s="248" t="s">
        <v>174</v>
      </c>
      <c r="C168" s="248"/>
      <c r="D168" s="248"/>
      <c r="E168" s="248"/>
      <c r="F168" s="249">
        <v>500</v>
      </c>
      <c r="G168" s="250"/>
      <c r="H168" s="251">
        <f t="shared" si="21"/>
        <v>0</v>
      </c>
      <c r="I168" s="252" t="str">
        <f t="shared" si="22"/>
        <v>NO BET</v>
      </c>
      <c r="J168" s="32"/>
      <c r="K168" s="42">
        <f t="shared" si="23"/>
        <v>0</v>
      </c>
      <c r="L168"/>
      <c r="M168" s="35"/>
      <c r="N168" s="60"/>
    </row>
    <row r="169" spans="1:14" s="24" customFormat="1" x14ac:dyDescent="0.25">
      <c r="A169" s="91">
        <v>4</v>
      </c>
      <c r="B169" s="118" t="s">
        <v>175</v>
      </c>
      <c r="C169" s="118"/>
      <c r="D169" s="118"/>
      <c r="E169" s="118"/>
      <c r="F169" s="16">
        <v>60</v>
      </c>
      <c r="G169" s="20">
        <v>51</v>
      </c>
      <c r="H169" s="41">
        <f t="shared" si="21"/>
        <v>51</v>
      </c>
      <c r="I169" s="36" t="str">
        <f t="shared" si="22"/>
        <v>NO BET</v>
      </c>
      <c r="J169" s="32"/>
      <c r="K169" s="42">
        <f t="shared" si="23"/>
        <v>0</v>
      </c>
      <c r="L169"/>
      <c r="M169" s="35"/>
      <c r="N169" s="60"/>
    </row>
    <row r="170" spans="1:14" s="24" customFormat="1" x14ac:dyDescent="0.25">
      <c r="A170" s="91">
        <v>5</v>
      </c>
      <c r="B170" s="118" t="s">
        <v>176</v>
      </c>
      <c r="C170" s="118"/>
      <c r="D170" s="118"/>
      <c r="E170" s="118"/>
      <c r="F170" s="16">
        <v>250</v>
      </c>
      <c r="G170" s="20">
        <v>51</v>
      </c>
      <c r="H170" s="41">
        <f t="shared" si="21"/>
        <v>51</v>
      </c>
      <c r="I170" s="36" t="str">
        <f t="shared" si="22"/>
        <v>NO BET</v>
      </c>
      <c r="J170" s="32"/>
      <c r="K170" s="42">
        <f t="shared" si="23"/>
        <v>0</v>
      </c>
      <c r="L170"/>
      <c r="M170" s="35"/>
      <c r="N170" s="62"/>
    </row>
    <row r="171" spans="1:14" s="24" customFormat="1" x14ac:dyDescent="0.25">
      <c r="A171" s="91">
        <v>6</v>
      </c>
      <c r="B171" s="118" t="s">
        <v>177</v>
      </c>
      <c r="C171" s="118"/>
      <c r="D171" s="118"/>
      <c r="E171" s="118"/>
      <c r="F171" s="16">
        <v>7.5</v>
      </c>
      <c r="G171" s="20">
        <v>9.5</v>
      </c>
      <c r="H171" s="41">
        <f t="shared" si="21"/>
        <v>9.5</v>
      </c>
      <c r="I171" s="36">
        <f t="shared" si="22"/>
        <v>3</v>
      </c>
      <c r="J171" s="32">
        <v>2</v>
      </c>
      <c r="K171" s="42">
        <f t="shared" si="23"/>
        <v>-3</v>
      </c>
      <c r="L171"/>
      <c r="M171" s="35" t="s">
        <v>358</v>
      </c>
      <c r="N171" s="62"/>
    </row>
    <row r="172" spans="1:14" s="24" customFormat="1" x14ac:dyDescent="0.25">
      <c r="A172" s="247">
        <v>7</v>
      </c>
      <c r="B172" s="248" t="s">
        <v>178</v>
      </c>
      <c r="C172" s="248"/>
      <c r="D172" s="248"/>
      <c r="E172" s="248"/>
      <c r="F172" s="253">
        <v>60</v>
      </c>
      <c r="G172" s="254"/>
      <c r="H172" s="251">
        <f t="shared" si="21"/>
        <v>0</v>
      </c>
      <c r="I172" s="208" t="str">
        <f t="shared" si="22"/>
        <v>NO BET</v>
      </c>
      <c r="J172" s="32"/>
      <c r="K172" s="42">
        <f t="shared" si="23"/>
        <v>0</v>
      </c>
      <c r="L172" s="6"/>
      <c r="M172" s="35"/>
      <c r="N172" s="62"/>
    </row>
    <row r="173" spans="1:14" s="24" customFormat="1" x14ac:dyDescent="0.25">
      <c r="A173" s="91">
        <v>8</v>
      </c>
      <c r="B173" s="118" t="s">
        <v>179</v>
      </c>
      <c r="C173" s="118"/>
      <c r="D173" s="118"/>
      <c r="E173" s="118"/>
      <c r="F173" s="16">
        <v>9</v>
      </c>
      <c r="G173" s="20">
        <v>21</v>
      </c>
      <c r="H173" s="41">
        <f t="shared" si="21"/>
        <v>21</v>
      </c>
      <c r="I173" s="36">
        <f t="shared" si="22"/>
        <v>2.5</v>
      </c>
      <c r="J173" s="32"/>
      <c r="K173" s="42" t="b">
        <f t="shared" si="23"/>
        <v>0</v>
      </c>
      <c r="L173"/>
      <c r="M173" s="35"/>
      <c r="N173" s="59"/>
    </row>
    <row r="174" spans="1:14" s="24" customFormat="1" x14ac:dyDescent="0.25">
      <c r="A174" s="91">
        <v>9</v>
      </c>
      <c r="B174" s="118" t="s">
        <v>348</v>
      </c>
      <c r="C174" s="118"/>
      <c r="D174" s="118"/>
      <c r="E174" s="118"/>
      <c r="F174" s="16">
        <v>3.3</v>
      </c>
      <c r="G174" s="20">
        <v>3.8</v>
      </c>
      <c r="H174" s="41">
        <f t="shared" si="21"/>
        <v>3.8</v>
      </c>
      <c r="I174" s="36">
        <f t="shared" si="22"/>
        <v>6.8181818181818183</v>
      </c>
      <c r="J174" s="32">
        <v>2</v>
      </c>
      <c r="K174" s="42">
        <f t="shared" si="23"/>
        <v>-6.8181818181818183</v>
      </c>
      <c r="L174"/>
      <c r="M174" s="35" t="s">
        <v>358</v>
      </c>
      <c r="N174" s="63"/>
    </row>
    <row r="175" spans="1:14" s="24" customFormat="1" x14ac:dyDescent="0.25">
      <c r="A175" s="111">
        <v>10</v>
      </c>
      <c r="B175" s="204" t="s">
        <v>180</v>
      </c>
      <c r="C175" s="204"/>
      <c r="D175" s="204"/>
      <c r="E175" s="204"/>
      <c r="F175" s="18">
        <v>2.75</v>
      </c>
      <c r="G175" s="22">
        <v>2.5</v>
      </c>
      <c r="H175" s="41">
        <f t="shared" si="21"/>
        <v>2.5</v>
      </c>
      <c r="I175" s="36" t="str">
        <f t="shared" si="22"/>
        <v>NO BET</v>
      </c>
      <c r="J175" s="32">
        <v>2</v>
      </c>
      <c r="K175" s="42">
        <f t="shared" si="23"/>
        <v>0</v>
      </c>
      <c r="L175"/>
      <c r="M175" s="89" t="s">
        <v>365</v>
      </c>
      <c r="N175" s="64"/>
    </row>
    <row r="176" spans="1:14" s="24" customFormat="1" x14ac:dyDescent="0.25">
      <c r="A176" s="91">
        <v>11</v>
      </c>
      <c r="B176" s="118" t="s">
        <v>181</v>
      </c>
      <c r="C176" s="118"/>
      <c r="D176" s="118"/>
      <c r="E176" s="118"/>
      <c r="F176" s="16">
        <v>60</v>
      </c>
      <c r="G176" s="20">
        <v>26</v>
      </c>
      <c r="H176" s="41">
        <f t="shared" si="21"/>
        <v>26</v>
      </c>
      <c r="I176" s="36" t="str">
        <f t="shared" si="22"/>
        <v>NO BET</v>
      </c>
      <c r="J176" s="32"/>
      <c r="K176" s="42">
        <f t="shared" si="23"/>
        <v>0</v>
      </c>
      <c r="L176"/>
      <c r="M176" s="35"/>
      <c r="N176" s="64"/>
    </row>
    <row r="177" spans="1:14" s="24" customFormat="1" x14ac:dyDescent="0.25">
      <c r="A177" s="91">
        <v>12</v>
      </c>
      <c r="B177" s="118" t="s">
        <v>182</v>
      </c>
      <c r="C177" s="118"/>
      <c r="D177" s="118"/>
      <c r="E177" s="118"/>
      <c r="F177" s="16">
        <v>100</v>
      </c>
      <c r="G177" s="20">
        <v>18</v>
      </c>
      <c r="H177" s="41">
        <f t="shared" si="21"/>
        <v>18</v>
      </c>
      <c r="I177" s="36" t="str">
        <f t="shared" si="22"/>
        <v>NO BET</v>
      </c>
      <c r="J177" s="32"/>
      <c r="K177" s="42">
        <f t="shared" si="23"/>
        <v>0</v>
      </c>
      <c r="L177"/>
      <c r="M177" s="34"/>
      <c r="N177" s="64"/>
    </row>
    <row r="178" spans="1:14" s="24" customFormat="1" x14ac:dyDescent="0.25">
      <c r="A178" s="91">
        <v>13</v>
      </c>
      <c r="B178" s="118" t="s">
        <v>183</v>
      </c>
      <c r="C178" s="118"/>
      <c r="D178" s="118"/>
      <c r="E178" s="118"/>
      <c r="F178" s="16">
        <v>4.5</v>
      </c>
      <c r="G178" s="20">
        <v>12</v>
      </c>
      <c r="H178" s="41">
        <f t="shared" si="21"/>
        <v>12</v>
      </c>
      <c r="I178" s="36">
        <f t="shared" si="22"/>
        <v>5</v>
      </c>
      <c r="J178" s="32">
        <v>2</v>
      </c>
      <c r="K178" s="42">
        <f t="shared" si="23"/>
        <v>-5</v>
      </c>
      <c r="L178"/>
      <c r="M178" s="34" t="s">
        <v>358</v>
      </c>
      <c r="N178" s="64"/>
    </row>
    <row r="179" spans="1:14" s="24" customFormat="1" x14ac:dyDescent="0.25">
      <c r="A179" s="91">
        <v>14</v>
      </c>
      <c r="B179" s="118" t="s">
        <v>184</v>
      </c>
      <c r="C179" s="118"/>
      <c r="D179" s="118"/>
      <c r="E179" s="118"/>
      <c r="F179" s="16">
        <v>80</v>
      </c>
      <c r="G179" s="20">
        <v>61</v>
      </c>
      <c r="H179" s="41">
        <f t="shared" si="21"/>
        <v>61</v>
      </c>
      <c r="I179" s="36" t="str">
        <f t="shared" si="22"/>
        <v>NO BET</v>
      </c>
      <c r="J179" s="32"/>
      <c r="K179" s="42">
        <f t="shared" si="23"/>
        <v>0</v>
      </c>
      <c r="L179"/>
      <c r="M179" s="34" t="s">
        <v>25</v>
      </c>
    </row>
    <row r="180" spans="1:14" s="24" customFormat="1" hidden="1" x14ac:dyDescent="0.25">
      <c r="A180" s="91">
        <v>15</v>
      </c>
      <c r="B180" s="92"/>
      <c r="C180" s="92"/>
      <c r="D180" s="92"/>
      <c r="E180" s="92"/>
      <c r="F180" s="16"/>
      <c r="G180" s="20"/>
      <c r="H180" s="41">
        <f t="shared" si="21"/>
        <v>0</v>
      </c>
      <c r="I180" s="36" t="str">
        <f t="shared" si="22"/>
        <v>NO BET</v>
      </c>
      <c r="J180" s="32"/>
      <c r="K180" s="42">
        <f t="shared" si="23"/>
        <v>0</v>
      </c>
      <c r="L180"/>
      <c r="M180" s="34"/>
    </row>
    <row r="181" spans="1:14" s="24" customFormat="1" hidden="1" x14ac:dyDescent="0.25">
      <c r="A181" s="91">
        <v>16</v>
      </c>
      <c r="B181" s="92"/>
      <c r="C181" s="92"/>
      <c r="D181" s="92"/>
      <c r="E181" s="92"/>
      <c r="F181" s="16"/>
      <c r="G181" s="20"/>
      <c r="H181" s="41">
        <f t="shared" si="21"/>
        <v>0</v>
      </c>
      <c r="I181" s="36" t="str">
        <f t="shared" si="22"/>
        <v>NO BET</v>
      </c>
      <c r="J181" s="32"/>
      <c r="K181" s="42">
        <f t="shared" si="23"/>
        <v>0</v>
      </c>
      <c r="L181"/>
      <c r="M181" s="34"/>
      <c r="N181" s="66"/>
    </row>
    <row r="182" spans="1:14" s="24" customFormat="1" hidden="1" x14ac:dyDescent="0.25">
      <c r="A182" s="91">
        <v>17</v>
      </c>
      <c r="B182" s="92"/>
      <c r="C182" s="92"/>
      <c r="D182" s="92"/>
      <c r="E182" s="92"/>
      <c r="F182" s="16"/>
      <c r="G182" s="20"/>
      <c r="H182" s="41">
        <f t="shared" si="21"/>
        <v>0</v>
      </c>
      <c r="I182" s="36" t="str">
        <f t="shared" si="22"/>
        <v>NO BET</v>
      </c>
      <c r="J182" s="32"/>
      <c r="K182" s="42">
        <f t="shared" si="23"/>
        <v>0</v>
      </c>
      <c r="L182"/>
      <c r="M182" s="34"/>
    </row>
    <row r="183" spans="1:14" s="24" customFormat="1" hidden="1" x14ac:dyDescent="0.25">
      <c r="A183" s="91">
        <v>18</v>
      </c>
      <c r="B183" s="92"/>
      <c r="C183" s="92"/>
      <c r="D183" s="92"/>
      <c r="E183" s="92"/>
      <c r="F183" s="16"/>
      <c r="G183" s="20"/>
      <c r="H183" s="41">
        <f t="shared" si="21"/>
        <v>0</v>
      </c>
      <c r="I183" s="36" t="str">
        <f t="shared" si="22"/>
        <v>NO BET</v>
      </c>
      <c r="J183" s="32"/>
      <c r="K183" s="42">
        <f t="shared" si="23"/>
        <v>0</v>
      </c>
      <c r="L183"/>
      <c r="M183" s="34"/>
    </row>
    <row r="184" spans="1:14" s="24" customFormat="1" hidden="1" x14ac:dyDescent="0.25">
      <c r="A184" s="91">
        <v>19</v>
      </c>
      <c r="B184" s="92"/>
      <c r="C184" s="92"/>
      <c r="D184" s="92"/>
      <c r="E184" s="92"/>
      <c r="F184" s="16"/>
      <c r="G184" s="20"/>
      <c r="H184" s="41">
        <f t="shared" si="21"/>
        <v>0</v>
      </c>
      <c r="I184" s="36" t="str">
        <f t="shared" si="22"/>
        <v>NO BET</v>
      </c>
      <c r="J184" s="32"/>
      <c r="K184" s="42">
        <f t="shared" si="23"/>
        <v>0</v>
      </c>
      <c r="L184"/>
      <c r="M184" s="34"/>
    </row>
    <row r="185" spans="1:14" s="24" customFormat="1" hidden="1" x14ac:dyDescent="0.25">
      <c r="A185" s="91">
        <v>20</v>
      </c>
      <c r="B185" s="92"/>
      <c r="C185" s="92"/>
      <c r="D185" s="92"/>
      <c r="E185" s="92"/>
      <c r="F185" s="17"/>
      <c r="G185" s="21"/>
      <c r="H185" s="41">
        <f t="shared" si="21"/>
        <v>0</v>
      </c>
      <c r="I185" s="36" t="str">
        <f t="shared" si="22"/>
        <v>NO BET</v>
      </c>
      <c r="J185" s="32"/>
      <c r="K185" s="42">
        <f t="shared" si="23"/>
        <v>0</v>
      </c>
      <c r="L185" s="6"/>
      <c r="M185" s="34"/>
    </row>
    <row r="186" spans="1:14" s="24" customFormat="1" hidden="1" x14ac:dyDescent="0.25">
      <c r="A186" s="91">
        <v>21</v>
      </c>
      <c r="B186" s="92"/>
      <c r="C186" s="92"/>
      <c r="D186" s="92"/>
      <c r="E186" s="92"/>
      <c r="F186" s="18"/>
      <c r="G186" s="22"/>
      <c r="H186" s="41">
        <f t="shared" si="21"/>
        <v>0</v>
      </c>
      <c r="I186" s="36" t="str">
        <f t="shared" si="22"/>
        <v>NO BET</v>
      </c>
      <c r="J186" s="32"/>
      <c r="K186" s="42">
        <f t="shared" si="23"/>
        <v>0</v>
      </c>
      <c r="L186"/>
      <c r="M186" s="35"/>
    </row>
    <row r="187" spans="1:14" s="24" customFormat="1" hidden="1" x14ac:dyDescent="0.25">
      <c r="A187" s="91">
        <v>22</v>
      </c>
      <c r="B187" s="92"/>
      <c r="C187" s="92"/>
      <c r="D187" s="92"/>
      <c r="E187" s="92"/>
      <c r="F187" s="15"/>
      <c r="G187" s="19"/>
      <c r="H187" s="41">
        <f t="shared" si="21"/>
        <v>0</v>
      </c>
      <c r="I187" s="36" t="str">
        <f t="shared" si="22"/>
        <v>NO BET</v>
      </c>
      <c r="J187" s="32"/>
      <c r="K187" s="42">
        <f t="shared" si="23"/>
        <v>0</v>
      </c>
      <c r="L187"/>
      <c r="M187" s="34"/>
    </row>
    <row r="188" spans="1:14" s="24" customFormat="1" hidden="1" x14ac:dyDescent="0.25">
      <c r="A188" s="91">
        <v>23</v>
      </c>
      <c r="B188" s="92"/>
      <c r="C188" s="92"/>
      <c r="D188" s="92"/>
      <c r="E188" s="92"/>
      <c r="F188" s="16"/>
      <c r="G188" s="20"/>
      <c r="H188" s="41">
        <f t="shared" si="21"/>
        <v>0</v>
      </c>
      <c r="I188" s="36" t="str">
        <f t="shared" si="22"/>
        <v>NO BET</v>
      </c>
      <c r="J188" s="32"/>
      <c r="K188" s="42">
        <f t="shared" si="23"/>
        <v>0</v>
      </c>
      <c r="L188"/>
      <c r="M188" s="34"/>
      <c r="N188" s="68"/>
    </row>
    <row r="189" spans="1:14" s="24" customFormat="1" hidden="1" x14ac:dyDescent="0.25">
      <c r="A189" s="91">
        <v>24</v>
      </c>
      <c r="B189" s="92"/>
      <c r="C189" s="92"/>
      <c r="D189" s="92"/>
      <c r="E189" s="92"/>
      <c r="F189" s="16"/>
      <c r="G189" s="20"/>
      <c r="H189" s="41">
        <f t="shared" si="21"/>
        <v>0</v>
      </c>
      <c r="I189" s="36" t="str">
        <f t="shared" si="22"/>
        <v>NO BET</v>
      </c>
      <c r="J189" s="8"/>
      <c r="K189" s="42">
        <f t="shared" si="23"/>
        <v>0</v>
      </c>
      <c r="L189"/>
      <c r="M189" s="34"/>
      <c r="N189" s="68"/>
    </row>
    <row r="190" spans="1:14" s="24" customFormat="1" x14ac:dyDescent="0.25">
      <c r="A190" s="85"/>
      <c r="B190" s="86"/>
      <c r="C190" s="85"/>
      <c r="D190"/>
      <c r="E190"/>
      <c r="F190"/>
      <c r="G190" s="78"/>
      <c r="H190" s="95"/>
      <c r="I190" s="93"/>
      <c r="J190" s="40" t="s">
        <v>71</v>
      </c>
      <c r="K190" s="94"/>
      <c r="L190"/>
      <c r="M190" s="3"/>
      <c r="N190" s="69"/>
    </row>
    <row r="191" spans="1:14" s="24" customFormat="1" x14ac:dyDescent="0.25">
      <c r="A191" s="87" t="s">
        <v>66</v>
      </c>
      <c r="B191" s="88"/>
      <c r="C191" s="176"/>
      <c r="D191" s="175" t="s">
        <v>23</v>
      </c>
      <c r="E191" s="23"/>
      <c r="F191" s="89">
        <v>2</v>
      </c>
      <c r="G191" s="37"/>
      <c r="H191" s="38" t="s">
        <v>70</v>
      </c>
      <c r="I191" s="39">
        <f>SUM(I166:I189)</f>
        <v>17.31818181818182</v>
      </c>
      <c r="J191" s="40" t="s">
        <v>24</v>
      </c>
      <c r="K191" s="39">
        <f>SUM(K166:K190)</f>
        <v>-14.818181818181818</v>
      </c>
      <c r="L191"/>
      <c r="M191" s="3"/>
      <c r="N191" s="69"/>
    </row>
    <row r="192" spans="1:14" s="24" customFormat="1" x14ac:dyDescent="0.25">
      <c r="A192" s="90" t="s">
        <v>99</v>
      </c>
      <c r="B192" s="7"/>
      <c r="C192" s="7"/>
      <c r="D192" s="7"/>
      <c r="E192" s="7"/>
      <c r="F192" s="89"/>
      <c r="G192" s="65"/>
      <c r="H192" s="57"/>
      <c r="I192" s="58"/>
      <c r="J192" s="54"/>
      <c r="K192" s="27"/>
      <c r="M192" s="55"/>
      <c r="N192" s="70"/>
    </row>
    <row r="193" spans="1:14" s="24" customFormat="1" x14ac:dyDescent="0.25">
      <c r="A193" s="90"/>
      <c r="B193" s="7"/>
      <c r="C193" s="7"/>
      <c r="D193" s="7"/>
      <c r="E193" s="7"/>
      <c r="F193" s="56"/>
      <c r="G193" s="65"/>
      <c r="H193" s="57"/>
      <c r="I193" s="58"/>
      <c r="J193" s="54"/>
      <c r="K193" s="27"/>
      <c r="M193" s="55"/>
      <c r="N193" s="70"/>
    </row>
    <row r="194" spans="1:14" s="24" customFormat="1" x14ac:dyDescent="0.25">
      <c r="A194" s="90"/>
      <c r="B194" s="7"/>
      <c r="C194" s="7"/>
      <c r="D194" s="7"/>
      <c r="E194" s="7"/>
      <c r="F194" s="56"/>
      <c r="G194" s="65"/>
      <c r="H194" s="57"/>
      <c r="I194" s="58"/>
      <c r="J194" s="54"/>
      <c r="K194" s="27"/>
      <c r="M194" s="55"/>
      <c r="N194" s="70"/>
    </row>
    <row r="195" spans="1:14" s="24" customFormat="1" ht="15" customHeight="1" x14ac:dyDescent="0.25">
      <c r="A195" s="49" t="s">
        <v>11</v>
      </c>
      <c r="B195" s="112" t="s">
        <v>10</v>
      </c>
      <c r="C195" s="97"/>
      <c r="D195" s="97" t="s">
        <v>21</v>
      </c>
      <c r="E195" s="200">
        <v>1600</v>
      </c>
      <c r="F195" s="113"/>
      <c r="G195" s="49" t="s">
        <v>34</v>
      </c>
      <c r="H195" s="323" t="s">
        <v>22</v>
      </c>
      <c r="I195" s="327">
        <v>0.9</v>
      </c>
      <c r="J195" s="328" t="s">
        <v>6</v>
      </c>
      <c r="K195" s="329">
        <v>25</v>
      </c>
      <c r="L195" s="326" t="s">
        <v>4</v>
      </c>
      <c r="M195" s="325" t="s">
        <v>63</v>
      </c>
      <c r="N195" s="69"/>
    </row>
    <row r="196" spans="1:14" s="24" customFormat="1" x14ac:dyDescent="0.25">
      <c r="A196" s="43" t="s">
        <v>12</v>
      </c>
      <c r="B196" s="98">
        <v>8</v>
      </c>
      <c r="C196" s="44"/>
      <c r="D196" s="202" t="s">
        <v>20</v>
      </c>
      <c r="E196" s="203" t="s">
        <v>113</v>
      </c>
      <c r="F196" s="98"/>
      <c r="G196" s="48"/>
      <c r="H196" s="323"/>
      <c r="I196" s="327"/>
      <c r="J196" s="328"/>
      <c r="K196" s="329"/>
      <c r="L196" s="326"/>
      <c r="M196" s="325"/>
      <c r="N196" s="71"/>
    </row>
    <row r="197" spans="1:14" s="24" customFormat="1" ht="15" customHeight="1" x14ac:dyDescent="0.25">
      <c r="A197" s="47" t="s">
        <v>13</v>
      </c>
      <c r="B197" s="201" t="s">
        <v>185</v>
      </c>
      <c r="C197" s="48"/>
      <c r="D197" s="48"/>
      <c r="E197" s="43" t="s">
        <v>186</v>
      </c>
      <c r="F197" s="43"/>
      <c r="G197" s="43"/>
      <c r="H197" s="46"/>
      <c r="I197" s="45"/>
      <c r="J197" s="48"/>
      <c r="K197" s="48"/>
      <c r="L197" s="325" t="s">
        <v>64</v>
      </c>
      <c r="M197" s="325"/>
      <c r="N197" s="72"/>
    </row>
    <row r="198" spans="1:14" s="24" customFormat="1" ht="30" x14ac:dyDescent="0.25">
      <c r="A198" s="5" t="s">
        <v>14</v>
      </c>
      <c r="B198" s="5" t="s">
        <v>15</v>
      </c>
      <c r="C198" s="47" t="s">
        <v>0</v>
      </c>
      <c r="D198" s="47"/>
      <c r="E198" s="47"/>
      <c r="F198" s="5" t="s">
        <v>16</v>
      </c>
      <c r="G198" s="5" t="s">
        <v>17</v>
      </c>
      <c r="H198" s="33" t="s">
        <v>32</v>
      </c>
      <c r="I198" s="4" t="s">
        <v>1</v>
      </c>
      <c r="J198" s="4" t="s">
        <v>18</v>
      </c>
      <c r="K198" s="5" t="s">
        <v>7</v>
      </c>
      <c r="L198" s="325"/>
      <c r="M198" s="325"/>
      <c r="N198" s="72"/>
    </row>
    <row r="199" spans="1:14" s="24" customFormat="1" x14ac:dyDescent="0.25">
      <c r="A199" s="91">
        <v>1</v>
      </c>
      <c r="B199" s="205" t="s">
        <v>187</v>
      </c>
      <c r="C199" s="118"/>
      <c r="D199" s="118"/>
      <c r="E199" s="118"/>
      <c r="F199" s="81">
        <v>4.5</v>
      </c>
      <c r="G199" s="82">
        <v>4.5999999999999996</v>
      </c>
      <c r="H199" s="41">
        <f>G199</f>
        <v>4.5999999999999996</v>
      </c>
      <c r="I199" s="36">
        <f>IF(L199="B", $K$195/F199*$I$195,IF(H199&lt;=F199,$L$195,IF(H199&gt;F199,SUM($K$195/F199*$I$195,0,ROUNDUP(,0)))))</f>
        <v>5</v>
      </c>
      <c r="J199" s="32">
        <v>2</v>
      </c>
      <c r="K199" s="42">
        <f>IF(I199="NO BET",0,IF(J199&gt;1,I199*-1,IF(J199=1,SUM(I199*H199-I199,0))))</f>
        <v>-5</v>
      </c>
      <c r="L199"/>
      <c r="M199" s="89" t="s">
        <v>358</v>
      </c>
      <c r="N199" s="72"/>
    </row>
    <row r="200" spans="1:14" s="24" customFormat="1" x14ac:dyDescent="0.25">
      <c r="A200" s="111">
        <v>2</v>
      </c>
      <c r="B200" s="204" t="s">
        <v>188</v>
      </c>
      <c r="C200" s="204"/>
      <c r="D200" s="204"/>
      <c r="E200" s="204"/>
      <c r="F200" s="18">
        <v>1.25</v>
      </c>
      <c r="G200" s="22">
        <v>1.85</v>
      </c>
      <c r="H200" s="41">
        <f t="shared" ref="H200:H222" si="24">G200</f>
        <v>1.85</v>
      </c>
      <c r="I200" s="36">
        <f t="shared" ref="I200:I222" si="25">IF(L200="B", $K$195/F200*$I$195,IF(H200&lt;=F200,$L$195,IF(H200&gt;F200,SUM($K$195/F200*$I$195,0,ROUNDUP(,0)))))</f>
        <v>18</v>
      </c>
      <c r="J200" s="32">
        <v>2</v>
      </c>
      <c r="K200" s="42">
        <f t="shared" ref="K200:K222" si="26">IF(I200="NO BET",0,IF(J200&gt;1,I200*-1,IF(J200=1,SUM(I200*H200-I200,0))))</f>
        <v>-18</v>
      </c>
      <c r="L200"/>
      <c r="M200" s="89" t="s">
        <v>365</v>
      </c>
      <c r="N200" s="72"/>
    </row>
    <row r="201" spans="1:14" s="24" customFormat="1" x14ac:dyDescent="0.25">
      <c r="A201" s="91">
        <v>3</v>
      </c>
      <c r="B201" s="118" t="s">
        <v>189</v>
      </c>
      <c r="C201" s="118"/>
      <c r="D201" s="118"/>
      <c r="E201" s="118"/>
      <c r="F201" s="16">
        <v>7</v>
      </c>
      <c r="G201" s="20">
        <v>9</v>
      </c>
      <c r="H201" s="41">
        <f t="shared" si="24"/>
        <v>9</v>
      </c>
      <c r="I201" s="36">
        <f t="shared" si="25"/>
        <v>3.2142857142857144</v>
      </c>
      <c r="J201" s="32"/>
      <c r="K201" s="42" t="b">
        <f t="shared" si="26"/>
        <v>0</v>
      </c>
      <c r="L201"/>
      <c r="M201" s="89"/>
      <c r="N201" s="72"/>
    </row>
    <row r="202" spans="1:14" s="24" customFormat="1" x14ac:dyDescent="0.25">
      <c r="A202" s="91">
        <v>4</v>
      </c>
      <c r="B202" s="118" t="s">
        <v>190</v>
      </c>
      <c r="C202" s="118"/>
      <c r="D202" s="118"/>
      <c r="E202" s="118"/>
      <c r="F202" s="16">
        <v>15</v>
      </c>
      <c r="G202" s="20">
        <v>15</v>
      </c>
      <c r="H202" s="41">
        <f t="shared" si="24"/>
        <v>15</v>
      </c>
      <c r="I202" s="36" t="str">
        <f t="shared" si="25"/>
        <v>NO BET</v>
      </c>
      <c r="J202" s="32">
        <v>2</v>
      </c>
      <c r="K202" s="42">
        <f t="shared" si="26"/>
        <v>0</v>
      </c>
      <c r="L202"/>
      <c r="M202" s="89" t="s">
        <v>358</v>
      </c>
      <c r="N202" s="72"/>
    </row>
    <row r="203" spans="1:14" s="24" customFormat="1" x14ac:dyDescent="0.25">
      <c r="A203" s="91">
        <v>5</v>
      </c>
      <c r="B203" s="118" t="s">
        <v>191</v>
      </c>
      <c r="C203" s="118"/>
      <c r="D203" s="118"/>
      <c r="E203" s="118"/>
      <c r="F203" s="16">
        <v>7</v>
      </c>
      <c r="G203" s="20">
        <v>19</v>
      </c>
      <c r="H203" s="41">
        <f t="shared" si="24"/>
        <v>19</v>
      </c>
      <c r="I203" s="36">
        <f t="shared" si="25"/>
        <v>3.2142857142857144</v>
      </c>
      <c r="J203" s="32">
        <v>2</v>
      </c>
      <c r="K203" s="42">
        <f t="shared" si="26"/>
        <v>-3.2142857142857144</v>
      </c>
      <c r="L203"/>
      <c r="M203" s="89" t="s">
        <v>358</v>
      </c>
      <c r="N203" s="72"/>
    </row>
    <row r="204" spans="1:14" s="24" customFormat="1" x14ac:dyDescent="0.25">
      <c r="A204" s="91">
        <v>6</v>
      </c>
      <c r="B204" s="118" t="s">
        <v>192</v>
      </c>
      <c r="C204" s="118"/>
      <c r="D204" s="118"/>
      <c r="E204" s="118"/>
      <c r="F204" s="16">
        <v>30</v>
      </c>
      <c r="G204" s="20">
        <v>9.5</v>
      </c>
      <c r="H204" s="41">
        <f t="shared" si="24"/>
        <v>9.5</v>
      </c>
      <c r="I204" s="36" t="str">
        <f t="shared" si="25"/>
        <v>NO BET</v>
      </c>
      <c r="J204" s="32"/>
      <c r="K204" s="42">
        <f t="shared" si="26"/>
        <v>0</v>
      </c>
      <c r="L204"/>
      <c r="M204" s="89"/>
      <c r="N204" s="71"/>
    </row>
    <row r="205" spans="1:14" s="24" customFormat="1" x14ac:dyDescent="0.25">
      <c r="A205" s="91">
        <v>7</v>
      </c>
      <c r="B205" s="118" t="s">
        <v>193</v>
      </c>
      <c r="C205" s="118"/>
      <c r="D205" s="118"/>
      <c r="E205" s="118"/>
      <c r="F205" s="81">
        <v>80</v>
      </c>
      <c r="G205" s="82">
        <v>51</v>
      </c>
      <c r="H205" s="41">
        <f t="shared" si="24"/>
        <v>51</v>
      </c>
      <c r="I205" s="36" t="str">
        <f t="shared" si="25"/>
        <v>NO BET</v>
      </c>
      <c r="J205" s="32"/>
      <c r="K205" s="42">
        <f t="shared" si="26"/>
        <v>0</v>
      </c>
      <c r="L205" s="6"/>
      <c r="M205" s="89"/>
    </row>
    <row r="206" spans="1:14" s="24" customFormat="1" x14ac:dyDescent="0.25">
      <c r="A206" s="209">
        <v>8</v>
      </c>
      <c r="B206" s="121" t="s">
        <v>194</v>
      </c>
      <c r="C206" s="121"/>
      <c r="D206" s="121"/>
      <c r="E206" s="121"/>
      <c r="F206" s="122">
        <v>10</v>
      </c>
      <c r="G206" s="123"/>
      <c r="H206" s="210">
        <f t="shared" si="24"/>
        <v>0</v>
      </c>
      <c r="I206" s="211" t="str">
        <f t="shared" si="25"/>
        <v>NO BET</v>
      </c>
      <c r="J206" s="32"/>
      <c r="K206" s="42">
        <f t="shared" si="26"/>
        <v>0</v>
      </c>
      <c r="L206"/>
      <c r="M206" s="89"/>
    </row>
    <row r="207" spans="1:14" s="24" customFormat="1" x14ac:dyDescent="0.25">
      <c r="A207" s="91">
        <v>9</v>
      </c>
      <c r="B207" s="118" t="s">
        <v>195</v>
      </c>
      <c r="C207" s="118"/>
      <c r="D207" s="118"/>
      <c r="E207" s="118"/>
      <c r="F207" s="16">
        <v>15</v>
      </c>
      <c r="G207" s="20">
        <v>8.5</v>
      </c>
      <c r="H207" s="41">
        <f t="shared" si="24"/>
        <v>8.5</v>
      </c>
      <c r="I207" s="36" t="str">
        <f t="shared" si="25"/>
        <v>NO BET</v>
      </c>
      <c r="J207" s="32"/>
      <c r="K207" s="42">
        <f t="shared" si="26"/>
        <v>0</v>
      </c>
      <c r="L207"/>
      <c r="M207" s="89"/>
    </row>
    <row r="208" spans="1:14" s="24" customFormat="1" hidden="1" x14ac:dyDescent="0.25">
      <c r="A208" s="91">
        <v>10</v>
      </c>
      <c r="B208" s="92"/>
      <c r="C208" s="92"/>
      <c r="D208" s="92"/>
      <c r="E208" s="92"/>
      <c r="F208" s="16"/>
      <c r="G208" s="20"/>
      <c r="H208" s="41">
        <f t="shared" si="24"/>
        <v>0</v>
      </c>
      <c r="I208" s="36" t="str">
        <f t="shared" si="25"/>
        <v>NO BET</v>
      </c>
      <c r="J208" s="32"/>
      <c r="K208" s="42">
        <f t="shared" si="26"/>
        <v>0</v>
      </c>
      <c r="L208"/>
      <c r="M208" s="89"/>
    </row>
    <row r="209" spans="1:14" s="24" customFormat="1" ht="15" hidden="1" customHeight="1" x14ac:dyDescent="0.25">
      <c r="A209" s="91">
        <v>11</v>
      </c>
      <c r="B209" s="92"/>
      <c r="C209" s="92"/>
      <c r="D209" s="92"/>
      <c r="E209" s="92"/>
      <c r="F209" s="16"/>
      <c r="G209" s="20"/>
      <c r="H209" s="41">
        <f t="shared" si="24"/>
        <v>0</v>
      </c>
      <c r="I209" s="36" t="str">
        <f t="shared" si="25"/>
        <v>NO BET</v>
      </c>
      <c r="J209" s="32"/>
      <c r="K209" s="42">
        <f t="shared" si="26"/>
        <v>0</v>
      </c>
      <c r="L209"/>
      <c r="M209" s="89"/>
    </row>
    <row r="210" spans="1:14" s="24" customFormat="1" ht="15" hidden="1" customHeight="1" x14ac:dyDescent="0.25">
      <c r="A210" s="91">
        <v>12</v>
      </c>
      <c r="B210" s="92"/>
      <c r="C210" s="92"/>
      <c r="D210" s="92"/>
      <c r="E210" s="92"/>
      <c r="F210" s="16"/>
      <c r="G210" s="20"/>
      <c r="H210" s="41">
        <f t="shared" si="24"/>
        <v>0</v>
      </c>
      <c r="I210" s="36" t="str">
        <f t="shared" si="25"/>
        <v>NO BET</v>
      </c>
      <c r="J210" s="32"/>
      <c r="K210" s="42">
        <f t="shared" si="26"/>
        <v>0</v>
      </c>
      <c r="L210"/>
      <c r="M210" s="89"/>
    </row>
    <row r="211" spans="1:14" s="24" customFormat="1" hidden="1" x14ac:dyDescent="0.25">
      <c r="A211" s="91">
        <v>13</v>
      </c>
      <c r="B211" s="92"/>
      <c r="C211" s="92"/>
      <c r="D211" s="92"/>
      <c r="E211" s="92"/>
      <c r="F211" s="16"/>
      <c r="G211" s="20"/>
      <c r="H211" s="41">
        <f t="shared" si="24"/>
        <v>0</v>
      </c>
      <c r="I211" s="36" t="str">
        <f t="shared" si="25"/>
        <v>NO BET</v>
      </c>
      <c r="J211" s="32"/>
      <c r="K211" s="42">
        <f t="shared" si="26"/>
        <v>0</v>
      </c>
      <c r="L211"/>
      <c r="M211" s="89"/>
    </row>
    <row r="212" spans="1:14" s="24" customFormat="1" hidden="1" x14ac:dyDescent="0.25">
      <c r="A212" s="91">
        <v>14</v>
      </c>
      <c r="B212" s="92"/>
      <c r="C212" s="92"/>
      <c r="D212" s="92"/>
      <c r="E212" s="92"/>
      <c r="F212" s="16"/>
      <c r="G212" s="20"/>
      <c r="H212" s="41">
        <f t="shared" si="24"/>
        <v>0</v>
      </c>
      <c r="I212" s="36" t="str">
        <f t="shared" si="25"/>
        <v>NO BET</v>
      </c>
      <c r="J212" s="32"/>
      <c r="K212" s="42">
        <f t="shared" si="26"/>
        <v>0</v>
      </c>
      <c r="L212"/>
      <c r="M212" s="89"/>
      <c r="N212" s="73"/>
    </row>
    <row r="213" spans="1:14" s="24" customFormat="1" hidden="1" x14ac:dyDescent="0.25">
      <c r="A213" s="91">
        <v>15</v>
      </c>
      <c r="B213" s="92"/>
      <c r="C213" s="92"/>
      <c r="D213" s="92"/>
      <c r="E213" s="92"/>
      <c r="F213" s="16"/>
      <c r="G213" s="20"/>
      <c r="H213" s="41">
        <f t="shared" si="24"/>
        <v>0</v>
      </c>
      <c r="I213" s="36" t="str">
        <f t="shared" si="25"/>
        <v>NO BET</v>
      </c>
      <c r="J213" s="32"/>
      <c r="K213" s="42">
        <f t="shared" si="26"/>
        <v>0</v>
      </c>
      <c r="L213"/>
      <c r="M213" s="89"/>
    </row>
    <row r="214" spans="1:14" s="24" customFormat="1" hidden="1" x14ac:dyDescent="0.25">
      <c r="A214" s="91">
        <v>16</v>
      </c>
      <c r="B214" s="92"/>
      <c r="C214" s="92"/>
      <c r="D214" s="92"/>
      <c r="E214" s="92"/>
      <c r="F214" s="16"/>
      <c r="G214" s="20"/>
      <c r="H214" s="41">
        <f t="shared" si="24"/>
        <v>0</v>
      </c>
      <c r="I214" s="36" t="str">
        <f t="shared" si="25"/>
        <v>NO BET</v>
      </c>
      <c r="J214" s="32"/>
      <c r="K214" s="42">
        <f t="shared" si="26"/>
        <v>0</v>
      </c>
      <c r="L214"/>
      <c r="M214" s="89"/>
    </row>
    <row r="215" spans="1:14" s="24" customFormat="1" hidden="1" x14ac:dyDescent="0.25">
      <c r="A215" s="91">
        <v>17</v>
      </c>
      <c r="B215" s="92"/>
      <c r="C215" s="92"/>
      <c r="D215" s="92"/>
      <c r="E215" s="92"/>
      <c r="F215" s="16"/>
      <c r="G215" s="20"/>
      <c r="H215" s="41">
        <f t="shared" si="24"/>
        <v>0</v>
      </c>
      <c r="I215" s="36" t="str">
        <f t="shared" si="25"/>
        <v>NO BET</v>
      </c>
      <c r="J215" s="32"/>
      <c r="K215" s="42">
        <f t="shared" si="26"/>
        <v>0</v>
      </c>
      <c r="L215"/>
      <c r="M215" s="89"/>
    </row>
    <row r="216" spans="1:14" s="24" customFormat="1" hidden="1" x14ac:dyDescent="0.25">
      <c r="A216" s="91">
        <v>18</v>
      </c>
      <c r="B216" s="92"/>
      <c r="C216" s="92"/>
      <c r="D216" s="92"/>
      <c r="E216" s="92"/>
      <c r="F216" s="16"/>
      <c r="G216" s="20"/>
      <c r="H216" s="41">
        <f t="shared" si="24"/>
        <v>0</v>
      </c>
      <c r="I216" s="36" t="str">
        <f t="shared" si="25"/>
        <v>NO BET</v>
      </c>
      <c r="J216" s="32"/>
      <c r="K216" s="42">
        <f t="shared" si="26"/>
        <v>0</v>
      </c>
      <c r="L216"/>
      <c r="M216" s="89"/>
    </row>
    <row r="217" spans="1:14" s="24" customFormat="1" hidden="1" x14ac:dyDescent="0.25">
      <c r="A217" s="114">
        <v>19</v>
      </c>
      <c r="B217" s="115"/>
      <c r="C217" s="115"/>
      <c r="D217" s="115"/>
      <c r="E217" s="115"/>
      <c r="F217" s="81"/>
      <c r="G217" s="20"/>
      <c r="H217" s="41">
        <f t="shared" si="24"/>
        <v>0</v>
      </c>
      <c r="I217" s="36" t="str">
        <f t="shared" si="25"/>
        <v>NO BET</v>
      </c>
      <c r="J217" s="32"/>
      <c r="K217" s="42">
        <f t="shared" si="26"/>
        <v>0</v>
      </c>
      <c r="L217"/>
      <c r="M217" s="89"/>
    </row>
    <row r="218" spans="1:14" s="24" customFormat="1" hidden="1" x14ac:dyDescent="0.25">
      <c r="A218" s="91">
        <v>20</v>
      </c>
      <c r="B218" s="92"/>
      <c r="C218" s="92"/>
      <c r="D218" s="92"/>
      <c r="E218" s="92"/>
      <c r="F218" s="17"/>
      <c r="G218" s="21"/>
      <c r="H218" s="41">
        <f t="shared" si="24"/>
        <v>0</v>
      </c>
      <c r="I218" s="36" t="str">
        <f t="shared" si="25"/>
        <v>NO BET</v>
      </c>
      <c r="J218" s="32"/>
      <c r="K218" s="42">
        <f t="shared" si="26"/>
        <v>0</v>
      </c>
      <c r="L218" s="6"/>
      <c r="M218" s="89"/>
      <c r="N218" s="68"/>
    </row>
    <row r="219" spans="1:14" s="24" customFormat="1" hidden="1" x14ac:dyDescent="0.25">
      <c r="A219" s="91">
        <v>21</v>
      </c>
      <c r="B219" s="92"/>
      <c r="C219" s="92"/>
      <c r="D219" s="92"/>
      <c r="E219" s="92"/>
      <c r="F219" s="18"/>
      <c r="G219" s="22"/>
      <c r="H219" s="41">
        <f t="shared" si="24"/>
        <v>0</v>
      </c>
      <c r="I219" s="36" t="str">
        <f t="shared" si="25"/>
        <v>NO BET</v>
      </c>
      <c r="J219" s="32"/>
      <c r="K219" s="42">
        <f t="shared" si="26"/>
        <v>0</v>
      </c>
      <c r="L219"/>
      <c r="M219" s="89"/>
      <c r="N219" s="68"/>
    </row>
    <row r="220" spans="1:14" s="24" customFormat="1" hidden="1" x14ac:dyDescent="0.25">
      <c r="A220" s="91">
        <v>22</v>
      </c>
      <c r="B220" s="92"/>
      <c r="C220" s="92"/>
      <c r="D220" s="92"/>
      <c r="E220" s="92"/>
      <c r="F220" s="15"/>
      <c r="G220" s="19"/>
      <c r="H220" s="41">
        <f t="shared" si="24"/>
        <v>0</v>
      </c>
      <c r="I220" s="36" t="str">
        <f t="shared" si="25"/>
        <v>NO BET</v>
      </c>
      <c r="J220" s="32"/>
      <c r="K220" s="42">
        <f t="shared" si="26"/>
        <v>0</v>
      </c>
      <c r="L220"/>
      <c r="M220" s="89"/>
      <c r="N220" s="69"/>
    </row>
    <row r="221" spans="1:14" s="24" customFormat="1" hidden="1" x14ac:dyDescent="0.25">
      <c r="A221" s="91">
        <v>23</v>
      </c>
      <c r="B221" s="92"/>
      <c r="C221" s="92"/>
      <c r="D221" s="92"/>
      <c r="E221" s="92"/>
      <c r="F221" s="16"/>
      <c r="G221" s="20"/>
      <c r="H221" s="41">
        <f t="shared" si="24"/>
        <v>0</v>
      </c>
      <c r="I221" s="36" t="str">
        <f t="shared" si="25"/>
        <v>NO BET</v>
      </c>
      <c r="J221" s="32"/>
      <c r="K221" s="42">
        <f t="shared" si="26"/>
        <v>0</v>
      </c>
      <c r="L221"/>
      <c r="M221" s="89"/>
      <c r="N221" s="70"/>
    </row>
    <row r="222" spans="1:14" s="24" customFormat="1" hidden="1" x14ac:dyDescent="0.25">
      <c r="A222" s="91">
        <v>24</v>
      </c>
      <c r="B222" s="92"/>
      <c r="C222" s="92"/>
      <c r="D222" s="92"/>
      <c r="E222" s="92"/>
      <c r="F222" s="16"/>
      <c r="G222" s="20"/>
      <c r="H222" s="41">
        <f t="shared" si="24"/>
        <v>0</v>
      </c>
      <c r="I222" s="36" t="str">
        <f t="shared" si="25"/>
        <v>NO BET</v>
      </c>
      <c r="J222" s="8"/>
      <c r="K222" s="42">
        <f t="shared" si="26"/>
        <v>0</v>
      </c>
      <c r="L222"/>
      <c r="M222" s="89"/>
      <c r="N222" s="69"/>
    </row>
    <row r="223" spans="1:14" s="24" customFormat="1" x14ac:dyDescent="0.25">
      <c r="A223" s="85"/>
      <c r="B223" s="86"/>
      <c r="C223" s="85"/>
      <c r="D223"/>
      <c r="E223"/>
      <c r="F223"/>
      <c r="G223" s="78"/>
      <c r="H223" s="95"/>
      <c r="I223" s="93"/>
      <c r="J223" s="40" t="s">
        <v>71</v>
      </c>
      <c r="K223" s="94"/>
      <c r="L223"/>
      <c r="M223" s="7"/>
      <c r="N223" s="69"/>
    </row>
    <row r="224" spans="1:14" s="24" customFormat="1" x14ac:dyDescent="0.25">
      <c r="A224" s="87" t="s">
        <v>66</v>
      </c>
      <c r="B224" s="88"/>
      <c r="C224" s="176"/>
      <c r="D224" s="175" t="s">
        <v>23</v>
      </c>
      <c r="E224" s="23"/>
      <c r="F224" s="89"/>
      <c r="G224" s="37"/>
      <c r="H224" s="38" t="s">
        <v>70</v>
      </c>
      <c r="I224" s="39">
        <f>SUM(I199:I222)</f>
        <v>29.428571428571431</v>
      </c>
      <c r="J224" s="40" t="s">
        <v>24</v>
      </c>
      <c r="K224" s="39">
        <f>SUM(K199:K223)</f>
        <v>-26.214285714285715</v>
      </c>
      <c r="L224"/>
      <c r="M224" s="3"/>
      <c r="N224" s="71"/>
    </row>
    <row r="225" spans="1:14" s="24" customFormat="1" x14ac:dyDescent="0.25">
      <c r="A225" s="90" t="s">
        <v>99</v>
      </c>
      <c r="B225" s="7"/>
      <c r="C225" s="7"/>
      <c r="D225" s="7"/>
      <c r="E225" s="7"/>
      <c r="F225" s="89"/>
      <c r="G225" s="52"/>
      <c r="H225" s="57"/>
      <c r="I225" s="58"/>
      <c r="J225" s="54"/>
      <c r="K225" s="27"/>
      <c r="N225" s="72"/>
    </row>
    <row r="226" spans="1:14" s="24" customFormat="1" x14ac:dyDescent="0.25">
      <c r="A226" s="90"/>
      <c r="B226" s="7"/>
      <c r="C226" s="7"/>
      <c r="D226" s="7"/>
      <c r="E226" s="7"/>
      <c r="F226" s="61"/>
      <c r="G226" s="52"/>
      <c r="H226" s="57"/>
      <c r="I226" s="58"/>
      <c r="J226" s="54"/>
      <c r="K226" s="27"/>
      <c r="N226" s="72"/>
    </row>
    <row r="227" spans="1:14" s="24" customFormat="1" x14ac:dyDescent="0.25">
      <c r="A227" s="90"/>
      <c r="B227" s="7"/>
      <c r="C227" s="7"/>
      <c r="D227" s="7"/>
      <c r="E227" s="7"/>
      <c r="F227" s="61"/>
      <c r="G227" s="52"/>
      <c r="H227" s="57"/>
      <c r="I227" s="58"/>
      <c r="J227" s="54"/>
      <c r="K227" s="27"/>
      <c r="N227" s="72"/>
    </row>
    <row r="228" spans="1:14" s="24" customFormat="1" ht="15" customHeight="1" x14ac:dyDescent="0.25">
      <c r="A228" s="49" t="s">
        <v>11</v>
      </c>
      <c r="B228" s="112" t="s">
        <v>10</v>
      </c>
      <c r="C228" s="97"/>
      <c r="D228" s="97" t="s">
        <v>21</v>
      </c>
      <c r="E228" s="200">
        <v>1200</v>
      </c>
      <c r="F228" s="113"/>
      <c r="G228" s="49" t="s">
        <v>34</v>
      </c>
      <c r="H228" s="323" t="s">
        <v>22</v>
      </c>
      <c r="I228" s="327">
        <v>0.9</v>
      </c>
      <c r="J228" s="328" t="s">
        <v>6</v>
      </c>
      <c r="K228" s="329">
        <v>25</v>
      </c>
      <c r="L228" s="326" t="s">
        <v>4</v>
      </c>
      <c r="M228" s="325" t="s">
        <v>63</v>
      </c>
      <c r="N228" s="72"/>
    </row>
    <row r="229" spans="1:14" s="24" customFormat="1" x14ac:dyDescent="0.25">
      <c r="A229" s="43" t="s">
        <v>12</v>
      </c>
      <c r="B229" s="98">
        <v>9</v>
      </c>
      <c r="C229" s="44"/>
      <c r="D229" s="202" t="s">
        <v>20</v>
      </c>
      <c r="E229" s="203" t="s">
        <v>196</v>
      </c>
      <c r="F229" s="98"/>
      <c r="G229" s="48"/>
      <c r="H229" s="323"/>
      <c r="I229" s="327"/>
      <c r="J229" s="328"/>
      <c r="K229" s="329"/>
      <c r="L229" s="326"/>
      <c r="M229" s="325"/>
      <c r="N229" s="72"/>
    </row>
    <row r="230" spans="1:14" s="24" customFormat="1" ht="15" customHeight="1" x14ac:dyDescent="0.25">
      <c r="A230" s="47" t="s">
        <v>13</v>
      </c>
      <c r="B230" s="201" t="s">
        <v>197</v>
      </c>
      <c r="C230" s="48"/>
      <c r="D230" s="48"/>
      <c r="E230" s="48"/>
      <c r="F230" s="48"/>
      <c r="G230" s="48"/>
      <c r="H230" s="46"/>
      <c r="I230" s="45"/>
      <c r="J230" s="48"/>
      <c r="K230" s="48"/>
      <c r="L230" s="325" t="s">
        <v>64</v>
      </c>
      <c r="M230" s="325"/>
      <c r="N230" s="72"/>
    </row>
    <row r="231" spans="1:14" s="24" customFormat="1" ht="30" x14ac:dyDescent="0.25">
      <c r="A231" s="5" t="s">
        <v>14</v>
      </c>
      <c r="B231" s="5" t="s">
        <v>15</v>
      </c>
      <c r="C231" s="47" t="s">
        <v>0</v>
      </c>
      <c r="D231" s="47"/>
      <c r="E231" s="47"/>
      <c r="F231" s="5" t="s">
        <v>16</v>
      </c>
      <c r="G231" s="5" t="s">
        <v>17</v>
      </c>
      <c r="H231" s="33" t="s">
        <v>32</v>
      </c>
      <c r="I231" s="4" t="s">
        <v>1</v>
      </c>
      <c r="J231" s="4" t="s">
        <v>18</v>
      </c>
      <c r="K231" s="5" t="s">
        <v>7</v>
      </c>
      <c r="L231" s="325"/>
      <c r="M231" s="325"/>
      <c r="N231" s="72"/>
    </row>
    <row r="232" spans="1:14" s="24" customFormat="1" x14ac:dyDescent="0.25">
      <c r="A232" s="209">
        <v>1</v>
      </c>
      <c r="B232" s="120" t="s">
        <v>198</v>
      </c>
      <c r="C232" s="121"/>
      <c r="D232" s="121"/>
      <c r="E232" s="121"/>
      <c r="F232" s="122"/>
      <c r="G232" s="123"/>
      <c r="H232" s="210">
        <f>G232</f>
        <v>0</v>
      </c>
      <c r="I232" s="211" t="str">
        <f>IF(L232="B", $K$195/F232*$I$195,IF(H232&lt;=F232,$L$195,IF(H232&gt;F232,SUM($K$195/F232*$I$195,0,ROUNDUP(,0)))))</f>
        <v>NO BET</v>
      </c>
      <c r="J232" s="32"/>
      <c r="K232" s="42">
        <f>IF(I232="NO BET",0,IF(J232&gt;1,I232*-1,IF(J232=1,SUM(I232*H232-I232,0))))</f>
        <v>0</v>
      </c>
      <c r="L232"/>
      <c r="M232" s="35"/>
      <c r="N232" s="72"/>
    </row>
    <row r="233" spans="1:14" s="24" customFormat="1" x14ac:dyDescent="0.25">
      <c r="A233" s="114">
        <v>2</v>
      </c>
      <c r="B233" s="119" t="s">
        <v>199</v>
      </c>
      <c r="C233" s="119"/>
      <c r="D233" s="119"/>
      <c r="E233" s="119"/>
      <c r="F233" s="81">
        <v>6</v>
      </c>
      <c r="G233" s="82">
        <v>4.8</v>
      </c>
      <c r="H233" s="41">
        <f t="shared" ref="H233:H255" si="27">G233</f>
        <v>4.8</v>
      </c>
      <c r="I233" s="36" t="str">
        <f t="shared" ref="I233:I255" si="28">IF(L233="B", $K$195/F233*$I$195,IF(H233&lt;=F233,$L$195,IF(H233&gt;F233,SUM($K$195/F233*$I$195,0,ROUNDUP(,0)))))</f>
        <v>NO BET</v>
      </c>
      <c r="J233" s="32"/>
      <c r="K233" s="42">
        <f t="shared" ref="K233:K255" si="29">IF(I233="NO BET",0,IF(J233&gt;1,I233*-1,IF(J233=1,SUM(I233*H233-I233,0))))</f>
        <v>0</v>
      </c>
      <c r="L233"/>
      <c r="M233" s="89" t="s">
        <v>216</v>
      </c>
      <c r="N233" s="72"/>
    </row>
    <row r="234" spans="1:14" s="24" customFormat="1" x14ac:dyDescent="0.25">
      <c r="A234" s="91">
        <v>3</v>
      </c>
      <c r="B234" s="119" t="s">
        <v>200</v>
      </c>
      <c r="C234" s="119"/>
      <c r="D234" s="119"/>
      <c r="E234" s="119"/>
      <c r="F234" s="81">
        <v>40</v>
      </c>
      <c r="G234" s="82">
        <v>34</v>
      </c>
      <c r="H234" s="41">
        <f t="shared" si="27"/>
        <v>34</v>
      </c>
      <c r="I234" s="36" t="str">
        <f t="shared" si="28"/>
        <v>NO BET</v>
      </c>
      <c r="J234" s="32"/>
      <c r="K234" s="42">
        <f t="shared" si="29"/>
        <v>0</v>
      </c>
      <c r="L234"/>
      <c r="M234" s="35"/>
      <c r="N234" s="71"/>
    </row>
    <row r="235" spans="1:14" s="24" customFormat="1" ht="15" customHeight="1" x14ac:dyDescent="0.25">
      <c r="A235" s="91">
        <v>4</v>
      </c>
      <c r="B235" s="119" t="s">
        <v>201</v>
      </c>
      <c r="C235" s="119"/>
      <c r="D235" s="119"/>
      <c r="E235" s="119"/>
      <c r="F235" s="81">
        <v>100</v>
      </c>
      <c r="G235" s="82">
        <v>23</v>
      </c>
      <c r="H235" s="41">
        <f t="shared" si="27"/>
        <v>23</v>
      </c>
      <c r="I235" s="36" t="str">
        <f t="shared" si="28"/>
        <v>NO BET</v>
      </c>
      <c r="J235" s="32"/>
      <c r="K235" s="42">
        <f t="shared" si="29"/>
        <v>0</v>
      </c>
      <c r="L235"/>
      <c r="M235" s="35"/>
    </row>
    <row r="236" spans="1:14" s="24" customFormat="1" ht="15" customHeight="1" x14ac:dyDescent="0.25">
      <c r="A236" s="91">
        <v>5</v>
      </c>
      <c r="B236" s="119" t="s">
        <v>202</v>
      </c>
      <c r="C236" s="119"/>
      <c r="D236" s="119"/>
      <c r="E236" s="119"/>
      <c r="F236" s="81">
        <v>11</v>
      </c>
      <c r="G236" s="82">
        <v>19</v>
      </c>
      <c r="H236" s="41">
        <f t="shared" si="27"/>
        <v>19</v>
      </c>
      <c r="I236" s="36">
        <f t="shared" si="28"/>
        <v>2.0454545454545459</v>
      </c>
      <c r="J236" s="32"/>
      <c r="K236" s="42" t="b">
        <f t="shared" si="29"/>
        <v>0</v>
      </c>
      <c r="L236"/>
      <c r="M236" s="35"/>
    </row>
    <row r="237" spans="1:14" s="24" customFormat="1" ht="15" customHeight="1" x14ac:dyDescent="0.25">
      <c r="A237" s="111">
        <v>6</v>
      </c>
      <c r="B237" s="204" t="s">
        <v>203</v>
      </c>
      <c r="C237" s="204"/>
      <c r="D237" s="204"/>
      <c r="E237" s="204"/>
      <c r="F237" s="18">
        <v>5.5</v>
      </c>
      <c r="G237" s="22">
        <v>4.5999999999999996</v>
      </c>
      <c r="H237" s="41">
        <f t="shared" si="27"/>
        <v>4.5999999999999996</v>
      </c>
      <c r="I237" s="36" t="str">
        <f t="shared" si="28"/>
        <v>NO BET</v>
      </c>
      <c r="J237" s="32">
        <v>2</v>
      </c>
      <c r="K237" s="42">
        <f t="shared" si="29"/>
        <v>0</v>
      </c>
      <c r="L237"/>
      <c r="M237" s="35"/>
    </row>
    <row r="238" spans="1:14" s="24" customFormat="1" ht="15" customHeight="1" x14ac:dyDescent="0.25">
      <c r="A238" s="91">
        <v>7</v>
      </c>
      <c r="B238" s="119" t="s">
        <v>204</v>
      </c>
      <c r="C238" s="119"/>
      <c r="D238" s="119"/>
      <c r="E238" s="119"/>
      <c r="F238" s="81">
        <v>16</v>
      </c>
      <c r="G238" s="82">
        <v>34</v>
      </c>
      <c r="H238" s="41">
        <f t="shared" si="27"/>
        <v>34</v>
      </c>
      <c r="I238" s="36">
        <f t="shared" si="28"/>
        <v>1.40625</v>
      </c>
      <c r="J238" s="32"/>
      <c r="K238" s="42" t="b">
        <f t="shared" si="29"/>
        <v>0</v>
      </c>
      <c r="L238" s="6"/>
      <c r="M238" s="35"/>
    </row>
    <row r="239" spans="1:14" s="24" customFormat="1" ht="15" customHeight="1" x14ac:dyDescent="0.25">
      <c r="A239" s="209">
        <v>8</v>
      </c>
      <c r="B239" s="121" t="s">
        <v>205</v>
      </c>
      <c r="C239" s="121"/>
      <c r="D239" s="121"/>
      <c r="E239" s="121"/>
      <c r="F239" s="122"/>
      <c r="G239" s="123"/>
      <c r="H239" s="210">
        <f t="shared" si="27"/>
        <v>0</v>
      </c>
      <c r="I239" s="211" t="str">
        <f t="shared" si="28"/>
        <v>NO BET</v>
      </c>
      <c r="J239" s="32"/>
      <c r="K239" s="42">
        <f t="shared" si="29"/>
        <v>0</v>
      </c>
      <c r="L239"/>
      <c r="M239" s="35"/>
    </row>
    <row r="240" spans="1:14" s="24" customFormat="1" x14ac:dyDescent="0.25">
      <c r="A240" s="91">
        <v>9</v>
      </c>
      <c r="B240" s="119" t="s">
        <v>206</v>
      </c>
      <c r="C240" s="119"/>
      <c r="D240" s="119"/>
      <c r="E240" s="119"/>
      <c r="F240" s="81">
        <v>10</v>
      </c>
      <c r="G240" s="82">
        <v>19</v>
      </c>
      <c r="H240" s="41">
        <f t="shared" si="27"/>
        <v>19</v>
      </c>
      <c r="I240" s="36">
        <f t="shared" si="28"/>
        <v>2.25</v>
      </c>
      <c r="J240" s="32">
        <v>2</v>
      </c>
      <c r="K240" s="42">
        <f t="shared" si="29"/>
        <v>-2.25</v>
      </c>
      <c r="L240"/>
      <c r="M240" s="35"/>
    </row>
    <row r="241" spans="1:14" s="24" customFormat="1" x14ac:dyDescent="0.25">
      <c r="A241" s="91">
        <v>10</v>
      </c>
      <c r="B241" s="119" t="s">
        <v>207</v>
      </c>
      <c r="C241" s="119"/>
      <c r="D241" s="119"/>
      <c r="E241" s="119"/>
      <c r="F241" s="81">
        <v>9</v>
      </c>
      <c r="G241" s="82">
        <v>6.5</v>
      </c>
      <c r="H241" s="41">
        <f t="shared" si="27"/>
        <v>6.5</v>
      </c>
      <c r="I241" s="36" t="str">
        <f t="shared" si="28"/>
        <v>NO BET</v>
      </c>
      <c r="J241" s="32"/>
      <c r="K241" s="42">
        <f t="shared" si="29"/>
        <v>0</v>
      </c>
      <c r="L241"/>
      <c r="M241" s="35"/>
      <c r="N241" s="73"/>
    </row>
    <row r="242" spans="1:14" x14ac:dyDescent="0.25">
      <c r="A242" s="91">
        <v>11</v>
      </c>
      <c r="B242" s="119" t="s">
        <v>208</v>
      </c>
      <c r="C242" s="119"/>
      <c r="D242" s="119"/>
      <c r="E242" s="119"/>
      <c r="F242" s="81">
        <v>10</v>
      </c>
      <c r="G242" s="82">
        <v>41</v>
      </c>
      <c r="H242" s="41">
        <f t="shared" si="27"/>
        <v>41</v>
      </c>
      <c r="I242" s="36">
        <f t="shared" si="28"/>
        <v>2.25</v>
      </c>
      <c r="J242" s="32">
        <v>2</v>
      </c>
      <c r="K242" s="42">
        <f t="shared" si="29"/>
        <v>-2.25</v>
      </c>
      <c r="M242" s="35"/>
    </row>
    <row r="243" spans="1:14" x14ac:dyDescent="0.25">
      <c r="A243" s="209">
        <v>12</v>
      </c>
      <c r="B243" s="121" t="s">
        <v>209</v>
      </c>
      <c r="C243" s="121"/>
      <c r="D243" s="121"/>
      <c r="E243" s="121"/>
      <c r="F243" s="122"/>
      <c r="G243" s="123"/>
      <c r="H243" s="210">
        <f t="shared" si="27"/>
        <v>0</v>
      </c>
      <c r="I243" s="211" t="str">
        <f t="shared" si="28"/>
        <v>NO BET</v>
      </c>
      <c r="J243" s="32"/>
      <c r="K243" s="42">
        <f t="shared" si="29"/>
        <v>0</v>
      </c>
      <c r="M243" s="35"/>
    </row>
    <row r="244" spans="1:14" x14ac:dyDescent="0.25">
      <c r="A244" s="91">
        <v>13</v>
      </c>
      <c r="B244" s="119" t="s">
        <v>210</v>
      </c>
      <c r="C244" s="119"/>
      <c r="D244" s="119"/>
      <c r="E244" s="119"/>
      <c r="F244" s="81">
        <v>12</v>
      </c>
      <c r="G244" s="82">
        <v>19</v>
      </c>
      <c r="H244" s="41">
        <f t="shared" si="27"/>
        <v>19</v>
      </c>
      <c r="I244" s="36">
        <f t="shared" si="28"/>
        <v>1.8750000000000002</v>
      </c>
      <c r="J244" s="32">
        <v>2</v>
      </c>
      <c r="K244" s="42">
        <f t="shared" si="29"/>
        <v>-1.8750000000000002</v>
      </c>
      <c r="M244" s="35"/>
    </row>
    <row r="245" spans="1:14" x14ac:dyDescent="0.25">
      <c r="A245" s="91">
        <v>14</v>
      </c>
      <c r="B245" s="119" t="s">
        <v>211</v>
      </c>
      <c r="C245" s="119"/>
      <c r="D245" s="119"/>
      <c r="E245" s="119"/>
      <c r="F245" s="81">
        <v>9</v>
      </c>
      <c r="G245" s="82">
        <v>34</v>
      </c>
      <c r="H245" s="41">
        <f t="shared" si="27"/>
        <v>34</v>
      </c>
      <c r="I245" s="36">
        <f t="shared" si="28"/>
        <v>2.5</v>
      </c>
      <c r="J245" s="32">
        <v>2</v>
      </c>
      <c r="K245" s="42">
        <f t="shared" si="29"/>
        <v>-2.5</v>
      </c>
      <c r="M245" s="35" t="s">
        <v>25</v>
      </c>
    </row>
    <row r="246" spans="1:14" x14ac:dyDescent="0.25">
      <c r="A246" s="209">
        <v>15</v>
      </c>
      <c r="B246" s="121" t="s">
        <v>212</v>
      </c>
      <c r="C246" s="121"/>
      <c r="D246" s="121"/>
      <c r="E246" s="121"/>
      <c r="F246" s="122"/>
      <c r="G246" s="123"/>
      <c r="H246" s="210">
        <f t="shared" si="27"/>
        <v>0</v>
      </c>
      <c r="I246" s="211" t="str">
        <f t="shared" si="28"/>
        <v>NO BET</v>
      </c>
      <c r="J246" s="32"/>
      <c r="K246" s="42">
        <f t="shared" si="29"/>
        <v>0</v>
      </c>
      <c r="M246" s="35"/>
    </row>
    <row r="247" spans="1:14" x14ac:dyDescent="0.25">
      <c r="A247" s="209">
        <v>16</v>
      </c>
      <c r="B247" s="121" t="s">
        <v>213</v>
      </c>
      <c r="C247" s="121"/>
      <c r="D247" s="121"/>
      <c r="E247" s="121"/>
      <c r="F247" s="122"/>
      <c r="G247" s="123"/>
      <c r="H247" s="210">
        <f t="shared" si="27"/>
        <v>0</v>
      </c>
      <c r="I247" s="211" t="str">
        <f t="shared" si="28"/>
        <v>NO BET</v>
      </c>
      <c r="J247" s="32"/>
      <c r="K247" s="42">
        <f t="shared" si="29"/>
        <v>0</v>
      </c>
      <c r="M247" s="35"/>
    </row>
    <row r="248" spans="1:14" x14ac:dyDescent="0.25">
      <c r="A248" s="91">
        <v>17</v>
      </c>
      <c r="B248" s="119" t="s">
        <v>214</v>
      </c>
      <c r="C248" s="119"/>
      <c r="D248" s="119"/>
      <c r="E248" s="119"/>
      <c r="F248" s="81">
        <v>7.5</v>
      </c>
      <c r="G248" s="82">
        <v>10</v>
      </c>
      <c r="H248" s="41">
        <f t="shared" si="27"/>
        <v>10</v>
      </c>
      <c r="I248" s="36">
        <f t="shared" si="28"/>
        <v>3</v>
      </c>
      <c r="J248" s="32">
        <v>2</v>
      </c>
      <c r="K248" s="42">
        <f t="shared" si="29"/>
        <v>-3</v>
      </c>
      <c r="M248" s="35"/>
    </row>
    <row r="249" spans="1:14" x14ac:dyDescent="0.25">
      <c r="A249" s="91">
        <v>18</v>
      </c>
      <c r="B249" s="119" t="s">
        <v>349</v>
      </c>
      <c r="C249" s="119"/>
      <c r="D249" s="119"/>
      <c r="E249" s="119"/>
      <c r="F249" s="81">
        <v>10</v>
      </c>
      <c r="G249" s="82">
        <v>3.4</v>
      </c>
      <c r="H249" s="41">
        <f t="shared" si="27"/>
        <v>3.4</v>
      </c>
      <c r="I249" s="36" t="str">
        <f t="shared" si="28"/>
        <v>NO BET</v>
      </c>
      <c r="J249" s="32"/>
      <c r="K249" s="42">
        <f t="shared" si="29"/>
        <v>0</v>
      </c>
      <c r="M249" s="35"/>
    </row>
    <row r="250" spans="1:14" x14ac:dyDescent="0.25">
      <c r="A250" s="209">
        <v>19</v>
      </c>
      <c r="B250" s="121" t="s">
        <v>215</v>
      </c>
      <c r="C250" s="121"/>
      <c r="D250" s="121"/>
      <c r="E250" s="121"/>
      <c r="F250" s="122"/>
      <c r="G250" s="123"/>
      <c r="H250" s="210">
        <f t="shared" si="27"/>
        <v>0</v>
      </c>
      <c r="I250" s="211" t="str">
        <f t="shared" si="28"/>
        <v>NO BET</v>
      </c>
      <c r="J250" s="32"/>
      <c r="K250" s="42">
        <f t="shared" si="29"/>
        <v>0</v>
      </c>
      <c r="M250" s="35"/>
    </row>
    <row r="251" spans="1:14" hidden="1" x14ac:dyDescent="0.25">
      <c r="A251" s="91">
        <v>20</v>
      </c>
      <c r="B251" s="92"/>
      <c r="C251" s="92"/>
      <c r="D251" s="92"/>
      <c r="E251" s="92"/>
      <c r="F251" s="17"/>
      <c r="G251" s="21"/>
      <c r="H251" s="41">
        <f t="shared" si="27"/>
        <v>0</v>
      </c>
      <c r="I251" s="36" t="str">
        <f t="shared" si="28"/>
        <v>NO BET</v>
      </c>
      <c r="J251" s="32"/>
      <c r="K251" s="42">
        <f t="shared" si="29"/>
        <v>0</v>
      </c>
      <c r="L251" s="6"/>
      <c r="M251" s="35"/>
    </row>
    <row r="252" spans="1:14" hidden="1" x14ac:dyDescent="0.25">
      <c r="A252" s="91">
        <v>21</v>
      </c>
      <c r="B252" s="92"/>
      <c r="C252" s="92"/>
      <c r="D252" s="92"/>
      <c r="E252" s="92"/>
      <c r="F252" s="18"/>
      <c r="G252" s="22"/>
      <c r="H252" s="41">
        <f t="shared" si="27"/>
        <v>0</v>
      </c>
      <c r="I252" s="36" t="str">
        <f t="shared" si="28"/>
        <v>NO BET</v>
      </c>
      <c r="J252" s="32"/>
      <c r="K252" s="42">
        <f t="shared" si="29"/>
        <v>0</v>
      </c>
      <c r="M252" s="35"/>
    </row>
    <row r="253" spans="1:14" hidden="1" x14ac:dyDescent="0.25">
      <c r="A253" s="91">
        <v>22</v>
      </c>
      <c r="B253" s="92"/>
      <c r="C253" s="92"/>
      <c r="D253" s="92"/>
      <c r="E253" s="92"/>
      <c r="F253" s="15"/>
      <c r="G253" s="19"/>
      <c r="H253" s="41">
        <f t="shared" si="27"/>
        <v>0</v>
      </c>
      <c r="I253" s="36" t="str">
        <f t="shared" si="28"/>
        <v>NO BET</v>
      </c>
      <c r="J253" s="32"/>
      <c r="K253" s="42">
        <f t="shared" si="29"/>
        <v>0</v>
      </c>
      <c r="M253" s="35"/>
    </row>
    <row r="254" spans="1:14" hidden="1" x14ac:dyDescent="0.25">
      <c r="A254" s="91">
        <v>23</v>
      </c>
      <c r="B254" s="92"/>
      <c r="C254" s="92"/>
      <c r="D254" s="92"/>
      <c r="E254" s="92"/>
      <c r="F254" s="16"/>
      <c r="G254" s="20"/>
      <c r="H254" s="41">
        <f t="shared" si="27"/>
        <v>0</v>
      </c>
      <c r="I254" s="36" t="str">
        <f t="shared" si="28"/>
        <v>NO BET</v>
      </c>
      <c r="J254" s="32"/>
      <c r="K254" s="42">
        <f t="shared" si="29"/>
        <v>0</v>
      </c>
      <c r="M254" s="35"/>
    </row>
    <row r="255" spans="1:14" hidden="1" x14ac:dyDescent="0.25">
      <c r="A255" s="91">
        <v>24</v>
      </c>
      <c r="B255" s="92"/>
      <c r="C255" s="92"/>
      <c r="D255" s="92"/>
      <c r="E255" s="92"/>
      <c r="F255" s="16"/>
      <c r="G255" s="20"/>
      <c r="H255" s="41">
        <f t="shared" si="27"/>
        <v>0</v>
      </c>
      <c r="I255" s="36" t="str">
        <f t="shared" si="28"/>
        <v>NO BET</v>
      </c>
      <c r="J255" s="8"/>
      <c r="K255" s="42">
        <f t="shared" si="29"/>
        <v>0</v>
      </c>
      <c r="M255" s="35"/>
    </row>
    <row r="256" spans="1:14" x14ac:dyDescent="0.25">
      <c r="A256" s="85"/>
      <c r="B256" s="86"/>
      <c r="C256" s="85"/>
      <c r="G256" s="78"/>
      <c r="H256" s="95"/>
      <c r="I256" s="93"/>
      <c r="J256" s="40" t="s">
        <v>71</v>
      </c>
      <c r="K256" s="94"/>
      <c r="M256" s="6"/>
    </row>
    <row r="257" spans="1:13" x14ac:dyDescent="0.25">
      <c r="A257" s="87" t="s">
        <v>66</v>
      </c>
      <c r="B257" s="88"/>
      <c r="C257" s="176"/>
      <c r="D257" s="175" t="s">
        <v>23</v>
      </c>
      <c r="E257" s="23"/>
      <c r="F257" s="89"/>
      <c r="G257" s="37"/>
      <c r="H257" s="38" t="s">
        <v>70</v>
      </c>
      <c r="I257" s="39">
        <f>SUM(I232:I255)</f>
        <v>15.326704545454547</v>
      </c>
      <c r="J257" s="40" t="s">
        <v>24</v>
      </c>
      <c r="K257" s="39">
        <f>SUM(K232:K256)</f>
        <v>-11.875</v>
      </c>
    </row>
    <row r="258" spans="1:13" x14ac:dyDescent="0.25">
      <c r="A258" s="90" t="s">
        <v>99</v>
      </c>
      <c r="B258" s="7"/>
      <c r="C258" s="7"/>
      <c r="D258" s="7"/>
      <c r="E258" s="7"/>
      <c r="F258" s="89"/>
    </row>
    <row r="259" spans="1:13" hidden="1" x14ac:dyDescent="0.25">
      <c r="A259" s="90"/>
      <c r="B259" s="7"/>
      <c r="C259" s="7"/>
      <c r="D259" s="7"/>
      <c r="E259" s="7"/>
      <c r="H259" s="80"/>
    </row>
    <row r="260" spans="1:13" hidden="1" x14ac:dyDescent="0.25">
      <c r="A260" s="90"/>
      <c r="B260" s="7"/>
      <c r="C260" s="7"/>
      <c r="D260" s="7"/>
      <c r="E260" s="7"/>
      <c r="H260" s="80"/>
    </row>
    <row r="261" spans="1:13" hidden="1" x14ac:dyDescent="0.25">
      <c r="A261" s="49" t="s">
        <v>11</v>
      </c>
      <c r="B261" s="112"/>
      <c r="C261" s="97"/>
      <c r="D261" s="97" t="s">
        <v>21</v>
      </c>
      <c r="E261" s="200"/>
      <c r="F261" s="113"/>
      <c r="G261" s="49" t="s">
        <v>34</v>
      </c>
      <c r="H261" s="323" t="s">
        <v>22</v>
      </c>
      <c r="I261" s="327">
        <v>0.9</v>
      </c>
      <c r="J261" s="328" t="s">
        <v>6</v>
      </c>
      <c r="K261" s="329">
        <v>100</v>
      </c>
      <c r="L261" s="326" t="s">
        <v>4</v>
      </c>
      <c r="M261" s="325" t="s">
        <v>63</v>
      </c>
    </row>
    <row r="262" spans="1:13" hidden="1" x14ac:dyDescent="0.25">
      <c r="A262" s="43" t="s">
        <v>12</v>
      </c>
      <c r="B262" s="98">
        <v>5</v>
      </c>
      <c r="C262" s="44"/>
      <c r="D262" s="202" t="s">
        <v>20</v>
      </c>
      <c r="E262" s="203"/>
      <c r="F262" s="98"/>
      <c r="G262" s="48"/>
      <c r="H262" s="323"/>
      <c r="I262" s="327"/>
      <c r="J262" s="328"/>
      <c r="K262" s="329"/>
      <c r="L262" s="326"/>
      <c r="M262" s="325"/>
    </row>
    <row r="263" spans="1:13" hidden="1" x14ac:dyDescent="0.25">
      <c r="A263" s="47" t="s">
        <v>13</v>
      </c>
      <c r="B263" s="201" t="s">
        <v>112</v>
      </c>
      <c r="C263" s="48"/>
      <c r="D263" s="48"/>
      <c r="E263" s="48"/>
      <c r="F263" s="48"/>
      <c r="G263" s="48"/>
      <c r="H263" s="46"/>
      <c r="I263" s="45"/>
      <c r="J263" s="48"/>
      <c r="K263" s="48"/>
      <c r="L263" s="325" t="s">
        <v>64</v>
      </c>
      <c r="M263" s="325"/>
    </row>
    <row r="264" spans="1:13" ht="30" hidden="1" x14ac:dyDescent="0.25">
      <c r="A264" s="5" t="s">
        <v>14</v>
      </c>
      <c r="B264" s="5" t="s">
        <v>15</v>
      </c>
      <c r="C264" s="47" t="s">
        <v>0</v>
      </c>
      <c r="D264" s="47"/>
      <c r="E264" s="47"/>
      <c r="F264" s="5" t="s">
        <v>16</v>
      </c>
      <c r="G264" s="5" t="s">
        <v>17</v>
      </c>
      <c r="H264" s="33" t="s">
        <v>32</v>
      </c>
      <c r="I264" s="4" t="s">
        <v>1</v>
      </c>
      <c r="J264" s="4" t="s">
        <v>18</v>
      </c>
      <c r="K264" s="5" t="s">
        <v>7</v>
      </c>
      <c r="L264" s="325"/>
      <c r="M264" s="325"/>
    </row>
    <row r="265" spans="1:13" hidden="1" x14ac:dyDescent="0.25">
      <c r="A265" s="91">
        <v>1</v>
      </c>
      <c r="B265" s="110"/>
      <c r="C265" s="92"/>
      <c r="D265" s="92"/>
      <c r="E265" s="92"/>
      <c r="F265" s="15"/>
      <c r="G265" s="19"/>
      <c r="H265" s="41">
        <f>G265</f>
        <v>0</v>
      </c>
      <c r="I265" s="36" t="str">
        <f>IF(L265="B", $K$261/F265*$I$261,IF(H265&lt;=F265,$L$261,IF(H265&gt;F265,SUM($K$261/F265*$I$261,0,ROUNDUP(,0)))))</f>
        <v>NO BET</v>
      </c>
      <c r="J265" s="32"/>
      <c r="K265" s="42">
        <f>IF(I265="NO BET",0,IF(J265&gt;1,I265*-1,IF(J265=1,SUM(I265*H265-I265,0))))</f>
        <v>0</v>
      </c>
      <c r="M265" s="34"/>
    </row>
    <row r="266" spans="1:13" hidden="1" x14ac:dyDescent="0.25">
      <c r="A266" s="91">
        <v>2</v>
      </c>
      <c r="B266" s="92"/>
      <c r="C266" s="92"/>
      <c r="D266" s="92"/>
      <c r="E266" s="92"/>
      <c r="F266" s="15"/>
      <c r="G266" s="19"/>
      <c r="H266" s="41">
        <f t="shared" ref="H266:H288" si="30">G266</f>
        <v>0</v>
      </c>
      <c r="I266" s="36" t="str">
        <f t="shared" ref="I266:I288" si="31">IF(L266="B", $K$261/F266*$I$261,IF(H266&lt;=F266,$L$261,IF(H266&gt;F266,SUM($K$261/F266*$I$261,0,ROUNDUP(,0)))))</f>
        <v>NO BET</v>
      </c>
      <c r="J266" s="32"/>
      <c r="K266" s="42">
        <f t="shared" ref="K266:K288" si="32">IF(I266="NO BET",0,IF(J266&gt;1,I266*-1,IF(J266=1,SUM(I266*H266-I266,0))))</f>
        <v>0</v>
      </c>
      <c r="M266" s="35"/>
    </row>
    <row r="267" spans="1:13" hidden="1" x14ac:dyDescent="0.25">
      <c r="A267" s="91">
        <v>3</v>
      </c>
      <c r="B267" s="92"/>
      <c r="C267" s="92"/>
      <c r="D267" s="92"/>
      <c r="E267" s="92"/>
      <c r="F267" s="16"/>
      <c r="G267" s="20"/>
      <c r="H267" s="41">
        <f t="shared" si="30"/>
        <v>0</v>
      </c>
      <c r="I267" s="36" t="str">
        <f t="shared" si="31"/>
        <v>NO BET</v>
      </c>
      <c r="J267" s="32"/>
      <c r="K267" s="42">
        <f t="shared" si="32"/>
        <v>0</v>
      </c>
      <c r="M267" s="35"/>
    </row>
    <row r="268" spans="1:13" hidden="1" x14ac:dyDescent="0.25">
      <c r="A268" s="91">
        <v>4</v>
      </c>
      <c r="B268" s="92"/>
      <c r="C268" s="92"/>
      <c r="D268" s="92"/>
      <c r="E268" s="92"/>
      <c r="F268" s="16"/>
      <c r="G268" s="20"/>
      <c r="H268" s="41">
        <f t="shared" si="30"/>
        <v>0</v>
      </c>
      <c r="I268" s="36" t="str">
        <f t="shared" si="31"/>
        <v>NO BET</v>
      </c>
      <c r="J268" s="32"/>
      <c r="K268" s="42">
        <f t="shared" si="32"/>
        <v>0</v>
      </c>
      <c r="M268" s="35"/>
    </row>
    <row r="269" spans="1:13" hidden="1" x14ac:dyDescent="0.25">
      <c r="A269" s="91">
        <v>5</v>
      </c>
      <c r="B269" s="92"/>
      <c r="C269" s="92"/>
      <c r="D269" s="92"/>
      <c r="E269" s="92"/>
      <c r="F269" s="16"/>
      <c r="G269" s="20"/>
      <c r="H269" s="41">
        <f t="shared" si="30"/>
        <v>0</v>
      </c>
      <c r="I269" s="36" t="str">
        <f t="shared" si="31"/>
        <v>NO BET</v>
      </c>
      <c r="J269" s="32"/>
      <c r="K269" s="42">
        <f t="shared" si="32"/>
        <v>0</v>
      </c>
      <c r="M269" s="35"/>
    </row>
    <row r="270" spans="1:13" hidden="1" x14ac:dyDescent="0.25">
      <c r="A270" s="91">
        <v>6</v>
      </c>
      <c r="B270" s="92"/>
      <c r="C270" s="92"/>
      <c r="D270" s="92"/>
      <c r="E270" s="92"/>
      <c r="F270" s="16"/>
      <c r="G270" s="20"/>
      <c r="H270" s="41">
        <f t="shared" si="30"/>
        <v>0</v>
      </c>
      <c r="I270" s="36" t="str">
        <f t="shared" si="31"/>
        <v>NO BET</v>
      </c>
      <c r="J270" s="32"/>
      <c r="K270" s="42">
        <f t="shared" si="32"/>
        <v>0</v>
      </c>
      <c r="M270" s="35"/>
    </row>
    <row r="271" spans="1:13" hidden="1" x14ac:dyDescent="0.25">
      <c r="A271" s="91">
        <v>7</v>
      </c>
      <c r="B271" s="92"/>
      <c r="C271" s="92"/>
      <c r="D271" s="92"/>
      <c r="E271" s="92"/>
      <c r="F271" s="15"/>
      <c r="G271" s="19"/>
      <c r="H271" s="41">
        <f t="shared" si="30"/>
        <v>0</v>
      </c>
      <c r="I271" s="36" t="str">
        <f t="shared" si="31"/>
        <v>NO BET</v>
      </c>
      <c r="J271" s="32"/>
      <c r="K271" s="42">
        <f t="shared" si="32"/>
        <v>0</v>
      </c>
      <c r="L271" s="6"/>
      <c r="M271" s="35"/>
    </row>
    <row r="272" spans="1:13" hidden="1" x14ac:dyDescent="0.25">
      <c r="A272" s="114">
        <v>8</v>
      </c>
      <c r="B272" s="115"/>
      <c r="C272" s="115"/>
      <c r="D272" s="115"/>
      <c r="E272" s="115"/>
      <c r="F272" s="81"/>
      <c r="G272" s="82"/>
      <c r="H272" s="116">
        <f t="shared" si="30"/>
        <v>0</v>
      </c>
      <c r="I272" s="117" t="str">
        <f t="shared" si="31"/>
        <v>NO BET</v>
      </c>
      <c r="J272" s="32"/>
      <c r="K272" s="42">
        <f t="shared" si="32"/>
        <v>0</v>
      </c>
      <c r="M272" s="35"/>
    </row>
    <row r="273" spans="1:13" hidden="1" x14ac:dyDescent="0.25">
      <c r="A273" s="91">
        <v>9</v>
      </c>
      <c r="B273" s="92"/>
      <c r="C273" s="92"/>
      <c r="D273" s="92"/>
      <c r="E273" s="92"/>
      <c r="F273" s="16"/>
      <c r="G273" s="20"/>
      <c r="H273" s="41">
        <f t="shared" si="30"/>
        <v>0</v>
      </c>
      <c r="I273" s="36" t="str">
        <f t="shared" si="31"/>
        <v>NO BET</v>
      </c>
      <c r="J273" s="32"/>
      <c r="K273" s="42">
        <f t="shared" si="32"/>
        <v>0</v>
      </c>
      <c r="M273" s="35"/>
    </row>
    <row r="274" spans="1:13" hidden="1" x14ac:dyDescent="0.25">
      <c r="A274" s="91">
        <v>10</v>
      </c>
      <c r="B274" s="92"/>
      <c r="C274" s="92"/>
      <c r="D274" s="92"/>
      <c r="E274" s="92"/>
      <c r="F274" s="16"/>
      <c r="G274" s="20"/>
      <c r="H274" s="41">
        <f t="shared" si="30"/>
        <v>0</v>
      </c>
      <c r="I274" s="36" t="str">
        <f t="shared" si="31"/>
        <v>NO BET</v>
      </c>
      <c r="J274" s="32"/>
      <c r="K274" s="42">
        <f t="shared" si="32"/>
        <v>0</v>
      </c>
      <c r="M274" s="35"/>
    </row>
    <row r="275" spans="1:13" hidden="1" x14ac:dyDescent="0.25">
      <c r="A275" s="91">
        <v>11</v>
      </c>
      <c r="B275" s="92"/>
      <c r="C275" s="92"/>
      <c r="D275" s="92"/>
      <c r="E275" s="92"/>
      <c r="F275" s="16"/>
      <c r="G275" s="20"/>
      <c r="H275" s="41">
        <f t="shared" si="30"/>
        <v>0</v>
      </c>
      <c r="I275" s="36" t="str">
        <f t="shared" si="31"/>
        <v>NO BET</v>
      </c>
      <c r="J275" s="32"/>
      <c r="K275" s="42">
        <f t="shared" si="32"/>
        <v>0</v>
      </c>
      <c r="M275" s="35"/>
    </row>
    <row r="276" spans="1:13" hidden="1" x14ac:dyDescent="0.25">
      <c r="A276" s="91">
        <v>12</v>
      </c>
      <c r="B276" s="92"/>
      <c r="C276" s="92"/>
      <c r="D276" s="92"/>
      <c r="E276" s="92"/>
      <c r="F276" s="16"/>
      <c r="G276" s="20"/>
      <c r="H276" s="41">
        <f t="shared" si="30"/>
        <v>0</v>
      </c>
      <c r="I276" s="36" t="str">
        <f t="shared" si="31"/>
        <v>NO BET</v>
      </c>
      <c r="J276" s="32"/>
      <c r="K276" s="42">
        <f t="shared" si="32"/>
        <v>0</v>
      </c>
      <c r="M276" s="35"/>
    </row>
    <row r="277" spans="1:13" hidden="1" x14ac:dyDescent="0.25">
      <c r="A277" s="91">
        <v>13</v>
      </c>
      <c r="B277" s="92"/>
      <c r="C277" s="92"/>
      <c r="D277" s="92"/>
      <c r="E277" s="92"/>
      <c r="F277" s="16"/>
      <c r="G277" s="20"/>
      <c r="H277" s="41">
        <f t="shared" si="30"/>
        <v>0</v>
      </c>
      <c r="I277" s="36" t="str">
        <f t="shared" si="31"/>
        <v>NO BET</v>
      </c>
      <c r="J277" s="32"/>
      <c r="K277" s="42">
        <f t="shared" si="32"/>
        <v>0</v>
      </c>
      <c r="M277" s="35"/>
    </row>
    <row r="278" spans="1:13" hidden="1" x14ac:dyDescent="0.25">
      <c r="A278" s="91">
        <v>14</v>
      </c>
      <c r="B278" s="92"/>
      <c r="C278" s="92"/>
      <c r="D278" s="92"/>
      <c r="E278" s="92"/>
      <c r="F278" s="16"/>
      <c r="G278" s="20"/>
      <c r="H278" s="41">
        <f t="shared" si="30"/>
        <v>0</v>
      </c>
      <c r="I278" s="36" t="str">
        <f t="shared" si="31"/>
        <v>NO BET</v>
      </c>
      <c r="J278" s="32"/>
      <c r="K278" s="42">
        <f t="shared" si="32"/>
        <v>0</v>
      </c>
      <c r="M278" s="35"/>
    </row>
    <row r="279" spans="1:13" hidden="1" x14ac:dyDescent="0.25">
      <c r="A279" s="91">
        <v>15</v>
      </c>
      <c r="B279" s="92"/>
      <c r="C279" s="92"/>
      <c r="D279" s="92"/>
      <c r="E279" s="92"/>
      <c r="F279" s="16"/>
      <c r="G279" s="20"/>
      <c r="H279" s="41">
        <f t="shared" si="30"/>
        <v>0</v>
      </c>
      <c r="I279" s="36" t="str">
        <f t="shared" si="31"/>
        <v>NO BET</v>
      </c>
      <c r="J279" s="32"/>
      <c r="K279" s="42">
        <f t="shared" si="32"/>
        <v>0</v>
      </c>
      <c r="M279" s="35"/>
    </row>
    <row r="280" spans="1:13" hidden="1" x14ac:dyDescent="0.25">
      <c r="A280" s="91">
        <v>16</v>
      </c>
      <c r="B280" s="92"/>
      <c r="C280" s="92"/>
      <c r="D280" s="92"/>
      <c r="E280" s="92"/>
      <c r="F280" s="16"/>
      <c r="G280" s="20"/>
      <c r="H280" s="41">
        <f t="shared" si="30"/>
        <v>0</v>
      </c>
      <c r="I280" s="36" t="str">
        <f t="shared" si="31"/>
        <v>NO BET</v>
      </c>
      <c r="J280" s="32"/>
      <c r="K280" s="42">
        <f t="shared" si="32"/>
        <v>0</v>
      </c>
      <c r="M280" s="35"/>
    </row>
    <row r="281" spans="1:13" hidden="1" x14ac:dyDescent="0.25">
      <c r="A281" s="91">
        <v>17</v>
      </c>
      <c r="B281" s="92"/>
      <c r="C281" s="92"/>
      <c r="D281" s="92"/>
      <c r="E281" s="92"/>
      <c r="F281" s="16"/>
      <c r="G281" s="20"/>
      <c r="H281" s="41">
        <f t="shared" si="30"/>
        <v>0</v>
      </c>
      <c r="I281" s="36" t="str">
        <f t="shared" si="31"/>
        <v>NO BET</v>
      </c>
      <c r="J281" s="32"/>
      <c r="K281" s="42">
        <f t="shared" si="32"/>
        <v>0</v>
      </c>
      <c r="M281" s="35"/>
    </row>
    <row r="282" spans="1:13" hidden="1" x14ac:dyDescent="0.25">
      <c r="A282" s="91">
        <v>18</v>
      </c>
      <c r="B282" s="92"/>
      <c r="C282" s="92"/>
      <c r="D282" s="92"/>
      <c r="E282" s="92"/>
      <c r="F282" s="16"/>
      <c r="G282" s="20"/>
      <c r="H282" s="41">
        <f t="shared" si="30"/>
        <v>0</v>
      </c>
      <c r="I282" s="36" t="str">
        <f t="shared" si="31"/>
        <v>NO BET</v>
      </c>
      <c r="J282" s="32"/>
      <c r="K282" s="42">
        <f t="shared" si="32"/>
        <v>0</v>
      </c>
      <c r="M282" s="35"/>
    </row>
    <row r="283" spans="1:13" hidden="1" x14ac:dyDescent="0.25">
      <c r="A283" s="91">
        <v>19</v>
      </c>
      <c r="B283" s="92"/>
      <c r="C283" s="92"/>
      <c r="D283" s="92"/>
      <c r="E283" s="92"/>
      <c r="F283" s="16"/>
      <c r="G283" s="20"/>
      <c r="H283" s="41">
        <f t="shared" si="30"/>
        <v>0</v>
      </c>
      <c r="I283" s="36" t="str">
        <f t="shared" si="31"/>
        <v>NO BET</v>
      </c>
      <c r="J283" s="32"/>
      <c r="K283" s="42">
        <f t="shared" si="32"/>
        <v>0</v>
      </c>
      <c r="M283" s="35"/>
    </row>
    <row r="284" spans="1:13" hidden="1" x14ac:dyDescent="0.25">
      <c r="A284" s="91">
        <v>20</v>
      </c>
      <c r="B284" s="92"/>
      <c r="C284" s="92"/>
      <c r="D284" s="92"/>
      <c r="E284" s="92"/>
      <c r="F284" s="17"/>
      <c r="G284" s="21"/>
      <c r="H284" s="41">
        <f t="shared" si="30"/>
        <v>0</v>
      </c>
      <c r="I284" s="36" t="str">
        <f t="shared" si="31"/>
        <v>NO BET</v>
      </c>
      <c r="J284" s="32"/>
      <c r="K284" s="42">
        <f t="shared" si="32"/>
        <v>0</v>
      </c>
      <c r="L284" s="6"/>
      <c r="M284" s="35"/>
    </row>
    <row r="285" spans="1:13" hidden="1" x14ac:dyDescent="0.25">
      <c r="A285" s="91">
        <v>21</v>
      </c>
      <c r="B285" s="92"/>
      <c r="C285" s="92"/>
      <c r="D285" s="92"/>
      <c r="E285" s="92"/>
      <c r="F285" s="18"/>
      <c r="G285" s="22"/>
      <c r="H285" s="41">
        <f t="shared" si="30"/>
        <v>0</v>
      </c>
      <c r="I285" s="36" t="str">
        <f t="shared" si="31"/>
        <v>NO BET</v>
      </c>
      <c r="J285" s="32"/>
      <c r="K285" s="42">
        <f t="shared" si="32"/>
        <v>0</v>
      </c>
      <c r="M285" s="35"/>
    </row>
    <row r="286" spans="1:13" hidden="1" x14ac:dyDescent="0.25">
      <c r="A286" s="91">
        <v>22</v>
      </c>
      <c r="B286" s="92"/>
      <c r="C286" s="92"/>
      <c r="D286" s="92"/>
      <c r="E286" s="92"/>
      <c r="F286" s="15"/>
      <c r="G286" s="19"/>
      <c r="H286" s="41">
        <f t="shared" si="30"/>
        <v>0</v>
      </c>
      <c r="I286" s="36" t="str">
        <f t="shared" si="31"/>
        <v>NO BET</v>
      </c>
      <c r="J286" s="32"/>
      <c r="K286" s="42">
        <f t="shared" si="32"/>
        <v>0</v>
      </c>
      <c r="M286" s="35"/>
    </row>
    <row r="287" spans="1:13" hidden="1" x14ac:dyDescent="0.25">
      <c r="A287" s="91">
        <v>23</v>
      </c>
      <c r="B287" s="92"/>
      <c r="C287" s="92"/>
      <c r="D287" s="92"/>
      <c r="E287" s="92"/>
      <c r="F287" s="16"/>
      <c r="G287" s="20"/>
      <c r="H287" s="41">
        <f t="shared" si="30"/>
        <v>0</v>
      </c>
      <c r="I287" s="36" t="str">
        <f t="shared" si="31"/>
        <v>NO BET</v>
      </c>
      <c r="J287" s="32"/>
      <c r="K287" s="42">
        <f t="shared" si="32"/>
        <v>0</v>
      </c>
      <c r="M287" s="35"/>
    </row>
    <row r="288" spans="1:13" hidden="1" x14ac:dyDescent="0.25">
      <c r="A288" s="91">
        <v>24</v>
      </c>
      <c r="B288" s="92"/>
      <c r="C288" s="92"/>
      <c r="D288" s="92"/>
      <c r="E288" s="92"/>
      <c r="F288" s="16"/>
      <c r="G288" s="20"/>
      <c r="H288" s="41">
        <f t="shared" si="30"/>
        <v>0</v>
      </c>
      <c r="I288" s="36" t="str">
        <f t="shared" si="31"/>
        <v>NO BET</v>
      </c>
      <c r="J288" s="8"/>
      <c r="K288" s="42">
        <f t="shared" si="32"/>
        <v>0</v>
      </c>
      <c r="M288" s="35"/>
    </row>
    <row r="289" spans="1:23" hidden="1" x14ac:dyDescent="0.25">
      <c r="A289" s="85"/>
      <c r="B289" s="86"/>
      <c r="C289" s="85"/>
      <c r="G289" s="78"/>
      <c r="H289" s="95"/>
      <c r="I289" s="93"/>
      <c r="J289" s="40" t="s">
        <v>71</v>
      </c>
      <c r="K289" s="94"/>
      <c r="M289" s="6"/>
    </row>
    <row r="290" spans="1:23" hidden="1" x14ac:dyDescent="0.25">
      <c r="A290" s="87" t="s">
        <v>66</v>
      </c>
      <c r="B290" s="88"/>
      <c r="C290" s="176"/>
      <c r="D290" s="175" t="s">
        <v>23</v>
      </c>
      <c r="E290" s="23"/>
      <c r="F290" s="89"/>
      <c r="G290" s="37"/>
      <c r="H290" s="38" t="s">
        <v>70</v>
      </c>
      <c r="I290" s="39">
        <f>SUM(I265:I288)</f>
        <v>0</v>
      </c>
      <c r="J290" s="40" t="s">
        <v>24</v>
      </c>
      <c r="K290" s="39">
        <f>SUM(K265:K289)</f>
        <v>0</v>
      </c>
    </row>
    <row r="291" spans="1:23" hidden="1" x14ac:dyDescent="0.25">
      <c r="A291" s="90" t="s">
        <v>99</v>
      </c>
      <c r="B291" s="7"/>
      <c r="C291" s="7"/>
      <c r="D291" s="7"/>
      <c r="E291" s="7"/>
      <c r="F291" s="89"/>
    </row>
    <row r="292" spans="1:23" ht="15.75" x14ac:dyDescent="0.25">
      <c r="H292" s="333" t="s">
        <v>33</v>
      </c>
      <c r="I292" s="333"/>
      <c r="J292" s="333"/>
      <c r="K292" s="74">
        <f>K59+K92+K125+K158+K191+K224+K257+K290</f>
        <v>-74.543831168831161</v>
      </c>
    </row>
    <row r="294" spans="1:23" ht="18.75" x14ac:dyDescent="0.3">
      <c r="A294" s="83" t="s">
        <v>83</v>
      </c>
      <c r="B294" s="48"/>
      <c r="C294" s="48"/>
      <c r="D294" s="48"/>
      <c r="E294" s="48"/>
      <c r="F294" s="48"/>
      <c r="G294" s="48"/>
      <c r="H294" s="84"/>
      <c r="I294" s="48"/>
      <c r="J294" s="48"/>
      <c r="K294" s="48"/>
      <c r="L294" s="48"/>
      <c r="M294" s="125"/>
      <c r="N294" s="48"/>
      <c r="O294" s="48"/>
      <c r="P294" s="48"/>
      <c r="Q294" s="78"/>
      <c r="R294" s="78"/>
      <c r="S294" s="78"/>
      <c r="T294" s="78"/>
      <c r="U294" s="78"/>
      <c r="V294" s="78"/>
      <c r="W294" s="78"/>
    </row>
    <row r="295" spans="1:23" x14ac:dyDescent="0.25">
      <c r="H295"/>
      <c r="M295"/>
    </row>
    <row r="296" spans="1:23" x14ac:dyDescent="0.25">
      <c r="H296"/>
      <c r="M296"/>
    </row>
    <row r="297" spans="1:23" ht="24.95" customHeight="1" x14ac:dyDescent="0.25">
      <c r="A297" s="312" t="s">
        <v>10</v>
      </c>
      <c r="B297" s="313"/>
      <c r="C297" s="313"/>
      <c r="D297" s="275" t="s">
        <v>101</v>
      </c>
      <c r="E297" s="312" t="s">
        <v>114</v>
      </c>
      <c r="F297" s="313"/>
      <c r="G297" s="313"/>
      <c r="H297" s="275" t="s">
        <v>101</v>
      </c>
      <c r="I297" s="313" t="s">
        <v>44</v>
      </c>
      <c r="J297" s="314"/>
      <c r="K297" s="314"/>
      <c r="L297" s="275" t="s">
        <v>101</v>
      </c>
      <c r="M297" s="313" t="s">
        <v>27</v>
      </c>
      <c r="N297" s="313"/>
      <c r="O297" s="313"/>
      <c r="P297" s="275" t="s">
        <v>101</v>
      </c>
      <c r="T297" s="167"/>
      <c r="U297" s="167"/>
      <c r="V297" s="167"/>
      <c r="W297" s="167"/>
    </row>
    <row r="298" spans="1:23" ht="15" customHeight="1" x14ac:dyDescent="0.25">
      <c r="A298" s="192" t="s">
        <v>73</v>
      </c>
      <c r="B298" s="214" t="s">
        <v>217</v>
      </c>
      <c r="C298" s="215"/>
      <c r="D298" s="224">
        <v>2.5</v>
      </c>
      <c r="E298" s="197" t="s">
        <v>73</v>
      </c>
      <c r="F298" s="214" t="s">
        <v>254</v>
      </c>
      <c r="G298" s="215"/>
      <c r="H298" s="218">
        <v>4.5</v>
      </c>
      <c r="I298" s="256" t="s">
        <v>73</v>
      </c>
      <c r="J298" s="214" t="s">
        <v>282</v>
      </c>
      <c r="K298" s="215"/>
      <c r="L298" s="224">
        <v>2.75</v>
      </c>
      <c r="M298" s="197" t="s">
        <v>73</v>
      </c>
      <c r="N298" s="337" t="s">
        <v>315</v>
      </c>
      <c r="O298" s="338"/>
      <c r="P298" s="259"/>
      <c r="T298" s="173"/>
      <c r="U298" s="50"/>
      <c r="V298" s="50"/>
      <c r="W298" s="168"/>
    </row>
    <row r="299" spans="1:23" ht="15" customHeight="1" x14ac:dyDescent="0.25">
      <c r="A299" s="186"/>
      <c r="B299" s="184" t="s">
        <v>241</v>
      </c>
      <c r="C299" s="185"/>
      <c r="D299" s="222">
        <v>3</v>
      </c>
      <c r="E299" s="194"/>
      <c r="F299" s="184" t="s">
        <v>378</v>
      </c>
      <c r="G299" s="185"/>
      <c r="H299" s="219">
        <v>6</v>
      </c>
      <c r="I299" s="257"/>
      <c r="J299" s="184" t="s">
        <v>281</v>
      </c>
      <c r="K299" s="185"/>
      <c r="L299" s="222">
        <v>5</v>
      </c>
      <c r="M299" s="194"/>
      <c r="N299" s="228"/>
      <c r="O299" s="229"/>
      <c r="P299" s="260"/>
      <c r="T299" s="174"/>
      <c r="U299" s="50"/>
      <c r="V299" s="50"/>
      <c r="W299" s="168"/>
    </row>
    <row r="300" spans="1:23" ht="15" customHeight="1" x14ac:dyDescent="0.25">
      <c r="A300" s="186"/>
      <c r="B300" s="216" t="s">
        <v>375</v>
      </c>
      <c r="C300" s="221"/>
      <c r="D300" s="222">
        <v>7.5</v>
      </c>
      <c r="E300" s="194"/>
      <c r="F300" s="216" t="s">
        <v>376</v>
      </c>
      <c r="G300" s="217"/>
      <c r="H300" s="219">
        <v>9</v>
      </c>
      <c r="I300" s="257"/>
      <c r="J300" s="216" t="s">
        <v>283</v>
      </c>
      <c r="K300" s="221"/>
      <c r="L300" s="222">
        <v>8</v>
      </c>
      <c r="M300" s="194"/>
      <c r="N300" s="231"/>
      <c r="O300" s="261"/>
      <c r="P300" s="262"/>
      <c r="T300" s="174"/>
      <c r="U300" s="169"/>
      <c r="V300" s="169"/>
      <c r="W300" s="170"/>
    </row>
    <row r="301" spans="1:23" ht="15" customHeight="1" x14ac:dyDescent="0.25">
      <c r="A301" s="187"/>
      <c r="B301" s="212" t="s">
        <v>218</v>
      </c>
      <c r="C301" s="213"/>
      <c r="D301" s="223">
        <v>5</v>
      </c>
      <c r="E301" s="195"/>
      <c r="F301" s="212" t="s">
        <v>255</v>
      </c>
      <c r="G301" s="213"/>
      <c r="H301" s="220">
        <v>10</v>
      </c>
      <c r="I301" s="258"/>
      <c r="J301" s="212" t="s">
        <v>284</v>
      </c>
      <c r="K301" s="213"/>
      <c r="L301" s="223">
        <v>4.5</v>
      </c>
      <c r="M301" s="195"/>
      <c r="N301" s="233"/>
      <c r="O301" s="234"/>
      <c r="P301" s="263"/>
      <c r="T301" s="174"/>
      <c r="U301" s="335"/>
      <c r="V301" s="335"/>
      <c r="W301" s="168"/>
    </row>
    <row r="302" spans="1:23" ht="15" customHeight="1" x14ac:dyDescent="0.25">
      <c r="A302" s="266" t="s">
        <v>100</v>
      </c>
      <c r="B302" s="315" t="s">
        <v>367</v>
      </c>
      <c r="C302" s="316"/>
      <c r="D302" s="317"/>
      <c r="E302" s="267" t="s">
        <v>100</v>
      </c>
      <c r="F302" s="309" t="s">
        <v>377</v>
      </c>
      <c r="G302" s="310"/>
      <c r="H302" s="311"/>
      <c r="I302" s="268" t="s">
        <v>100</v>
      </c>
      <c r="J302" s="305"/>
      <c r="K302" s="306"/>
      <c r="L302" s="307"/>
      <c r="M302" s="268" t="s">
        <v>100</v>
      </c>
      <c r="N302" s="305"/>
      <c r="O302" s="306"/>
      <c r="P302" s="307"/>
      <c r="T302" s="174"/>
      <c r="U302" s="172"/>
      <c r="V302" s="172"/>
      <c r="W302" s="168"/>
    </row>
    <row r="303" spans="1:23" ht="15" customHeight="1" x14ac:dyDescent="0.25">
      <c r="A303" s="188" t="s">
        <v>74</v>
      </c>
      <c r="B303" s="214" t="s">
        <v>219</v>
      </c>
      <c r="C303" s="215"/>
      <c r="D303" s="218">
        <v>4.5</v>
      </c>
      <c r="E303" s="188" t="s">
        <v>74</v>
      </c>
      <c r="F303" s="214" t="s">
        <v>256</v>
      </c>
      <c r="G303" s="215"/>
      <c r="H303" s="218">
        <v>2.5</v>
      </c>
      <c r="I303" s="188" t="s">
        <v>74</v>
      </c>
      <c r="J303" s="214" t="s">
        <v>285</v>
      </c>
      <c r="K303" s="215"/>
      <c r="L303" s="218">
        <v>3.3</v>
      </c>
      <c r="M303" s="188" t="s">
        <v>74</v>
      </c>
      <c r="N303" s="214" t="s">
        <v>344</v>
      </c>
      <c r="O303" s="215"/>
      <c r="P303" s="218">
        <v>3.5</v>
      </c>
      <c r="T303" s="173"/>
      <c r="U303" s="50"/>
      <c r="V303" s="50"/>
      <c r="W303" s="168"/>
    </row>
    <row r="304" spans="1:23" ht="15" customHeight="1" x14ac:dyDescent="0.25">
      <c r="A304" s="186"/>
      <c r="B304" s="184" t="s">
        <v>240</v>
      </c>
      <c r="C304" s="185"/>
      <c r="D304" s="219">
        <v>5</v>
      </c>
      <c r="E304" s="186"/>
      <c r="F304" s="184" t="s">
        <v>257</v>
      </c>
      <c r="G304" s="185"/>
      <c r="H304" s="219">
        <v>4.5</v>
      </c>
      <c r="I304" s="186"/>
      <c r="J304" s="280" t="s">
        <v>286</v>
      </c>
      <c r="K304" s="281"/>
      <c r="L304" s="282">
        <v>6</v>
      </c>
      <c r="M304" s="186"/>
      <c r="N304" s="184" t="s">
        <v>316</v>
      </c>
      <c r="O304" s="185"/>
      <c r="P304" s="219">
        <v>4.5</v>
      </c>
      <c r="T304" s="174"/>
      <c r="U304" s="50"/>
      <c r="V304" s="50"/>
      <c r="W304" s="168"/>
    </row>
    <row r="305" spans="1:23" ht="15" customHeight="1" x14ac:dyDescent="0.25">
      <c r="A305" s="186"/>
      <c r="B305" s="216" t="s">
        <v>239</v>
      </c>
      <c r="C305" s="217"/>
      <c r="D305" s="219">
        <v>9</v>
      </c>
      <c r="E305" s="186"/>
      <c r="F305" s="216" t="s">
        <v>259</v>
      </c>
      <c r="G305" s="217"/>
      <c r="H305" s="219">
        <v>6</v>
      </c>
      <c r="I305" s="186"/>
      <c r="J305" s="280" t="s">
        <v>287</v>
      </c>
      <c r="K305" s="281"/>
      <c r="L305" s="282">
        <v>7.5</v>
      </c>
      <c r="M305" s="186"/>
      <c r="N305" s="216" t="s">
        <v>317</v>
      </c>
      <c r="O305" s="217"/>
      <c r="P305" s="219">
        <v>5.5</v>
      </c>
      <c r="T305" s="174"/>
      <c r="U305" s="171"/>
      <c r="V305" s="171"/>
      <c r="W305" s="168"/>
    </row>
    <row r="306" spans="1:23" ht="15" customHeight="1" x14ac:dyDescent="0.25">
      <c r="A306" s="187"/>
      <c r="B306" s="212" t="s">
        <v>220</v>
      </c>
      <c r="C306" s="213"/>
      <c r="D306" s="220">
        <v>10</v>
      </c>
      <c r="E306" s="187"/>
      <c r="F306" s="212" t="s">
        <v>258</v>
      </c>
      <c r="G306" s="213"/>
      <c r="H306" s="220">
        <v>6</v>
      </c>
      <c r="I306" s="187"/>
      <c r="J306" s="283" t="s">
        <v>288</v>
      </c>
      <c r="K306" s="284"/>
      <c r="L306" s="285">
        <v>8.5</v>
      </c>
      <c r="M306" s="187"/>
      <c r="N306" s="212" t="s">
        <v>318</v>
      </c>
      <c r="O306" s="213"/>
      <c r="P306" s="220">
        <v>6</v>
      </c>
      <c r="T306" s="174"/>
      <c r="U306" s="335"/>
      <c r="V306" s="335"/>
      <c r="W306" s="168"/>
    </row>
    <row r="307" spans="1:23" ht="15" customHeight="1" x14ac:dyDescent="0.25">
      <c r="A307" s="266" t="s">
        <v>100</v>
      </c>
      <c r="B307" s="309" t="s">
        <v>368</v>
      </c>
      <c r="C307" s="310"/>
      <c r="D307" s="311"/>
      <c r="E307" s="264" t="s">
        <v>100</v>
      </c>
      <c r="F307" s="302" t="s">
        <v>260</v>
      </c>
      <c r="G307" s="303"/>
      <c r="H307" s="304"/>
      <c r="I307" s="264" t="s">
        <v>100</v>
      </c>
      <c r="J307" s="269"/>
      <c r="K307" s="270"/>
      <c r="L307" s="271"/>
      <c r="M307" s="264" t="s">
        <v>100</v>
      </c>
      <c r="N307" s="302" t="s">
        <v>253</v>
      </c>
      <c r="O307" s="303"/>
      <c r="P307" s="304"/>
      <c r="T307" s="174"/>
      <c r="U307" s="172"/>
      <c r="V307" s="172"/>
      <c r="W307" s="168"/>
    </row>
    <row r="308" spans="1:23" ht="15" customHeight="1" x14ac:dyDescent="0.25">
      <c r="A308" s="189" t="s">
        <v>75</v>
      </c>
      <c r="B308" s="214" t="s">
        <v>221</v>
      </c>
      <c r="C308" s="215"/>
      <c r="D308" s="243">
        <v>1.9</v>
      </c>
      <c r="E308" s="189" t="s">
        <v>75</v>
      </c>
      <c r="F308" s="214" t="s">
        <v>380</v>
      </c>
      <c r="G308" s="215"/>
      <c r="H308" s="218">
        <v>1.4</v>
      </c>
      <c r="I308" s="189" t="s">
        <v>75</v>
      </c>
      <c r="J308" s="291" t="s">
        <v>289</v>
      </c>
      <c r="K308" s="292"/>
      <c r="L308" s="293">
        <v>6</v>
      </c>
      <c r="M308" s="189" t="s">
        <v>75</v>
      </c>
      <c r="N308" s="214" t="s">
        <v>319</v>
      </c>
      <c r="O308" s="215"/>
      <c r="P308" s="218">
        <v>3</v>
      </c>
      <c r="T308" s="173"/>
      <c r="U308" s="50"/>
      <c r="V308" s="50"/>
      <c r="W308" s="168"/>
    </row>
    <row r="309" spans="1:23" ht="15" customHeight="1" x14ac:dyDescent="0.25">
      <c r="A309" s="190"/>
      <c r="B309" s="184" t="s">
        <v>242</v>
      </c>
      <c r="C309" s="185"/>
      <c r="D309" s="219">
        <v>3.75</v>
      </c>
      <c r="E309" s="190"/>
      <c r="F309" s="184" t="s">
        <v>379</v>
      </c>
      <c r="G309" s="185"/>
      <c r="H309" s="219">
        <v>3.3</v>
      </c>
      <c r="I309" s="190"/>
      <c r="J309" s="184" t="s">
        <v>313</v>
      </c>
      <c r="K309" s="185"/>
      <c r="L309" s="219">
        <v>5</v>
      </c>
      <c r="M309" s="190"/>
      <c r="N309" s="184" t="s">
        <v>320</v>
      </c>
      <c r="O309" s="185"/>
      <c r="P309" s="219">
        <v>3.5</v>
      </c>
      <c r="T309" s="174"/>
      <c r="U309" s="50"/>
      <c r="V309" s="50"/>
      <c r="W309" s="168"/>
    </row>
    <row r="310" spans="1:23" ht="15" customHeight="1" x14ac:dyDescent="0.25">
      <c r="A310" s="190"/>
      <c r="B310" s="280" t="s">
        <v>222</v>
      </c>
      <c r="C310" s="281"/>
      <c r="D310" s="282">
        <v>10</v>
      </c>
      <c r="E310" s="190"/>
      <c r="F310" s="216" t="s">
        <v>261</v>
      </c>
      <c r="G310" s="217"/>
      <c r="H310" s="219">
        <v>7</v>
      </c>
      <c r="I310" s="190"/>
      <c r="J310" s="216" t="s">
        <v>290</v>
      </c>
      <c r="K310" s="217"/>
      <c r="L310" s="219">
        <v>7.5</v>
      </c>
      <c r="M310" s="190"/>
      <c r="N310" s="216" t="s">
        <v>321</v>
      </c>
      <c r="O310" s="217"/>
      <c r="P310" s="219">
        <v>7</v>
      </c>
      <c r="T310" s="174"/>
      <c r="U310" s="169"/>
      <c r="V310" s="169"/>
      <c r="W310" s="170"/>
    </row>
    <row r="311" spans="1:23" ht="15" customHeight="1" x14ac:dyDescent="0.25">
      <c r="A311" s="191"/>
      <c r="B311" s="212" t="s">
        <v>223</v>
      </c>
      <c r="C311" s="213"/>
      <c r="D311" s="220">
        <v>5</v>
      </c>
      <c r="E311" s="191"/>
      <c r="F311" s="212" t="s">
        <v>262</v>
      </c>
      <c r="G311" s="213"/>
      <c r="H311" s="220">
        <v>9</v>
      </c>
      <c r="I311" s="191"/>
      <c r="J311" s="212" t="s">
        <v>291</v>
      </c>
      <c r="K311" s="213"/>
      <c r="L311" s="220">
        <v>9</v>
      </c>
      <c r="M311" s="191"/>
      <c r="N311" s="212" t="s">
        <v>322</v>
      </c>
      <c r="O311" s="213"/>
      <c r="P311" s="220">
        <v>6</v>
      </c>
      <c r="T311" s="174"/>
      <c r="U311" s="335"/>
      <c r="V311" s="335"/>
      <c r="W311" s="168"/>
    </row>
    <row r="312" spans="1:23" ht="15" customHeight="1" x14ac:dyDescent="0.25">
      <c r="A312" s="264" t="s">
        <v>100</v>
      </c>
      <c r="B312" s="309" t="s">
        <v>369</v>
      </c>
      <c r="C312" s="310"/>
      <c r="D312" s="311"/>
      <c r="E312" s="264" t="s">
        <v>100</v>
      </c>
      <c r="F312" s="302" t="s">
        <v>263</v>
      </c>
      <c r="G312" s="303"/>
      <c r="H312" s="304"/>
      <c r="I312" s="264" t="s">
        <v>100</v>
      </c>
      <c r="J312" s="302">
        <v>3</v>
      </c>
      <c r="K312" s="303"/>
      <c r="L312" s="304"/>
      <c r="M312" s="264" t="s">
        <v>100</v>
      </c>
      <c r="N312" s="302"/>
      <c r="O312" s="303"/>
      <c r="P312" s="304"/>
      <c r="T312" s="174"/>
      <c r="U312" s="172"/>
      <c r="V312" s="172"/>
      <c r="W312" s="168"/>
    </row>
    <row r="313" spans="1:23" ht="15" customHeight="1" x14ac:dyDescent="0.25">
      <c r="A313" s="192" t="s">
        <v>76</v>
      </c>
      <c r="B313" s="214" t="s">
        <v>244</v>
      </c>
      <c r="C313" s="215"/>
      <c r="D313" s="218">
        <v>1.3</v>
      </c>
      <c r="E313" s="192" t="s">
        <v>76</v>
      </c>
      <c r="F313" s="214" t="s">
        <v>266</v>
      </c>
      <c r="G313" s="215"/>
      <c r="H313" s="218">
        <v>2.25</v>
      </c>
      <c r="I313" s="192" t="s">
        <v>76</v>
      </c>
      <c r="J313" s="214" t="s">
        <v>292</v>
      </c>
      <c r="K313" s="215"/>
      <c r="L313" s="218">
        <v>3</v>
      </c>
      <c r="M313" s="192" t="s">
        <v>76</v>
      </c>
      <c r="N313" s="214" t="s">
        <v>394</v>
      </c>
      <c r="O313" s="215"/>
      <c r="P313" s="218">
        <v>3.7</v>
      </c>
      <c r="T313" s="173"/>
      <c r="U313" s="50"/>
      <c r="V313" s="50"/>
      <c r="W313" s="168"/>
    </row>
    <row r="314" spans="1:23" ht="15" customHeight="1" x14ac:dyDescent="0.25">
      <c r="A314" s="186"/>
      <c r="B314" s="184" t="s">
        <v>243</v>
      </c>
      <c r="C314" s="185"/>
      <c r="D314" s="219">
        <v>5</v>
      </c>
      <c r="E314" s="186"/>
      <c r="F314" s="184" t="s">
        <v>264</v>
      </c>
      <c r="G314" s="185"/>
      <c r="H314" s="219">
        <v>2.25</v>
      </c>
      <c r="I314" s="186"/>
      <c r="J314" s="184" t="s">
        <v>293</v>
      </c>
      <c r="K314" s="185"/>
      <c r="L314" s="219">
        <v>4</v>
      </c>
      <c r="M314" s="186"/>
      <c r="N314" s="184" t="s">
        <v>323</v>
      </c>
      <c r="O314" s="185"/>
      <c r="P314" s="219">
        <v>4.5</v>
      </c>
      <c r="T314" s="174"/>
      <c r="U314" s="50"/>
      <c r="V314" s="50"/>
      <c r="W314" s="168"/>
    </row>
    <row r="315" spans="1:23" ht="15" customHeight="1" x14ac:dyDescent="0.25">
      <c r="A315" s="186"/>
      <c r="B315" s="216" t="s">
        <v>224</v>
      </c>
      <c r="C315" s="217"/>
      <c r="D315" s="219">
        <v>6</v>
      </c>
      <c r="E315" s="186"/>
      <c r="F315" s="216" t="s">
        <v>265</v>
      </c>
      <c r="G315" s="217"/>
      <c r="H315" s="219">
        <v>5.5</v>
      </c>
      <c r="I315" s="186"/>
      <c r="J315" s="216" t="s">
        <v>294</v>
      </c>
      <c r="K315" s="217"/>
      <c r="L315" s="219">
        <v>5</v>
      </c>
      <c r="M315" s="186"/>
      <c r="N315" s="216" t="s">
        <v>324</v>
      </c>
      <c r="O315" s="217"/>
      <c r="P315" s="219">
        <v>15</v>
      </c>
      <c r="T315" s="174"/>
      <c r="U315" s="169"/>
      <c r="V315" s="169"/>
      <c r="W315" s="170"/>
    </row>
    <row r="316" spans="1:23" ht="15" customHeight="1" x14ac:dyDescent="0.25">
      <c r="A316" s="187"/>
      <c r="B316" s="212" t="s">
        <v>225</v>
      </c>
      <c r="C316" s="213"/>
      <c r="D316" s="220">
        <v>9</v>
      </c>
      <c r="E316" s="187"/>
      <c r="F316" s="212" t="s">
        <v>267</v>
      </c>
      <c r="G316" s="213"/>
      <c r="H316" s="220">
        <v>7</v>
      </c>
      <c r="I316" s="187"/>
      <c r="J316" s="212" t="s">
        <v>392</v>
      </c>
      <c r="K316" s="213"/>
      <c r="L316" s="220">
        <v>6</v>
      </c>
      <c r="M316" s="187"/>
      <c r="N316" s="212" t="s">
        <v>325</v>
      </c>
      <c r="O316" s="213"/>
      <c r="P316" s="220">
        <v>7.5</v>
      </c>
      <c r="T316" s="174"/>
      <c r="U316" s="336"/>
      <c r="V316" s="336"/>
      <c r="W316" s="168"/>
    </row>
    <row r="317" spans="1:23" ht="15" customHeight="1" x14ac:dyDescent="0.25">
      <c r="A317" s="266" t="s">
        <v>100</v>
      </c>
      <c r="B317" s="302" t="s">
        <v>245</v>
      </c>
      <c r="C317" s="303"/>
      <c r="D317" s="304"/>
      <c r="E317" s="264" t="s">
        <v>100</v>
      </c>
      <c r="F317" s="302" t="s">
        <v>268</v>
      </c>
      <c r="G317" s="303"/>
      <c r="H317" s="304"/>
      <c r="I317" s="264" t="s">
        <v>100</v>
      </c>
      <c r="J317" s="302">
        <v>11</v>
      </c>
      <c r="K317" s="303"/>
      <c r="L317" s="304"/>
      <c r="M317" s="264" t="s">
        <v>100</v>
      </c>
      <c r="N317" s="302">
        <v>5</v>
      </c>
      <c r="O317" s="303"/>
      <c r="P317" s="304"/>
      <c r="T317" s="174"/>
      <c r="U317" s="172"/>
      <c r="V317" s="172"/>
      <c r="W317" s="168"/>
    </row>
    <row r="318" spans="1:23" ht="15" customHeight="1" x14ac:dyDescent="0.25">
      <c r="A318" s="192" t="s">
        <v>77</v>
      </c>
      <c r="B318" s="214" t="s">
        <v>246</v>
      </c>
      <c r="C318" s="215"/>
      <c r="D318" s="218">
        <v>2.6</v>
      </c>
      <c r="E318" s="192" t="s">
        <v>77</v>
      </c>
      <c r="F318" s="214" t="s">
        <v>272</v>
      </c>
      <c r="G318" s="215"/>
      <c r="H318" s="218">
        <v>2.5</v>
      </c>
      <c r="I318" s="192" t="s">
        <v>77</v>
      </c>
      <c r="J318" s="214" t="s">
        <v>295</v>
      </c>
      <c r="K318" s="215"/>
      <c r="L318" s="243">
        <v>1.5</v>
      </c>
      <c r="M318" s="192" t="s">
        <v>77</v>
      </c>
      <c r="N318" s="214" t="s">
        <v>326</v>
      </c>
      <c r="O318" s="215"/>
      <c r="P318" s="218">
        <v>4</v>
      </c>
      <c r="T318" s="173"/>
      <c r="U318" s="50"/>
      <c r="V318" s="50"/>
      <c r="W318" s="168"/>
    </row>
    <row r="319" spans="1:23" ht="15" customHeight="1" x14ac:dyDescent="0.25">
      <c r="A319" s="186"/>
      <c r="B319" s="184" t="s">
        <v>226</v>
      </c>
      <c r="C319" s="185"/>
      <c r="D319" s="219">
        <v>3.5</v>
      </c>
      <c r="E319" s="186"/>
      <c r="F319" s="184" t="s">
        <v>381</v>
      </c>
      <c r="G319" s="185"/>
      <c r="H319" s="219">
        <v>2.75</v>
      </c>
      <c r="I319" s="186"/>
      <c r="J319" s="184" t="s">
        <v>296</v>
      </c>
      <c r="K319" s="185"/>
      <c r="L319" s="219">
        <v>4.5</v>
      </c>
      <c r="M319" s="186"/>
      <c r="N319" s="184" t="s">
        <v>327</v>
      </c>
      <c r="O319" s="185"/>
      <c r="P319" s="219">
        <v>4.5</v>
      </c>
      <c r="T319" s="174"/>
      <c r="U319" s="50"/>
      <c r="V319" s="50"/>
      <c r="W319" s="168"/>
    </row>
    <row r="320" spans="1:23" ht="15" customHeight="1" x14ac:dyDescent="0.25">
      <c r="A320" s="186"/>
      <c r="B320" s="216" t="s">
        <v>227</v>
      </c>
      <c r="C320" s="217"/>
      <c r="D320" s="219">
        <v>4</v>
      </c>
      <c r="E320" s="186"/>
      <c r="F320" s="216" t="s">
        <v>269</v>
      </c>
      <c r="G320" s="217"/>
      <c r="H320" s="219">
        <v>6.5</v>
      </c>
      <c r="I320" s="186"/>
      <c r="J320" s="216" t="s">
        <v>297</v>
      </c>
      <c r="K320" s="217"/>
      <c r="L320" s="219">
        <v>12</v>
      </c>
      <c r="M320" s="186"/>
      <c r="N320" s="216" t="s">
        <v>328</v>
      </c>
      <c r="O320" s="217"/>
      <c r="P320" s="219">
        <v>6</v>
      </c>
      <c r="T320" s="174"/>
      <c r="U320" s="169"/>
      <c r="V320" s="169"/>
      <c r="W320" s="170"/>
    </row>
    <row r="321" spans="1:23" ht="15" customHeight="1" x14ac:dyDescent="0.25">
      <c r="A321" s="187"/>
      <c r="B321" s="212" t="s">
        <v>360</v>
      </c>
      <c r="C321" s="213"/>
      <c r="D321" s="220">
        <v>4</v>
      </c>
      <c r="E321" s="187"/>
      <c r="F321" s="283" t="s">
        <v>361</v>
      </c>
      <c r="G321" s="284"/>
      <c r="H321" s="285">
        <v>5.5</v>
      </c>
      <c r="I321" s="187"/>
      <c r="J321" s="212" t="s">
        <v>298</v>
      </c>
      <c r="K321" s="213"/>
      <c r="L321" s="220">
        <v>25</v>
      </c>
      <c r="M321" s="187"/>
      <c r="N321" s="212" t="s">
        <v>395</v>
      </c>
      <c r="O321" s="213"/>
      <c r="P321" s="220">
        <v>6</v>
      </c>
      <c r="T321" s="174"/>
      <c r="U321" s="335"/>
      <c r="V321" s="335"/>
      <c r="W321" s="168"/>
    </row>
    <row r="322" spans="1:23" ht="15" customHeight="1" x14ac:dyDescent="0.25">
      <c r="A322" s="264" t="s">
        <v>100</v>
      </c>
      <c r="B322" s="302" t="s">
        <v>370</v>
      </c>
      <c r="C322" s="303"/>
      <c r="D322" s="304"/>
      <c r="E322" s="264" t="s">
        <v>100</v>
      </c>
      <c r="F322" s="302" t="s">
        <v>382</v>
      </c>
      <c r="G322" s="303"/>
      <c r="H322" s="304"/>
      <c r="I322" s="264" t="s">
        <v>100</v>
      </c>
      <c r="J322" s="228"/>
      <c r="K322" s="229"/>
      <c r="L322" s="265"/>
      <c r="M322" s="264" t="s">
        <v>100</v>
      </c>
      <c r="N322" s="302">
        <v>7</v>
      </c>
      <c r="O322" s="303"/>
      <c r="P322" s="304"/>
      <c r="T322" s="174"/>
      <c r="U322" s="172"/>
      <c r="V322" s="172"/>
      <c r="W322" s="168"/>
    </row>
    <row r="323" spans="1:23" ht="15" customHeight="1" x14ac:dyDescent="0.25">
      <c r="A323" s="192" t="s">
        <v>78</v>
      </c>
      <c r="B323" s="214" t="s">
        <v>247</v>
      </c>
      <c r="C323" s="215"/>
      <c r="D323" s="218">
        <v>2.25</v>
      </c>
      <c r="E323" s="192" t="s">
        <v>78</v>
      </c>
      <c r="F323" s="214" t="s">
        <v>270</v>
      </c>
      <c r="G323" s="215"/>
      <c r="H323" s="218">
        <v>3.3</v>
      </c>
      <c r="I323" s="192" t="s">
        <v>78</v>
      </c>
      <c r="J323" s="214" t="s">
        <v>299</v>
      </c>
      <c r="K323" s="215"/>
      <c r="L323" s="218">
        <v>3.3</v>
      </c>
      <c r="M323" s="192" t="s">
        <v>78</v>
      </c>
      <c r="N323" s="214" t="s">
        <v>329</v>
      </c>
      <c r="O323" s="215"/>
      <c r="P323" s="218">
        <v>3</v>
      </c>
      <c r="T323" s="173"/>
      <c r="U323" s="50"/>
      <c r="V323" s="50"/>
      <c r="W323" s="168"/>
    </row>
    <row r="324" spans="1:23" ht="15" customHeight="1" x14ac:dyDescent="0.25">
      <c r="A324" s="186"/>
      <c r="B324" s="280" t="s">
        <v>229</v>
      </c>
      <c r="C324" s="281"/>
      <c r="D324" s="282">
        <v>4.5</v>
      </c>
      <c r="E324" s="186"/>
      <c r="F324" s="184" t="s">
        <v>384</v>
      </c>
      <c r="G324" s="185"/>
      <c r="H324" s="219">
        <v>5</v>
      </c>
      <c r="I324" s="186"/>
      <c r="J324" s="184" t="s">
        <v>301</v>
      </c>
      <c r="K324" s="185"/>
      <c r="L324" s="219">
        <v>6.5</v>
      </c>
      <c r="M324" s="186"/>
      <c r="N324" s="184" t="s">
        <v>330</v>
      </c>
      <c r="O324" s="185"/>
      <c r="P324" s="219">
        <v>5</v>
      </c>
      <c r="T324" s="174"/>
      <c r="U324" s="50"/>
      <c r="V324" s="50"/>
      <c r="W324" s="168"/>
    </row>
    <row r="325" spans="1:23" ht="15" customHeight="1" x14ac:dyDescent="0.25">
      <c r="A325" s="186"/>
      <c r="B325" s="184" t="s">
        <v>228</v>
      </c>
      <c r="C325" s="185"/>
      <c r="D325" s="219">
        <v>5.5</v>
      </c>
      <c r="E325" s="186"/>
      <c r="F325" s="216" t="s">
        <v>271</v>
      </c>
      <c r="G325" s="217"/>
      <c r="H325" s="219">
        <v>5.5</v>
      </c>
      <c r="I325" s="186"/>
      <c r="J325" s="216" t="s">
        <v>300</v>
      </c>
      <c r="K325" s="217"/>
      <c r="L325" s="219">
        <v>6</v>
      </c>
      <c r="M325" s="186"/>
      <c r="N325" s="216" t="s">
        <v>331</v>
      </c>
      <c r="O325" s="217"/>
      <c r="P325" s="219">
        <v>5</v>
      </c>
      <c r="T325" s="174"/>
      <c r="U325" s="169"/>
      <c r="V325" s="169"/>
      <c r="W325" s="170"/>
    </row>
    <row r="326" spans="1:23" ht="15" customHeight="1" x14ac:dyDescent="0.25">
      <c r="A326" s="187"/>
      <c r="B326" s="212" t="s">
        <v>248</v>
      </c>
      <c r="C326" s="213"/>
      <c r="D326" s="220">
        <v>4</v>
      </c>
      <c r="E326" s="187"/>
      <c r="F326" s="212" t="s">
        <v>383</v>
      </c>
      <c r="G326" s="213"/>
      <c r="H326" s="220">
        <v>4.5</v>
      </c>
      <c r="I326" s="187"/>
      <c r="J326" s="212" t="s">
        <v>393</v>
      </c>
      <c r="K326" s="213"/>
      <c r="L326" s="220">
        <v>9.5</v>
      </c>
      <c r="M326" s="187"/>
      <c r="N326" s="212" t="s">
        <v>345</v>
      </c>
      <c r="O326" s="213"/>
      <c r="P326" s="220">
        <v>5.5</v>
      </c>
      <c r="T326" s="174"/>
      <c r="U326" s="335"/>
      <c r="V326" s="335"/>
      <c r="W326" s="168"/>
    </row>
    <row r="327" spans="1:23" ht="15" customHeight="1" x14ac:dyDescent="0.25">
      <c r="A327" s="264" t="s">
        <v>100</v>
      </c>
      <c r="B327" s="302" t="s">
        <v>371</v>
      </c>
      <c r="C327" s="303"/>
      <c r="D327" s="304"/>
      <c r="E327" s="264" t="s">
        <v>100</v>
      </c>
      <c r="F327" s="302" t="s">
        <v>385</v>
      </c>
      <c r="G327" s="303"/>
      <c r="H327" s="304"/>
      <c r="I327" s="264" t="s">
        <v>100</v>
      </c>
      <c r="J327" s="302">
        <v>9</v>
      </c>
      <c r="K327" s="303"/>
      <c r="L327" s="304"/>
      <c r="M327" s="264" t="s">
        <v>100</v>
      </c>
      <c r="N327" s="302">
        <v>8</v>
      </c>
      <c r="O327" s="303"/>
      <c r="P327" s="304"/>
      <c r="T327" s="174"/>
      <c r="U327" s="172"/>
      <c r="V327" s="172"/>
      <c r="W327" s="168"/>
    </row>
    <row r="328" spans="1:23" ht="15" customHeight="1" x14ac:dyDescent="0.25">
      <c r="A328" s="192" t="s">
        <v>79</v>
      </c>
      <c r="B328" s="184" t="s">
        <v>230</v>
      </c>
      <c r="C328" s="185"/>
      <c r="D328" s="219">
        <v>4.5</v>
      </c>
      <c r="E328" s="189" t="s">
        <v>79</v>
      </c>
      <c r="F328" s="214" t="s">
        <v>274</v>
      </c>
      <c r="G328" s="239"/>
      <c r="H328" s="272">
        <v>5.5</v>
      </c>
      <c r="I328" s="196" t="s">
        <v>79</v>
      </c>
      <c r="J328" s="214" t="s">
        <v>302</v>
      </c>
      <c r="K328" s="215"/>
      <c r="L328" s="218">
        <v>2.5</v>
      </c>
      <c r="M328" s="192" t="s">
        <v>79</v>
      </c>
      <c r="N328" s="214" t="s">
        <v>332</v>
      </c>
      <c r="O328" s="215"/>
      <c r="P328" s="218">
        <v>3.5</v>
      </c>
      <c r="T328" s="173"/>
      <c r="U328" s="50"/>
      <c r="V328" s="50"/>
      <c r="W328" s="168"/>
    </row>
    <row r="329" spans="1:23" ht="15" customHeight="1" x14ac:dyDescent="0.25">
      <c r="A329" s="186"/>
      <c r="B329" s="184" t="s">
        <v>249</v>
      </c>
      <c r="C329" s="185"/>
      <c r="D329" s="219">
        <v>4</v>
      </c>
      <c r="E329" s="190"/>
      <c r="F329" s="184" t="s">
        <v>273</v>
      </c>
      <c r="G329" s="240"/>
      <c r="H329" s="273">
        <v>7.5</v>
      </c>
      <c r="I329" s="186"/>
      <c r="J329" s="280" t="s">
        <v>303</v>
      </c>
      <c r="K329" s="281"/>
      <c r="L329" s="282">
        <v>5</v>
      </c>
      <c r="M329" s="186"/>
      <c r="N329" s="184" t="s">
        <v>333</v>
      </c>
      <c r="O329" s="185"/>
      <c r="P329" s="219">
        <v>3.75</v>
      </c>
      <c r="T329" s="174"/>
      <c r="U329" s="50"/>
      <c r="V329" s="50"/>
      <c r="W329" s="168"/>
    </row>
    <row r="330" spans="1:23" ht="15" customHeight="1" x14ac:dyDescent="0.25">
      <c r="A330" s="186"/>
      <c r="B330" s="216" t="s">
        <v>231</v>
      </c>
      <c r="C330" s="217"/>
      <c r="D330" s="219">
        <v>5</v>
      </c>
      <c r="E330" s="190"/>
      <c r="F330" s="280" t="s">
        <v>362</v>
      </c>
      <c r="G330" s="286"/>
      <c r="H330" s="287">
        <v>6.5</v>
      </c>
      <c r="I330" s="186"/>
      <c r="J330" s="216" t="s">
        <v>304</v>
      </c>
      <c r="K330" s="217"/>
      <c r="L330" s="219">
        <v>4</v>
      </c>
      <c r="M330" s="186"/>
      <c r="N330" s="216" t="s">
        <v>334</v>
      </c>
      <c r="O330" s="217"/>
      <c r="P330" s="219">
        <v>4.5</v>
      </c>
      <c r="T330" s="174"/>
      <c r="U330" s="169"/>
      <c r="V330" s="169"/>
      <c r="W330" s="170"/>
    </row>
    <row r="331" spans="1:23" ht="15" customHeight="1" x14ac:dyDescent="0.25">
      <c r="A331" s="187"/>
      <c r="B331" s="212" t="s">
        <v>250</v>
      </c>
      <c r="C331" s="213"/>
      <c r="D331" s="220">
        <v>7.5</v>
      </c>
      <c r="E331" s="191"/>
      <c r="F331" s="241" t="s">
        <v>275</v>
      </c>
      <c r="G331" s="242"/>
      <c r="H331" s="273">
        <v>9</v>
      </c>
      <c r="I331" s="187"/>
      <c r="J331" s="212" t="s">
        <v>305</v>
      </c>
      <c r="K331" s="213"/>
      <c r="L331" s="220">
        <v>7.5</v>
      </c>
      <c r="M331" s="187"/>
      <c r="N331" s="212" t="s">
        <v>335</v>
      </c>
      <c r="O331" s="213"/>
      <c r="P331" s="220">
        <v>6</v>
      </c>
      <c r="T331" s="174"/>
      <c r="U331" s="335"/>
      <c r="V331" s="335"/>
      <c r="W331" s="168"/>
    </row>
    <row r="332" spans="1:23" ht="15" customHeight="1" x14ac:dyDescent="0.25">
      <c r="A332" s="264" t="s">
        <v>100</v>
      </c>
      <c r="B332" s="302" t="s">
        <v>372</v>
      </c>
      <c r="C332" s="303"/>
      <c r="D332" s="304"/>
      <c r="E332" s="264" t="s">
        <v>100</v>
      </c>
      <c r="F332" s="302" t="s">
        <v>386</v>
      </c>
      <c r="G332" s="303"/>
      <c r="H332" s="304"/>
      <c r="I332" s="264" t="s">
        <v>100</v>
      </c>
      <c r="J332" s="228"/>
      <c r="K332" s="229"/>
      <c r="L332" s="265"/>
      <c r="M332" s="264" t="s">
        <v>100</v>
      </c>
      <c r="N332" s="302"/>
      <c r="O332" s="303"/>
      <c r="P332" s="304"/>
      <c r="T332" s="174"/>
      <c r="U332" s="172"/>
      <c r="V332" s="172"/>
      <c r="W332" s="168"/>
    </row>
    <row r="333" spans="1:23" ht="15" customHeight="1" x14ac:dyDescent="0.25">
      <c r="A333" s="192" t="s">
        <v>80</v>
      </c>
      <c r="B333" s="214" t="s">
        <v>252</v>
      </c>
      <c r="C333" s="215"/>
      <c r="D333" s="218">
        <v>1.25</v>
      </c>
      <c r="E333" s="192" t="s">
        <v>80</v>
      </c>
      <c r="F333" s="214" t="s">
        <v>277</v>
      </c>
      <c r="G333" s="215"/>
      <c r="H333" s="218">
        <v>2.75</v>
      </c>
      <c r="I333" s="192" t="s">
        <v>80</v>
      </c>
      <c r="J333" s="214" t="s">
        <v>306</v>
      </c>
      <c r="K333" s="215"/>
      <c r="L333" s="243">
        <v>2.5</v>
      </c>
      <c r="M333" s="192" t="s">
        <v>80</v>
      </c>
      <c r="N333" s="214" t="s">
        <v>336</v>
      </c>
      <c r="O333" s="215"/>
      <c r="P333" s="274">
        <v>2.25</v>
      </c>
      <c r="T333" s="173"/>
      <c r="U333" s="50"/>
      <c r="V333" s="50"/>
      <c r="W333" s="168"/>
    </row>
    <row r="334" spans="1:23" ht="15" customHeight="1" x14ac:dyDescent="0.25">
      <c r="A334" s="186"/>
      <c r="B334" s="184" t="s">
        <v>232</v>
      </c>
      <c r="C334" s="185"/>
      <c r="D334" s="219">
        <v>4.5</v>
      </c>
      <c r="E334" s="186"/>
      <c r="F334" s="184" t="s">
        <v>387</v>
      </c>
      <c r="G334" s="185"/>
      <c r="H334" s="219">
        <v>3.5</v>
      </c>
      <c r="I334" s="186"/>
      <c r="J334" s="184" t="s">
        <v>307</v>
      </c>
      <c r="K334" s="185"/>
      <c r="L334" s="219">
        <v>6</v>
      </c>
      <c r="M334" s="186"/>
      <c r="N334" s="184" t="s">
        <v>337</v>
      </c>
      <c r="O334" s="185"/>
      <c r="P334" s="219">
        <v>4.5</v>
      </c>
      <c r="T334" s="174"/>
      <c r="U334" s="50"/>
      <c r="V334" s="50"/>
      <c r="W334" s="168"/>
    </row>
    <row r="335" spans="1:23" ht="15" customHeight="1" x14ac:dyDescent="0.25">
      <c r="A335" s="186"/>
      <c r="B335" s="216" t="s">
        <v>233</v>
      </c>
      <c r="C335" s="217"/>
      <c r="D335" s="219">
        <v>7</v>
      </c>
      <c r="E335" s="186"/>
      <c r="F335" s="216" t="s">
        <v>276</v>
      </c>
      <c r="G335" s="217"/>
      <c r="H335" s="219">
        <v>3.5</v>
      </c>
      <c r="I335" s="186"/>
      <c r="J335" s="216" t="s">
        <v>308</v>
      </c>
      <c r="K335" s="217"/>
      <c r="L335" s="219">
        <v>9</v>
      </c>
      <c r="M335" s="186"/>
      <c r="N335" s="216" t="s">
        <v>338</v>
      </c>
      <c r="O335" s="217"/>
      <c r="P335" s="219">
        <v>6</v>
      </c>
      <c r="T335" s="174"/>
      <c r="U335" s="169"/>
      <c r="V335" s="169"/>
      <c r="W335" s="170"/>
    </row>
    <row r="336" spans="1:23" ht="15" customHeight="1" x14ac:dyDescent="0.25">
      <c r="A336" s="187"/>
      <c r="B336" s="212" t="s">
        <v>234</v>
      </c>
      <c r="C336" s="213"/>
      <c r="D336" s="220">
        <v>10</v>
      </c>
      <c r="E336" s="187"/>
      <c r="F336" s="212" t="s">
        <v>389</v>
      </c>
      <c r="G336" s="213"/>
      <c r="H336" s="220">
        <v>5.5</v>
      </c>
      <c r="I336" s="187"/>
      <c r="J336" s="212" t="s">
        <v>309</v>
      </c>
      <c r="K336" s="213"/>
      <c r="L336" s="220">
        <v>9</v>
      </c>
      <c r="M336" s="187"/>
      <c r="N336" s="212" t="s">
        <v>339</v>
      </c>
      <c r="O336" s="213"/>
      <c r="P336" s="220">
        <v>8.5</v>
      </c>
      <c r="T336" s="174"/>
      <c r="U336" s="335"/>
      <c r="V336" s="335"/>
      <c r="W336" s="168"/>
    </row>
    <row r="337" spans="1:23" ht="15" customHeight="1" x14ac:dyDescent="0.25">
      <c r="A337" s="264" t="s">
        <v>100</v>
      </c>
      <c r="B337" s="302" t="s">
        <v>373</v>
      </c>
      <c r="C337" s="303"/>
      <c r="D337" s="304"/>
      <c r="E337" s="264" t="s">
        <v>100</v>
      </c>
      <c r="F337" s="302" t="s">
        <v>388</v>
      </c>
      <c r="G337" s="303"/>
      <c r="H337" s="304"/>
      <c r="I337" s="264" t="s">
        <v>100</v>
      </c>
      <c r="J337" s="228"/>
      <c r="K337" s="229"/>
      <c r="L337" s="265"/>
      <c r="M337" s="264" t="s">
        <v>100</v>
      </c>
      <c r="N337" s="228"/>
      <c r="O337" s="229"/>
      <c r="P337" s="265"/>
      <c r="T337" s="174"/>
      <c r="U337" s="172"/>
      <c r="V337" s="172"/>
      <c r="W337" s="168"/>
    </row>
    <row r="338" spans="1:23" ht="15" customHeight="1" x14ac:dyDescent="0.25">
      <c r="A338" s="189" t="s">
        <v>81</v>
      </c>
      <c r="B338" s="214" t="s">
        <v>236</v>
      </c>
      <c r="C338" s="239"/>
      <c r="D338" s="219">
        <v>5.5</v>
      </c>
      <c r="E338" s="192" t="s">
        <v>81</v>
      </c>
      <c r="F338" s="214" t="s">
        <v>278</v>
      </c>
      <c r="G338" s="215"/>
      <c r="H338" s="218">
        <v>3.3</v>
      </c>
      <c r="I338" s="192" t="s">
        <v>81</v>
      </c>
      <c r="J338" s="214" t="s">
        <v>310</v>
      </c>
      <c r="K338" s="215"/>
      <c r="L338" s="218">
        <v>3.5</v>
      </c>
      <c r="M338" s="192" t="s">
        <v>81</v>
      </c>
      <c r="N338" s="214" t="s">
        <v>340</v>
      </c>
      <c r="O338" s="215"/>
      <c r="P338" s="218">
        <v>4</v>
      </c>
      <c r="T338" s="173"/>
      <c r="U338" s="50"/>
      <c r="V338" s="50"/>
      <c r="W338" s="168"/>
    </row>
    <row r="339" spans="1:23" ht="15" customHeight="1" x14ac:dyDescent="0.25">
      <c r="A339" s="190"/>
      <c r="B339" s="184" t="s">
        <v>235</v>
      </c>
      <c r="C339" s="240"/>
      <c r="D339" s="219">
        <v>6.5</v>
      </c>
      <c r="E339" s="186"/>
      <c r="F339" s="184" t="s">
        <v>279</v>
      </c>
      <c r="G339" s="185"/>
      <c r="H339" s="219">
        <v>4.5</v>
      </c>
      <c r="I339" s="186"/>
      <c r="J339" s="184" t="s">
        <v>314</v>
      </c>
      <c r="K339" s="185"/>
      <c r="L339" s="219">
        <v>6</v>
      </c>
      <c r="M339" s="186"/>
      <c r="N339" s="280" t="s">
        <v>341</v>
      </c>
      <c r="O339" s="281"/>
      <c r="P339" s="282">
        <v>5</v>
      </c>
      <c r="T339" s="174"/>
      <c r="U339" s="50"/>
      <c r="V339" s="50"/>
      <c r="W339" s="168"/>
    </row>
    <row r="340" spans="1:23" ht="15" customHeight="1" x14ac:dyDescent="0.25">
      <c r="A340" s="190"/>
      <c r="B340" s="280" t="s">
        <v>237</v>
      </c>
      <c r="C340" s="286"/>
      <c r="D340" s="282">
        <v>9</v>
      </c>
      <c r="E340" s="186"/>
      <c r="F340" s="216" t="s">
        <v>390</v>
      </c>
      <c r="G340" s="217"/>
      <c r="H340" s="219">
        <v>6.5</v>
      </c>
      <c r="I340" s="186"/>
      <c r="J340" s="280" t="s">
        <v>311</v>
      </c>
      <c r="K340" s="281"/>
      <c r="L340" s="282">
        <v>9</v>
      </c>
      <c r="M340" s="186"/>
      <c r="N340" s="216" t="s">
        <v>342</v>
      </c>
      <c r="O340" s="217"/>
      <c r="P340" s="219">
        <v>4.5</v>
      </c>
      <c r="T340" s="174"/>
      <c r="U340" s="169"/>
      <c r="V340" s="169"/>
      <c r="W340" s="170"/>
    </row>
    <row r="341" spans="1:23" ht="15" customHeight="1" x14ac:dyDescent="0.25">
      <c r="A341" s="191"/>
      <c r="B341" s="212" t="s">
        <v>238</v>
      </c>
      <c r="C341" s="294"/>
      <c r="D341" s="220">
        <v>8</v>
      </c>
      <c r="E341" s="187"/>
      <c r="F341" s="212" t="s">
        <v>280</v>
      </c>
      <c r="G341" s="213"/>
      <c r="H341" s="220">
        <v>10</v>
      </c>
      <c r="I341" s="187"/>
      <c r="J341" s="212" t="s">
        <v>312</v>
      </c>
      <c r="K341" s="213"/>
      <c r="L341" s="220">
        <v>13</v>
      </c>
      <c r="M341" s="187"/>
      <c r="N341" s="212" t="s">
        <v>343</v>
      </c>
      <c r="O341" s="213"/>
      <c r="P341" s="220">
        <v>6</v>
      </c>
      <c r="T341" s="174"/>
      <c r="U341" s="335"/>
      <c r="V341" s="335"/>
      <c r="W341" s="168"/>
    </row>
    <row r="342" spans="1:23" ht="15" customHeight="1" x14ac:dyDescent="0.25">
      <c r="A342" s="264" t="s">
        <v>100</v>
      </c>
      <c r="B342" s="302" t="s">
        <v>374</v>
      </c>
      <c r="C342" s="303"/>
      <c r="D342" s="304"/>
      <c r="E342" s="264" t="s">
        <v>100</v>
      </c>
      <c r="F342" s="302" t="s">
        <v>391</v>
      </c>
      <c r="G342" s="303"/>
      <c r="H342" s="304"/>
      <c r="I342" s="264" t="s">
        <v>100</v>
      </c>
      <c r="J342" s="302">
        <v>12</v>
      </c>
      <c r="K342" s="303"/>
      <c r="L342" s="304"/>
      <c r="M342" s="264" t="s">
        <v>100</v>
      </c>
      <c r="N342" s="228"/>
      <c r="O342" s="229"/>
      <c r="P342" s="265"/>
      <c r="T342" s="174"/>
      <c r="U342" s="172"/>
      <c r="V342" s="172"/>
      <c r="W342" s="168"/>
    </row>
    <row r="343" spans="1:23" ht="15" customHeight="1" x14ac:dyDescent="0.25">
      <c r="A343" s="192" t="s">
        <v>82</v>
      </c>
      <c r="B343" s="225"/>
      <c r="C343" s="226"/>
      <c r="D343" s="227"/>
      <c r="E343" s="192" t="s">
        <v>82</v>
      </c>
      <c r="F343" s="225"/>
      <c r="G343" s="226"/>
      <c r="H343" s="227"/>
      <c r="I343" s="192" t="s">
        <v>82</v>
      </c>
      <c r="J343" s="225"/>
      <c r="K343" s="226"/>
      <c r="L343" s="227"/>
      <c r="M343" s="192" t="s">
        <v>82</v>
      </c>
      <c r="N343" s="225"/>
      <c r="O343" s="226"/>
      <c r="P343" s="244"/>
      <c r="T343" s="173"/>
      <c r="U343" s="50"/>
      <c r="V343" s="50"/>
      <c r="W343" s="168"/>
    </row>
    <row r="344" spans="1:23" ht="15" customHeight="1" x14ac:dyDescent="0.25">
      <c r="A344" s="186"/>
      <c r="B344" s="228"/>
      <c r="C344" s="229"/>
      <c r="D344" s="230"/>
      <c r="E344" s="186"/>
      <c r="F344" s="228"/>
      <c r="G344" s="229"/>
      <c r="H344" s="230"/>
      <c r="I344" s="186"/>
      <c r="J344" s="228"/>
      <c r="K344" s="229"/>
      <c r="L344" s="230"/>
      <c r="M344" s="186"/>
      <c r="N344" s="228"/>
      <c r="O344" s="229"/>
      <c r="P344" s="245"/>
      <c r="T344" s="174"/>
      <c r="U344" s="50"/>
      <c r="V344" s="50"/>
      <c r="W344" s="168"/>
    </row>
    <row r="345" spans="1:23" ht="15" customHeight="1" x14ac:dyDescent="0.25">
      <c r="A345" s="186"/>
      <c r="B345" s="231"/>
      <c r="C345" s="232"/>
      <c r="D345" s="230"/>
      <c r="E345" s="186"/>
      <c r="F345" s="231"/>
      <c r="G345" s="232"/>
      <c r="H345" s="230"/>
      <c r="I345" s="186"/>
      <c r="J345" s="231"/>
      <c r="K345" s="232"/>
      <c r="L345" s="230"/>
      <c r="M345" s="186"/>
      <c r="N345" s="231"/>
      <c r="O345" s="232"/>
      <c r="P345" s="245"/>
      <c r="T345" s="174"/>
      <c r="U345" s="169"/>
      <c r="V345" s="169"/>
      <c r="W345" s="170"/>
    </row>
    <row r="346" spans="1:23" ht="15" customHeight="1" x14ac:dyDescent="0.25">
      <c r="A346" s="187"/>
      <c r="B346" s="233"/>
      <c r="C346" s="234"/>
      <c r="D346" s="235"/>
      <c r="E346" s="187"/>
      <c r="F346" s="233"/>
      <c r="G346" s="234"/>
      <c r="H346" s="235"/>
      <c r="I346" s="187"/>
      <c r="J346" s="233"/>
      <c r="K346" s="234"/>
      <c r="L346" s="235"/>
      <c r="M346" s="187"/>
      <c r="N346" s="233"/>
      <c r="O346" s="234"/>
      <c r="P346" s="246"/>
      <c r="T346" s="174"/>
      <c r="U346" s="334"/>
      <c r="V346" s="334"/>
      <c r="W346" s="168"/>
    </row>
    <row r="347" spans="1:23" ht="15" customHeight="1" x14ac:dyDescent="0.25">
      <c r="A347" s="193" t="s">
        <v>100</v>
      </c>
      <c r="B347" s="236"/>
      <c r="C347" s="237"/>
      <c r="D347" s="238"/>
      <c r="E347" s="193" t="s">
        <v>100</v>
      </c>
      <c r="F347" s="236"/>
      <c r="G347" s="237"/>
      <c r="H347" s="238"/>
      <c r="I347" s="193" t="s">
        <v>100</v>
      </c>
      <c r="J347" s="236"/>
      <c r="K347" s="237"/>
      <c r="L347" s="238"/>
      <c r="M347" s="193" t="s">
        <v>100</v>
      </c>
      <c r="N347" s="236"/>
      <c r="O347" s="237"/>
      <c r="P347" s="238"/>
    </row>
    <row r="348" spans="1:23" ht="24.95" customHeight="1" x14ac:dyDescent="0.25"/>
  </sheetData>
  <sheetProtection selectLockedCells="1"/>
  <mergeCells count="122">
    <mergeCell ref="L263:L264"/>
    <mergeCell ref="L261:L262"/>
    <mergeCell ref="L63:L64"/>
    <mergeCell ref="U346:V346"/>
    <mergeCell ref="U321:V321"/>
    <mergeCell ref="U326:V326"/>
    <mergeCell ref="U331:V331"/>
    <mergeCell ref="U336:V336"/>
    <mergeCell ref="U341:V341"/>
    <mergeCell ref="U311:V311"/>
    <mergeCell ref="U316:V316"/>
    <mergeCell ref="M63:M66"/>
    <mergeCell ref="U301:V301"/>
    <mergeCell ref="U306:V306"/>
    <mergeCell ref="M261:M264"/>
    <mergeCell ref="L65:L66"/>
    <mergeCell ref="L195:L196"/>
    <mergeCell ref="M195:M198"/>
    <mergeCell ref="L197:L198"/>
    <mergeCell ref="L228:L229"/>
    <mergeCell ref="J312:L312"/>
    <mergeCell ref="J327:L327"/>
    <mergeCell ref="J342:L342"/>
    <mergeCell ref="N298:O298"/>
    <mergeCell ref="M228:M231"/>
    <mergeCell ref="M96:M99"/>
    <mergeCell ref="L98:L99"/>
    <mergeCell ref="L96:L97"/>
    <mergeCell ref="M30:M33"/>
    <mergeCell ref="M162:M165"/>
    <mergeCell ref="L164:L165"/>
    <mergeCell ref="M129:M132"/>
    <mergeCell ref="L230:L231"/>
    <mergeCell ref="H292:J292"/>
    <mergeCell ref="I195:I196"/>
    <mergeCell ref="J195:J196"/>
    <mergeCell ref="K195:K196"/>
    <mergeCell ref="I228:I229"/>
    <mergeCell ref="J228:J229"/>
    <mergeCell ref="K228:K229"/>
    <mergeCell ref="H228:H229"/>
    <mergeCell ref="H195:H196"/>
    <mergeCell ref="H261:H262"/>
    <mergeCell ref="I261:I262"/>
    <mergeCell ref="J261:J262"/>
    <mergeCell ref="K261:K262"/>
    <mergeCell ref="J162:J163"/>
    <mergeCell ref="K162:K163"/>
    <mergeCell ref="L162:L163"/>
    <mergeCell ref="H96:H97"/>
    <mergeCell ref="K30:K31"/>
    <mergeCell ref="H63:H64"/>
    <mergeCell ref="I63:I64"/>
    <mergeCell ref="J63:J64"/>
    <mergeCell ref="I96:I97"/>
    <mergeCell ref="J96:J97"/>
    <mergeCell ref="K96:K97"/>
    <mergeCell ref="K63:K64"/>
    <mergeCell ref="H30:H31"/>
    <mergeCell ref="I30:I31"/>
    <mergeCell ref="J30:J31"/>
    <mergeCell ref="L30:L31"/>
    <mergeCell ref="L32:L33"/>
    <mergeCell ref="L131:L132"/>
    <mergeCell ref="C25:E25"/>
    <mergeCell ref="C26:E26"/>
    <mergeCell ref="A1:G1"/>
    <mergeCell ref="A2:G2"/>
    <mergeCell ref="C24:E24"/>
    <mergeCell ref="B158:C158"/>
    <mergeCell ref="F302:H302"/>
    <mergeCell ref="I14:K14"/>
    <mergeCell ref="I15:K15"/>
    <mergeCell ref="I16:K16"/>
    <mergeCell ref="C3:M3"/>
    <mergeCell ref="C4:M4"/>
    <mergeCell ref="A5:M5"/>
    <mergeCell ref="M16:M19"/>
    <mergeCell ref="L16:L17"/>
    <mergeCell ref="L18:L19"/>
    <mergeCell ref="C20:E20"/>
    <mergeCell ref="C21:E21"/>
    <mergeCell ref="C22:E22"/>
    <mergeCell ref="C23:E23"/>
    <mergeCell ref="H162:H163"/>
    <mergeCell ref="I129:I130"/>
    <mergeCell ref="J129:J130"/>
    <mergeCell ref="K129:K130"/>
    <mergeCell ref="J302:L302"/>
    <mergeCell ref="N302:P302"/>
    <mergeCell ref="B125:C125"/>
    <mergeCell ref="B337:D337"/>
    <mergeCell ref="F307:H307"/>
    <mergeCell ref="F312:H312"/>
    <mergeCell ref="F317:H317"/>
    <mergeCell ref="F322:H322"/>
    <mergeCell ref="F332:H332"/>
    <mergeCell ref="F337:H337"/>
    <mergeCell ref="B307:D307"/>
    <mergeCell ref="B312:D312"/>
    <mergeCell ref="B317:D317"/>
    <mergeCell ref="B322:D322"/>
    <mergeCell ref="B332:D332"/>
    <mergeCell ref="B327:D327"/>
    <mergeCell ref="A297:C297"/>
    <mergeCell ref="E297:G297"/>
    <mergeCell ref="I297:K297"/>
    <mergeCell ref="M297:O297"/>
    <mergeCell ref="B302:D302"/>
    <mergeCell ref="L129:L130"/>
    <mergeCell ref="H129:H130"/>
    <mergeCell ref="I162:I163"/>
    <mergeCell ref="B342:D342"/>
    <mergeCell ref="F327:H327"/>
    <mergeCell ref="F342:H342"/>
    <mergeCell ref="J317:L317"/>
    <mergeCell ref="N307:P307"/>
    <mergeCell ref="N312:P312"/>
    <mergeCell ref="N317:P317"/>
    <mergeCell ref="N322:P322"/>
    <mergeCell ref="N327:P327"/>
    <mergeCell ref="N332:P332"/>
  </mergeCell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A2FC21-5188-423C-B1D4-D459B0ED387E}">
          <x14:formula1>
            <xm:f>Sheet2!$A$2:$A$38</xm:f>
          </x14:formula1>
          <xm:sqref>B228 B30 B63 B96 B129 B162 B195 B261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A27D-62B4-4CCB-B22B-12D2721C195E}">
  <dimension ref="A1:A38"/>
  <sheetViews>
    <sheetView topLeftCell="A4" workbookViewId="0">
      <selection activeCell="H35" sqref="H35"/>
    </sheetView>
  </sheetViews>
  <sheetFormatPr defaultRowHeight="15" x14ac:dyDescent="0.25"/>
  <cols>
    <col min="1" max="1" width="23.5703125" customWidth="1"/>
  </cols>
  <sheetData>
    <row r="1" spans="1:1" x14ac:dyDescent="0.25">
      <c r="A1" s="1" t="s">
        <v>2</v>
      </c>
    </row>
    <row r="2" spans="1:1" x14ac:dyDescent="0.25">
      <c r="A2" s="1" t="s">
        <v>35</v>
      </c>
    </row>
    <row r="3" spans="1:1" x14ac:dyDescent="0.25">
      <c r="A3" s="29" t="s">
        <v>36</v>
      </c>
    </row>
    <row r="4" spans="1:1" x14ac:dyDescent="0.25">
      <c r="A4" s="29" t="s">
        <v>37</v>
      </c>
    </row>
    <row r="5" spans="1:1" x14ac:dyDescent="0.25">
      <c r="A5" t="s">
        <v>27</v>
      </c>
    </row>
    <row r="6" spans="1:1" x14ac:dyDescent="0.25">
      <c r="A6" s="29" t="s">
        <v>38</v>
      </c>
    </row>
    <row r="7" spans="1:1" x14ac:dyDescent="0.25">
      <c r="A7" s="29" t="s">
        <v>39</v>
      </c>
    </row>
    <row r="8" spans="1:1" x14ac:dyDescent="0.25">
      <c r="A8" s="29" t="s">
        <v>40</v>
      </c>
    </row>
    <row r="9" spans="1:1" x14ac:dyDescent="0.25">
      <c r="A9" t="s">
        <v>10</v>
      </c>
    </row>
    <row r="10" spans="1:1" x14ac:dyDescent="0.25">
      <c r="A10" s="29" t="s">
        <v>41</v>
      </c>
    </row>
    <row r="11" spans="1:1" x14ac:dyDescent="0.25">
      <c r="A11" t="s">
        <v>5</v>
      </c>
    </row>
    <row r="12" spans="1:1" x14ac:dyDescent="0.25">
      <c r="A12" s="29" t="s">
        <v>42</v>
      </c>
    </row>
    <row r="13" spans="1:1" x14ac:dyDescent="0.25">
      <c r="A13" t="s">
        <v>9</v>
      </c>
    </row>
    <row r="14" spans="1:1" x14ac:dyDescent="0.25">
      <c r="A14" s="29" t="s">
        <v>43</v>
      </c>
    </row>
    <row r="15" spans="1:1" x14ac:dyDescent="0.25">
      <c r="A15" s="29" t="s">
        <v>44</v>
      </c>
    </row>
    <row r="16" spans="1:1" x14ac:dyDescent="0.25">
      <c r="A16" s="29" t="s">
        <v>45</v>
      </c>
    </row>
    <row r="17" spans="1:1" x14ac:dyDescent="0.25">
      <c r="A17" s="29" t="s">
        <v>46</v>
      </c>
    </row>
    <row r="18" spans="1:1" x14ac:dyDescent="0.25">
      <c r="A18" s="29" t="s">
        <v>28</v>
      </c>
    </row>
    <row r="19" spans="1:1" x14ac:dyDescent="0.25">
      <c r="A19" s="29" t="s">
        <v>28</v>
      </c>
    </row>
    <row r="20" spans="1:1" x14ac:dyDescent="0.25">
      <c r="A20" s="29" t="s">
        <v>47</v>
      </c>
    </row>
    <row r="21" spans="1:1" x14ac:dyDescent="0.25">
      <c r="A21" s="29" t="s">
        <v>48</v>
      </c>
    </row>
    <row r="22" spans="1:1" x14ac:dyDescent="0.25">
      <c r="A22" s="29" t="s">
        <v>49</v>
      </c>
    </row>
    <row r="23" spans="1:1" x14ac:dyDescent="0.25">
      <c r="A23" s="29" t="s">
        <v>50</v>
      </c>
    </row>
    <row r="24" spans="1:1" x14ac:dyDescent="0.25">
      <c r="A24" s="29" t="s">
        <v>51</v>
      </c>
    </row>
    <row r="25" spans="1:1" x14ac:dyDescent="0.25">
      <c r="A25" s="29" t="s">
        <v>52</v>
      </c>
    </row>
    <row r="26" spans="1:1" x14ac:dyDescent="0.25">
      <c r="A26" s="29" t="s">
        <v>53</v>
      </c>
    </row>
    <row r="27" spans="1:1" x14ac:dyDescent="0.25">
      <c r="A27" s="29" t="s">
        <v>54</v>
      </c>
    </row>
    <row r="28" spans="1:1" x14ac:dyDescent="0.25">
      <c r="A28" t="s">
        <v>26</v>
      </c>
    </row>
    <row r="29" spans="1:1" x14ac:dyDescent="0.25">
      <c r="A29" s="29" t="s">
        <v>55</v>
      </c>
    </row>
    <row r="30" spans="1:1" x14ac:dyDescent="0.25">
      <c r="A30" s="29" t="s">
        <v>56</v>
      </c>
    </row>
    <row r="31" spans="1:1" x14ac:dyDescent="0.25">
      <c r="A31" t="s">
        <v>8</v>
      </c>
    </row>
    <row r="32" spans="1:1" x14ac:dyDescent="0.25">
      <c r="A32" s="29" t="s">
        <v>57</v>
      </c>
    </row>
    <row r="33" spans="1:1" x14ac:dyDescent="0.25">
      <c r="A33" s="29" t="s">
        <v>58</v>
      </c>
    </row>
    <row r="34" spans="1:1" x14ac:dyDescent="0.25">
      <c r="A34" s="29" t="s">
        <v>114</v>
      </c>
    </row>
    <row r="35" spans="1:1" x14ac:dyDescent="0.25">
      <c r="A35" s="29" t="s">
        <v>59</v>
      </c>
    </row>
    <row r="36" spans="1:1" x14ac:dyDescent="0.25">
      <c r="A36" s="29" t="s">
        <v>60</v>
      </c>
    </row>
    <row r="37" spans="1:1" x14ac:dyDescent="0.25">
      <c r="A37" s="29" t="s">
        <v>61</v>
      </c>
    </row>
    <row r="38" spans="1:1" x14ac:dyDescent="0.25">
      <c r="A38" s="29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michelle</cp:lastModifiedBy>
  <cp:lastPrinted>2020-03-06T03:11:34Z</cp:lastPrinted>
  <dcterms:created xsi:type="dcterms:W3CDTF">2019-04-07T12:08:51Z</dcterms:created>
  <dcterms:modified xsi:type="dcterms:W3CDTF">2020-03-15T06:33:33Z</dcterms:modified>
</cp:coreProperties>
</file>