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cebiz-my.sharepoint.com/personal/michelle_racebiz_net/Documents/Documents/RACEBIZ/RESULTS/2021/September 2021/"/>
    </mc:Choice>
  </mc:AlternateContent>
  <xr:revisionPtr revIDLastSave="7" documentId="8_{0AA714D4-229B-439B-8E4D-EF8A9035350F}" xr6:coauthVersionLast="47" xr6:coauthVersionMax="47" xr10:uidLastSave="{2B526CF9-7C7B-431F-934A-CB875B51C339}"/>
  <bookViews>
    <workbookView xWindow="-120" yWindow="-120" windowWidth="20730" windowHeight="11160" xr2:uid="{0F807620-C9C9-404E-A8C0-A1C7E1BE8576}"/>
  </bookViews>
  <sheets>
    <sheet name="SANDOWN" sheetId="1" r:id="rId1"/>
    <sheet name="DOOMBEN" sheetId="3" r:id="rId2"/>
    <sheet name="RANDWICK INS" sheetId="4" r:id="rId3"/>
  </sheets>
  <definedNames>
    <definedName name="_xlnm.Print_Area" localSheetId="0">SANDOWN!$A$1:$Q$326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5" i="1" l="1"/>
  <c r="O324" i="3"/>
  <c r="O324" i="4"/>
  <c r="M329" i="3"/>
  <c r="N329" i="3" s="1"/>
  <c r="M330" i="3"/>
  <c r="N330" i="3" s="1"/>
  <c r="M331" i="3"/>
  <c r="N331" i="3"/>
  <c r="M332" i="3"/>
  <c r="N332" i="3"/>
  <c r="M333" i="3"/>
  <c r="N333" i="3" s="1"/>
  <c r="M334" i="3"/>
  <c r="N334" i="3" s="1"/>
  <c r="M335" i="3"/>
  <c r="N335" i="3"/>
  <c r="M336" i="3"/>
  <c r="N336" i="3"/>
  <c r="M337" i="3"/>
  <c r="N337" i="3" s="1"/>
  <c r="K338" i="3"/>
  <c r="M338" i="3" s="1"/>
  <c r="N338" i="3" s="1"/>
  <c r="L338" i="3"/>
  <c r="M329" i="4"/>
  <c r="N329" i="4" s="1"/>
  <c r="M330" i="4"/>
  <c r="N330" i="4" s="1"/>
  <c r="M331" i="4"/>
  <c r="N331" i="4" s="1"/>
  <c r="M332" i="4"/>
  <c r="N332" i="4" s="1"/>
  <c r="M333" i="4"/>
  <c r="N333" i="4" s="1"/>
  <c r="M334" i="4"/>
  <c r="N334" i="4" s="1"/>
  <c r="M335" i="4"/>
  <c r="N335" i="4" s="1"/>
  <c r="M336" i="4"/>
  <c r="N336" i="4" s="1"/>
  <c r="M337" i="4"/>
  <c r="N337" i="4" s="1"/>
  <c r="K338" i="4"/>
  <c r="M338" i="4" s="1"/>
  <c r="N338" i="4" s="1"/>
  <c r="L338" i="4"/>
  <c r="C351" i="1"/>
  <c r="M337" i="1"/>
  <c r="N337" i="1" s="1"/>
  <c r="I320" i="4"/>
  <c r="J320" i="4" s="1"/>
  <c r="L320" i="4" s="1"/>
  <c r="L315" i="4"/>
  <c r="L115" i="4"/>
  <c r="L53" i="4"/>
  <c r="L45" i="4"/>
  <c r="L37" i="4"/>
  <c r="L283" i="3"/>
  <c r="L235" i="3"/>
  <c r="L155" i="3"/>
  <c r="L99" i="3"/>
  <c r="L83" i="3"/>
  <c r="L54" i="3"/>
  <c r="L51" i="3"/>
  <c r="L50" i="3"/>
  <c r="L46" i="3"/>
  <c r="I18" i="3"/>
  <c r="J18" i="3" s="1"/>
  <c r="I19" i="3"/>
  <c r="J19" i="3" s="1"/>
  <c r="L19" i="3" s="1"/>
  <c r="I20" i="3"/>
  <c r="J20" i="3"/>
  <c r="L20" i="3" s="1"/>
  <c r="I21" i="3"/>
  <c r="J21" i="3" s="1"/>
  <c r="L21" i="3" s="1"/>
  <c r="I22" i="3"/>
  <c r="J22" i="3"/>
  <c r="L22" i="3" s="1"/>
  <c r="I23" i="3"/>
  <c r="J23" i="3" s="1"/>
  <c r="L23" i="3" s="1"/>
  <c r="J33" i="3"/>
  <c r="L33" i="3" s="1"/>
  <c r="J34" i="3"/>
  <c r="L34" i="3" s="1"/>
  <c r="L35" i="3"/>
  <c r="J36" i="3"/>
  <c r="L36" i="3" s="1"/>
  <c r="L37" i="3"/>
  <c r="J38" i="3"/>
  <c r="L38" i="3" s="1"/>
  <c r="L39" i="3"/>
  <c r="L40" i="3"/>
  <c r="J41" i="3"/>
  <c r="L41" i="3" s="1"/>
  <c r="L42" i="3"/>
  <c r="I43" i="3"/>
  <c r="J43" i="3"/>
  <c r="L43" i="3" s="1"/>
  <c r="I44" i="3"/>
  <c r="J44" i="3" s="1"/>
  <c r="L44" i="3" s="1"/>
  <c r="I45" i="3"/>
  <c r="J45" i="3" s="1"/>
  <c r="L45" i="3" s="1"/>
  <c r="I46" i="3"/>
  <c r="J46" i="3" s="1"/>
  <c r="I47" i="3"/>
  <c r="J47" i="3"/>
  <c r="L47" i="3" s="1"/>
  <c r="I48" i="3"/>
  <c r="J48" i="3" s="1"/>
  <c r="L48" i="3" s="1"/>
  <c r="I49" i="3"/>
  <c r="J49" i="3"/>
  <c r="L49" i="3" s="1"/>
  <c r="I50" i="3"/>
  <c r="J50" i="3" s="1"/>
  <c r="I51" i="3"/>
  <c r="J51" i="3"/>
  <c r="I52" i="3"/>
  <c r="J52" i="3" s="1"/>
  <c r="L52" i="3" s="1"/>
  <c r="I53" i="3"/>
  <c r="J53" i="3" s="1"/>
  <c r="L53" i="3" s="1"/>
  <c r="I54" i="3"/>
  <c r="J54" i="3" s="1"/>
  <c r="I55" i="3"/>
  <c r="J55" i="3" s="1"/>
  <c r="L55" i="3" s="1"/>
  <c r="I56" i="3"/>
  <c r="J56" i="3" s="1"/>
  <c r="L56" i="3" s="1"/>
  <c r="J66" i="3"/>
  <c r="L66" i="3" s="1"/>
  <c r="J67" i="3"/>
  <c r="L67" i="3" s="1"/>
  <c r="I68" i="3"/>
  <c r="J68" i="3"/>
  <c r="L68" i="3" s="1"/>
  <c r="J69" i="3"/>
  <c r="L69" i="3" s="1"/>
  <c r="J70" i="3"/>
  <c r="L70" i="3" s="1"/>
  <c r="I71" i="3"/>
  <c r="J71" i="3" s="1"/>
  <c r="L71" i="3" s="1"/>
  <c r="J72" i="3"/>
  <c r="L72" i="3" s="1"/>
  <c r="J73" i="3"/>
  <c r="L73" i="3" s="1"/>
  <c r="J74" i="3"/>
  <c r="L74" i="3" s="1"/>
  <c r="J75" i="3"/>
  <c r="L75" i="3" s="1"/>
  <c r="I76" i="3"/>
  <c r="J76" i="3"/>
  <c r="L76" i="3" s="1"/>
  <c r="I77" i="3"/>
  <c r="J77" i="3" s="1"/>
  <c r="L77" i="3" s="1"/>
  <c r="I78" i="3"/>
  <c r="J78" i="3"/>
  <c r="L78" i="3" s="1"/>
  <c r="J79" i="3"/>
  <c r="L79" i="3" s="1"/>
  <c r="I80" i="3"/>
  <c r="J80" i="3"/>
  <c r="L80" i="3" s="1"/>
  <c r="I81" i="3"/>
  <c r="J81" i="3" s="1"/>
  <c r="L81" i="3" s="1"/>
  <c r="I82" i="3"/>
  <c r="J82" i="3"/>
  <c r="L82" i="3" s="1"/>
  <c r="I83" i="3"/>
  <c r="J83" i="3" s="1"/>
  <c r="I84" i="3"/>
  <c r="J84" i="3" s="1"/>
  <c r="L84" i="3" s="1"/>
  <c r="I85" i="3"/>
  <c r="J85" i="3" s="1"/>
  <c r="L85" i="3" s="1"/>
  <c r="I86" i="3"/>
  <c r="J86" i="3" s="1"/>
  <c r="L86" i="3" s="1"/>
  <c r="I87" i="3"/>
  <c r="J87" i="3" s="1"/>
  <c r="L87" i="3" s="1"/>
  <c r="I88" i="3"/>
  <c r="J88" i="3" s="1"/>
  <c r="L88" i="3" s="1"/>
  <c r="I89" i="3"/>
  <c r="J89" i="3" s="1"/>
  <c r="L89" i="3" s="1"/>
  <c r="I99" i="3"/>
  <c r="J99" i="3"/>
  <c r="J100" i="3"/>
  <c r="L100" i="3" s="1"/>
  <c r="J101" i="3"/>
  <c r="L101" i="3" s="1"/>
  <c r="J102" i="3"/>
  <c r="L102" i="3" s="1"/>
  <c r="I103" i="3"/>
  <c r="J103" i="3"/>
  <c r="L103" i="3" s="1"/>
  <c r="J104" i="3"/>
  <c r="L104" i="3" s="1"/>
  <c r="J105" i="3"/>
  <c r="L105" i="3" s="1"/>
  <c r="J106" i="3"/>
  <c r="L106" i="3" s="1"/>
  <c r="J107" i="3"/>
  <c r="L107" i="3" s="1"/>
  <c r="I108" i="3"/>
  <c r="J108" i="3" s="1"/>
  <c r="L108" i="3" s="1"/>
  <c r="J109" i="3"/>
  <c r="L109" i="3" s="1"/>
  <c r="J110" i="3"/>
  <c r="L110" i="3" s="1"/>
  <c r="I111" i="3"/>
  <c r="J111" i="3"/>
  <c r="L111" i="3" s="1"/>
  <c r="I112" i="3"/>
  <c r="J112" i="3" s="1"/>
  <c r="L112" i="3" s="1"/>
  <c r="I113" i="3"/>
  <c r="J113" i="3" s="1"/>
  <c r="L113" i="3" s="1"/>
  <c r="I114" i="3"/>
  <c r="J114" i="3" s="1"/>
  <c r="L114" i="3" s="1"/>
  <c r="I115" i="3"/>
  <c r="J115" i="3" s="1"/>
  <c r="L115" i="3" s="1"/>
  <c r="I116" i="3"/>
  <c r="J116" i="3" s="1"/>
  <c r="L116" i="3" s="1"/>
  <c r="I117" i="3"/>
  <c r="J117" i="3" s="1"/>
  <c r="L117" i="3" s="1"/>
  <c r="I118" i="3"/>
  <c r="J118" i="3" s="1"/>
  <c r="L118" i="3" s="1"/>
  <c r="I119" i="3"/>
  <c r="J119" i="3"/>
  <c r="L119" i="3" s="1"/>
  <c r="I120" i="3"/>
  <c r="J120" i="3" s="1"/>
  <c r="L120" i="3" s="1"/>
  <c r="I121" i="3"/>
  <c r="J121" i="3"/>
  <c r="L121" i="3" s="1"/>
  <c r="I122" i="3"/>
  <c r="J122" i="3" s="1"/>
  <c r="L122" i="3" s="1"/>
  <c r="J132" i="3"/>
  <c r="L132" i="3" s="1"/>
  <c r="J133" i="3"/>
  <c r="L133" i="3" s="1"/>
  <c r="I134" i="3"/>
  <c r="J134" i="3" s="1"/>
  <c r="L134" i="3" s="1"/>
  <c r="J135" i="3"/>
  <c r="L135" i="3" s="1"/>
  <c r="J136" i="3"/>
  <c r="L136" i="3" s="1"/>
  <c r="L137" i="3"/>
  <c r="J138" i="3"/>
  <c r="L138" i="3" s="1"/>
  <c r="J139" i="3"/>
  <c r="L139" i="3" s="1"/>
  <c r="J140" i="3"/>
  <c r="L140" i="3" s="1"/>
  <c r="J141" i="3"/>
  <c r="L141" i="3" s="1"/>
  <c r="I142" i="3"/>
  <c r="J142" i="3"/>
  <c r="L142" i="3" s="1"/>
  <c r="I143" i="3"/>
  <c r="J143" i="3" s="1"/>
  <c r="L143" i="3" s="1"/>
  <c r="I144" i="3"/>
  <c r="J144" i="3"/>
  <c r="L144" i="3" s="1"/>
  <c r="I145" i="3"/>
  <c r="J145" i="3" s="1"/>
  <c r="L145" i="3" s="1"/>
  <c r="I146" i="3"/>
  <c r="J146" i="3"/>
  <c r="L146" i="3" s="1"/>
  <c r="I147" i="3"/>
  <c r="J147" i="3" s="1"/>
  <c r="L147" i="3" s="1"/>
  <c r="I148" i="3"/>
  <c r="J148" i="3"/>
  <c r="L148" i="3" s="1"/>
  <c r="I149" i="3"/>
  <c r="J149" i="3" s="1"/>
  <c r="L149" i="3" s="1"/>
  <c r="I150" i="3"/>
  <c r="J150" i="3"/>
  <c r="L150" i="3" s="1"/>
  <c r="I151" i="3"/>
  <c r="J151" i="3" s="1"/>
  <c r="L151" i="3" s="1"/>
  <c r="I152" i="3"/>
  <c r="J152" i="3" s="1"/>
  <c r="L152" i="3" s="1"/>
  <c r="I153" i="3"/>
  <c r="J153" i="3" s="1"/>
  <c r="L153" i="3" s="1"/>
  <c r="I154" i="3"/>
  <c r="J154" i="3" s="1"/>
  <c r="L154" i="3" s="1"/>
  <c r="I155" i="3"/>
  <c r="J155" i="3" s="1"/>
  <c r="J165" i="3"/>
  <c r="L165" i="3" s="1"/>
  <c r="J166" i="3"/>
  <c r="L166" i="3" s="1"/>
  <c r="J167" i="3"/>
  <c r="L167" i="3" s="1"/>
  <c r="J168" i="3"/>
  <c r="L168" i="3" s="1"/>
  <c r="I169" i="3"/>
  <c r="J169" i="3"/>
  <c r="L169" i="3" s="1"/>
  <c r="J170" i="3"/>
  <c r="L170" i="3" s="1"/>
  <c r="J171" i="3"/>
  <c r="L171" i="3" s="1"/>
  <c r="J172" i="3"/>
  <c r="L172" i="3" s="1"/>
  <c r="J173" i="3"/>
  <c r="L173" i="3" s="1"/>
  <c r="J174" i="3"/>
  <c r="L174" i="3" s="1"/>
  <c r="I175" i="3"/>
  <c r="J175" i="3"/>
  <c r="L175" i="3" s="1"/>
  <c r="I176" i="3"/>
  <c r="J176" i="3" s="1"/>
  <c r="L176" i="3" s="1"/>
  <c r="I177" i="3"/>
  <c r="J177" i="3" s="1"/>
  <c r="L177" i="3" s="1"/>
  <c r="I178" i="3"/>
  <c r="J178" i="3" s="1"/>
  <c r="L178" i="3" s="1"/>
  <c r="I179" i="3"/>
  <c r="J179" i="3" s="1"/>
  <c r="L179" i="3" s="1"/>
  <c r="I180" i="3"/>
  <c r="J180" i="3" s="1"/>
  <c r="L180" i="3" s="1"/>
  <c r="I181" i="3"/>
  <c r="J181" i="3" s="1"/>
  <c r="L181" i="3" s="1"/>
  <c r="I182" i="3"/>
  <c r="J182" i="3" s="1"/>
  <c r="L182" i="3" s="1"/>
  <c r="I183" i="3"/>
  <c r="J183" i="3"/>
  <c r="L183" i="3" s="1"/>
  <c r="I184" i="3"/>
  <c r="J184" i="3" s="1"/>
  <c r="L184" i="3" s="1"/>
  <c r="I185" i="3"/>
  <c r="J185" i="3"/>
  <c r="L185" i="3" s="1"/>
  <c r="I186" i="3"/>
  <c r="J186" i="3" s="1"/>
  <c r="L186" i="3" s="1"/>
  <c r="I187" i="3"/>
  <c r="J187" i="3"/>
  <c r="L187" i="3" s="1"/>
  <c r="I188" i="3"/>
  <c r="J188" i="3" s="1"/>
  <c r="L188" i="3" s="1"/>
  <c r="J198" i="3"/>
  <c r="L198" i="3" s="1"/>
  <c r="J199" i="3"/>
  <c r="L199" i="3" s="1"/>
  <c r="I200" i="3"/>
  <c r="J200" i="3"/>
  <c r="L200" i="3" s="1"/>
  <c r="J201" i="3"/>
  <c r="L201" i="3" s="1"/>
  <c r="I202" i="3"/>
  <c r="J202" i="3"/>
  <c r="L202" i="3" s="1"/>
  <c r="J203" i="3"/>
  <c r="L203" i="3" s="1"/>
  <c r="J204" i="3"/>
  <c r="L204" i="3" s="1"/>
  <c r="J205" i="3"/>
  <c r="L205" i="3" s="1"/>
  <c r="I206" i="3"/>
  <c r="J206" i="3"/>
  <c r="L206" i="3" s="1"/>
  <c r="I207" i="3"/>
  <c r="J207" i="3" s="1"/>
  <c r="L207" i="3" s="1"/>
  <c r="J208" i="3"/>
  <c r="L208" i="3" s="1"/>
  <c r="J209" i="3"/>
  <c r="L209" i="3" s="1"/>
  <c r="I210" i="3"/>
  <c r="J210" i="3" s="1"/>
  <c r="L210" i="3" s="1"/>
  <c r="J211" i="3"/>
  <c r="L211" i="3" s="1"/>
  <c r="J212" i="3"/>
  <c r="L212" i="3" s="1"/>
  <c r="I213" i="3"/>
  <c r="J213" i="3" s="1"/>
  <c r="L213" i="3" s="1"/>
  <c r="I214" i="3"/>
  <c r="J214" i="3" s="1"/>
  <c r="L214" i="3" s="1"/>
  <c r="I215" i="3"/>
  <c r="J215" i="3" s="1"/>
  <c r="L215" i="3" s="1"/>
  <c r="I216" i="3"/>
  <c r="J216" i="3" s="1"/>
  <c r="L216" i="3" s="1"/>
  <c r="I217" i="3"/>
  <c r="J217" i="3" s="1"/>
  <c r="L217" i="3" s="1"/>
  <c r="I218" i="3"/>
  <c r="J218" i="3"/>
  <c r="L218" i="3" s="1"/>
  <c r="I219" i="3"/>
  <c r="J219" i="3" s="1"/>
  <c r="L219" i="3" s="1"/>
  <c r="I220" i="3"/>
  <c r="J220" i="3" s="1"/>
  <c r="L220" i="3" s="1"/>
  <c r="I221" i="3"/>
  <c r="J221" i="3" s="1"/>
  <c r="L221" i="3" s="1"/>
  <c r="I231" i="3"/>
  <c r="J231" i="3"/>
  <c r="L231" i="3" s="1"/>
  <c r="J232" i="3"/>
  <c r="L232" i="3" s="1"/>
  <c r="I233" i="3"/>
  <c r="J233" i="3"/>
  <c r="L233" i="3" s="1"/>
  <c r="J234" i="3"/>
  <c r="L234" i="3" s="1"/>
  <c r="I235" i="3"/>
  <c r="J235" i="3"/>
  <c r="J236" i="3"/>
  <c r="L236" i="3" s="1"/>
  <c r="J237" i="3"/>
  <c r="L237" i="3" s="1"/>
  <c r="J238" i="3"/>
  <c r="L238" i="3" s="1"/>
  <c r="J239" i="3"/>
  <c r="L239" i="3" s="1"/>
  <c r="J240" i="3"/>
  <c r="L240" i="3" s="1"/>
  <c r="J241" i="3"/>
  <c r="L241" i="3" s="1"/>
  <c r="I242" i="3"/>
  <c r="J242" i="3" s="1"/>
  <c r="L242" i="3" s="1"/>
  <c r="L243" i="3"/>
  <c r="J244" i="3"/>
  <c r="L244" i="3" s="1"/>
  <c r="I245" i="3"/>
  <c r="J245" i="3"/>
  <c r="L245" i="3" s="1"/>
  <c r="I246" i="3"/>
  <c r="J246" i="3" s="1"/>
  <c r="L246" i="3" s="1"/>
  <c r="I247" i="3"/>
  <c r="J247" i="3"/>
  <c r="L247" i="3" s="1"/>
  <c r="I248" i="3"/>
  <c r="J248" i="3" s="1"/>
  <c r="L248" i="3" s="1"/>
  <c r="I249" i="3"/>
  <c r="J249" i="3"/>
  <c r="L249" i="3" s="1"/>
  <c r="I250" i="3"/>
  <c r="J250" i="3" s="1"/>
  <c r="L250" i="3" s="1"/>
  <c r="I251" i="3"/>
  <c r="J251" i="3" s="1"/>
  <c r="L251" i="3" s="1"/>
  <c r="I252" i="3"/>
  <c r="J252" i="3" s="1"/>
  <c r="L252" i="3" s="1"/>
  <c r="I253" i="3"/>
  <c r="J253" i="3" s="1"/>
  <c r="L253" i="3" s="1"/>
  <c r="I254" i="3"/>
  <c r="J254" i="3" s="1"/>
  <c r="L254" i="3" s="1"/>
  <c r="I264" i="3"/>
  <c r="J264" i="3"/>
  <c r="L264" i="3" s="1"/>
  <c r="J265" i="3"/>
  <c r="L265" i="3" s="1"/>
  <c r="I266" i="3"/>
  <c r="J266" i="3"/>
  <c r="L266" i="3" s="1"/>
  <c r="J267" i="3"/>
  <c r="L267" i="3" s="1"/>
  <c r="J268" i="3"/>
  <c r="L268" i="3" s="1"/>
  <c r="J269" i="3"/>
  <c r="L269" i="3" s="1"/>
  <c r="I270" i="3"/>
  <c r="J270" i="3"/>
  <c r="L270" i="3" s="1"/>
  <c r="J271" i="3"/>
  <c r="L271" i="3" s="1"/>
  <c r="I272" i="3"/>
  <c r="J272" i="3"/>
  <c r="L272" i="3" s="1"/>
  <c r="I273" i="3"/>
  <c r="J273" i="3" s="1"/>
  <c r="L273" i="3" s="1"/>
  <c r="J274" i="3"/>
  <c r="L274" i="3" s="1"/>
  <c r="J275" i="3"/>
  <c r="L275" i="3" s="1"/>
  <c r="J276" i="3"/>
  <c r="L276" i="3" s="1"/>
  <c r="I277" i="3"/>
  <c r="J277" i="3" s="1"/>
  <c r="L277" i="3" s="1"/>
  <c r="I278" i="3"/>
  <c r="J278" i="3"/>
  <c r="L278" i="3" s="1"/>
  <c r="J279" i="3"/>
  <c r="L279" i="3" s="1"/>
  <c r="I280" i="3"/>
  <c r="J280" i="3"/>
  <c r="L280" i="3" s="1"/>
  <c r="I281" i="3"/>
  <c r="J281" i="3" s="1"/>
  <c r="L281" i="3" s="1"/>
  <c r="J282" i="3"/>
  <c r="L282" i="3" s="1"/>
  <c r="I283" i="3"/>
  <c r="J283" i="3" s="1"/>
  <c r="I284" i="3"/>
  <c r="J284" i="3" s="1"/>
  <c r="L284" i="3" s="1"/>
  <c r="I285" i="3"/>
  <c r="J285" i="3" s="1"/>
  <c r="L285" i="3" s="1"/>
  <c r="I286" i="3"/>
  <c r="J286" i="3"/>
  <c r="L286" i="3" s="1"/>
  <c r="I287" i="3"/>
  <c r="J287" i="3" s="1"/>
  <c r="L287" i="3" s="1"/>
  <c r="I297" i="3"/>
  <c r="J297" i="3"/>
  <c r="L297" i="3" s="1"/>
  <c r="I298" i="3"/>
  <c r="J298" i="3" s="1"/>
  <c r="L298" i="3" s="1"/>
  <c r="I299" i="3"/>
  <c r="J299" i="3"/>
  <c r="L299" i="3" s="1"/>
  <c r="I300" i="3"/>
  <c r="J300" i="3" s="1"/>
  <c r="L300" i="3" s="1"/>
  <c r="I301" i="3"/>
  <c r="J301" i="3"/>
  <c r="L301" i="3" s="1"/>
  <c r="I302" i="3"/>
  <c r="J302" i="3" s="1"/>
  <c r="L302" i="3" s="1"/>
  <c r="I303" i="3"/>
  <c r="J303" i="3" s="1"/>
  <c r="L303" i="3" s="1"/>
  <c r="I304" i="3"/>
  <c r="J304" i="3" s="1"/>
  <c r="L304" i="3" s="1"/>
  <c r="I305" i="3"/>
  <c r="J305" i="3" s="1"/>
  <c r="L305" i="3" s="1"/>
  <c r="I306" i="3"/>
  <c r="J306" i="3" s="1"/>
  <c r="L306" i="3" s="1"/>
  <c r="I307" i="3"/>
  <c r="J307" i="3"/>
  <c r="L307" i="3" s="1"/>
  <c r="I308" i="3"/>
  <c r="J308" i="3" s="1"/>
  <c r="L308" i="3" s="1"/>
  <c r="I309" i="3"/>
  <c r="J309" i="3"/>
  <c r="L309" i="3" s="1"/>
  <c r="I319" i="4"/>
  <c r="J319" i="4" s="1"/>
  <c r="L319" i="4" s="1"/>
  <c r="I318" i="4"/>
  <c r="J318" i="4" s="1"/>
  <c r="L318" i="4" s="1"/>
  <c r="I317" i="4"/>
  <c r="J317" i="4" s="1"/>
  <c r="L317" i="4" s="1"/>
  <c r="J316" i="4"/>
  <c r="L316" i="4" s="1"/>
  <c r="I316" i="4"/>
  <c r="I315" i="4"/>
  <c r="J315" i="4" s="1"/>
  <c r="I314" i="4"/>
  <c r="J314" i="4" s="1"/>
  <c r="L314" i="4" s="1"/>
  <c r="I313" i="4"/>
  <c r="J313" i="4" s="1"/>
  <c r="L313" i="4" s="1"/>
  <c r="I312" i="4"/>
  <c r="J312" i="4" s="1"/>
  <c r="L312" i="4" s="1"/>
  <c r="I311" i="4"/>
  <c r="J311" i="4" s="1"/>
  <c r="L311" i="4" s="1"/>
  <c r="I310" i="4"/>
  <c r="J310" i="4" s="1"/>
  <c r="L310" i="4" s="1"/>
  <c r="I309" i="4"/>
  <c r="J309" i="4" s="1"/>
  <c r="L309" i="4" s="1"/>
  <c r="I308" i="4"/>
  <c r="J308" i="4" s="1"/>
  <c r="L308" i="4" s="1"/>
  <c r="I307" i="4"/>
  <c r="J307" i="4" s="1"/>
  <c r="L307" i="4" s="1"/>
  <c r="I306" i="4"/>
  <c r="J306" i="4" s="1"/>
  <c r="L306" i="4" s="1"/>
  <c r="I305" i="4"/>
  <c r="J305" i="4" s="1"/>
  <c r="L305" i="4" s="1"/>
  <c r="I304" i="4"/>
  <c r="J304" i="4" s="1"/>
  <c r="L304" i="4" s="1"/>
  <c r="I303" i="4"/>
  <c r="J303" i="4" s="1"/>
  <c r="L303" i="4" s="1"/>
  <c r="I302" i="4"/>
  <c r="J302" i="4" s="1"/>
  <c r="L302" i="4" s="1"/>
  <c r="I301" i="4"/>
  <c r="J301" i="4" s="1"/>
  <c r="L301" i="4" s="1"/>
  <c r="I300" i="4"/>
  <c r="J300" i="4" s="1"/>
  <c r="L300" i="4" s="1"/>
  <c r="I299" i="4"/>
  <c r="J299" i="4" s="1"/>
  <c r="L299" i="4" s="1"/>
  <c r="I298" i="4"/>
  <c r="J298" i="4" s="1"/>
  <c r="L298" i="4" s="1"/>
  <c r="I297" i="4"/>
  <c r="J297" i="4" s="1"/>
  <c r="L297" i="4" s="1"/>
  <c r="I287" i="4"/>
  <c r="J287" i="4" s="1"/>
  <c r="L287" i="4" s="1"/>
  <c r="I286" i="4"/>
  <c r="J286" i="4" s="1"/>
  <c r="L286" i="4" s="1"/>
  <c r="I285" i="4"/>
  <c r="J285" i="4" s="1"/>
  <c r="L285" i="4" s="1"/>
  <c r="I284" i="4"/>
  <c r="J284" i="4" s="1"/>
  <c r="L284" i="4" s="1"/>
  <c r="I283" i="4"/>
  <c r="J283" i="4" s="1"/>
  <c r="L283" i="4" s="1"/>
  <c r="I282" i="4"/>
  <c r="J282" i="4" s="1"/>
  <c r="L282" i="4" s="1"/>
  <c r="I281" i="4"/>
  <c r="J281" i="4" s="1"/>
  <c r="L281" i="4" s="1"/>
  <c r="I280" i="4"/>
  <c r="J280" i="4" s="1"/>
  <c r="L280" i="4" s="1"/>
  <c r="I279" i="4"/>
  <c r="J279" i="4" s="1"/>
  <c r="L279" i="4" s="1"/>
  <c r="I278" i="4"/>
  <c r="J278" i="4" s="1"/>
  <c r="L278" i="4" s="1"/>
  <c r="I277" i="4"/>
  <c r="J277" i="4" s="1"/>
  <c r="L277" i="4" s="1"/>
  <c r="I276" i="4"/>
  <c r="J276" i="4" s="1"/>
  <c r="L276" i="4" s="1"/>
  <c r="I275" i="4"/>
  <c r="J275" i="4" s="1"/>
  <c r="L275" i="4" s="1"/>
  <c r="I274" i="4"/>
  <c r="J274" i="4" s="1"/>
  <c r="L274" i="4" s="1"/>
  <c r="I273" i="4"/>
  <c r="J273" i="4" s="1"/>
  <c r="L273" i="4" s="1"/>
  <c r="I272" i="4"/>
  <c r="J272" i="4" s="1"/>
  <c r="L272" i="4" s="1"/>
  <c r="I271" i="4"/>
  <c r="J271" i="4" s="1"/>
  <c r="L271" i="4" s="1"/>
  <c r="J270" i="4"/>
  <c r="L270" i="4" s="1"/>
  <c r="I270" i="4"/>
  <c r="I269" i="4"/>
  <c r="J269" i="4" s="1"/>
  <c r="L269" i="4" s="1"/>
  <c r="I268" i="4"/>
  <c r="J268" i="4" s="1"/>
  <c r="L268" i="4" s="1"/>
  <c r="I267" i="4"/>
  <c r="J267" i="4" s="1"/>
  <c r="L267" i="4" s="1"/>
  <c r="I266" i="4"/>
  <c r="J266" i="4" s="1"/>
  <c r="L266" i="4" s="1"/>
  <c r="I265" i="4"/>
  <c r="J265" i="4" s="1"/>
  <c r="L265" i="4" s="1"/>
  <c r="I264" i="4"/>
  <c r="J264" i="4" s="1"/>
  <c r="L264" i="4" s="1"/>
  <c r="I254" i="4"/>
  <c r="J254" i="4" s="1"/>
  <c r="L254" i="4" s="1"/>
  <c r="I253" i="4"/>
  <c r="J253" i="4" s="1"/>
  <c r="L253" i="4" s="1"/>
  <c r="J252" i="4"/>
  <c r="L252" i="4" s="1"/>
  <c r="I252" i="4"/>
  <c r="J251" i="4"/>
  <c r="L251" i="4" s="1"/>
  <c r="I251" i="4"/>
  <c r="I250" i="4"/>
  <c r="J250" i="4" s="1"/>
  <c r="L250" i="4" s="1"/>
  <c r="I249" i="4"/>
  <c r="J249" i="4" s="1"/>
  <c r="L249" i="4" s="1"/>
  <c r="I248" i="4"/>
  <c r="J248" i="4" s="1"/>
  <c r="L248" i="4" s="1"/>
  <c r="I247" i="4"/>
  <c r="J247" i="4" s="1"/>
  <c r="L247" i="4" s="1"/>
  <c r="J246" i="4"/>
  <c r="L246" i="4" s="1"/>
  <c r="I246" i="4"/>
  <c r="I245" i="4"/>
  <c r="J245" i="4" s="1"/>
  <c r="L245" i="4" s="1"/>
  <c r="I244" i="4"/>
  <c r="J244" i="4" s="1"/>
  <c r="L244" i="4" s="1"/>
  <c r="I243" i="4"/>
  <c r="J243" i="4" s="1"/>
  <c r="L243" i="4" s="1"/>
  <c r="I242" i="4"/>
  <c r="J242" i="4" s="1"/>
  <c r="L242" i="4" s="1"/>
  <c r="I241" i="4"/>
  <c r="J241" i="4" s="1"/>
  <c r="L241" i="4" s="1"/>
  <c r="J240" i="4"/>
  <c r="L240" i="4" s="1"/>
  <c r="J239" i="4"/>
  <c r="L239" i="4" s="1"/>
  <c r="J238" i="4"/>
  <c r="L238" i="4" s="1"/>
  <c r="I238" i="4"/>
  <c r="I237" i="4"/>
  <c r="J237" i="4" s="1"/>
  <c r="L237" i="4" s="1"/>
  <c r="J236" i="4"/>
  <c r="L236" i="4" s="1"/>
  <c r="J235" i="4"/>
  <c r="L235" i="4" s="1"/>
  <c r="I234" i="4"/>
  <c r="J234" i="4" s="1"/>
  <c r="L234" i="4" s="1"/>
  <c r="I233" i="4"/>
  <c r="J233" i="4" s="1"/>
  <c r="L233" i="4" s="1"/>
  <c r="J232" i="4"/>
  <c r="L232" i="4" s="1"/>
  <c r="J231" i="4"/>
  <c r="L231" i="4" s="1"/>
  <c r="I221" i="4"/>
  <c r="J221" i="4" s="1"/>
  <c r="L221" i="4" s="1"/>
  <c r="I220" i="4"/>
  <c r="J220" i="4" s="1"/>
  <c r="L220" i="4" s="1"/>
  <c r="I219" i="4"/>
  <c r="J219" i="4" s="1"/>
  <c r="L219" i="4" s="1"/>
  <c r="I218" i="4"/>
  <c r="J218" i="4" s="1"/>
  <c r="L218" i="4" s="1"/>
  <c r="J217" i="4"/>
  <c r="L217" i="4" s="1"/>
  <c r="I217" i="4"/>
  <c r="I216" i="4"/>
  <c r="J216" i="4" s="1"/>
  <c r="L216" i="4" s="1"/>
  <c r="I215" i="4"/>
  <c r="J215" i="4" s="1"/>
  <c r="L215" i="4" s="1"/>
  <c r="I214" i="4"/>
  <c r="J214" i="4" s="1"/>
  <c r="L214" i="4" s="1"/>
  <c r="I213" i="4"/>
  <c r="J213" i="4" s="1"/>
  <c r="L213" i="4" s="1"/>
  <c r="I212" i="4"/>
  <c r="J212" i="4" s="1"/>
  <c r="L212" i="4" s="1"/>
  <c r="J211" i="4"/>
  <c r="L211" i="4" s="1"/>
  <c r="I211" i="4"/>
  <c r="I210" i="4"/>
  <c r="J210" i="4" s="1"/>
  <c r="L210" i="4" s="1"/>
  <c r="J209" i="4"/>
  <c r="L209" i="4" s="1"/>
  <c r="J208" i="4"/>
  <c r="L208" i="4" s="1"/>
  <c r="I208" i="4"/>
  <c r="J207" i="4"/>
  <c r="L207" i="4" s="1"/>
  <c r="J206" i="4"/>
  <c r="L206" i="4" s="1"/>
  <c r="I205" i="4"/>
  <c r="J205" i="4" s="1"/>
  <c r="L205" i="4" s="1"/>
  <c r="L204" i="4"/>
  <c r="J203" i="4"/>
  <c r="L203" i="4" s="1"/>
  <c r="J202" i="4"/>
  <c r="L202" i="4" s="1"/>
  <c r="J201" i="4"/>
  <c r="L201" i="4" s="1"/>
  <c r="I201" i="4"/>
  <c r="J200" i="4"/>
  <c r="L200" i="4" s="1"/>
  <c r="I200" i="4"/>
  <c r="J199" i="4"/>
  <c r="L199" i="4" s="1"/>
  <c r="J198" i="4"/>
  <c r="L198" i="4" s="1"/>
  <c r="I188" i="4"/>
  <c r="J188" i="4" s="1"/>
  <c r="L188" i="4" s="1"/>
  <c r="I187" i="4"/>
  <c r="J187" i="4" s="1"/>
  <c r="L187" i="4" s="1"/>
  <c r="J186" i="4"/>
  <c r="L186" i="4" s="1"/>
  <c r="I186" i="4"/>
  <c r="I185" i="4"/>
  <c r="J185" i="4" s="1"/>
  <c r="L185" i="4" s="1"/>
  <c r="J184" i="4"/>
  <c r="L184" i="4" s="1"/>
  <c r="I184" i="4"/>
  <c r="I183" i="4"/>
  <c r="J183" i="4" s="1"/>
  <c r="L183" i="4" s="1"/>
  <c r="J182" i="4"/>
  <c r="L182" i="4" s="1"/>
  <c r="I182" i="4"/>
  <c r="J181" i="4"/>
  <c r="L181" i="4" s="1"/>
  <c r="I181" i="4"/>
  <c r="I180" i="4"/>
  <c r="J180" i="4" s="1"/>
  <c r="L180" i="4" s="1"/>
  <c r="I179" i="4"/>
  <c r="J179" i="4" s="1"/>
  <c r="L179" i="4" s="1"/>
  <c r="I178" i="4"/>
  <c r="J178" i="4" s="1"/>
  <c r="L178" i="4" s="1"/>
  <c r="I177" i="4"/>
  <c r="J177" i="4" s="1"/>
  <c r="L177" i="4" s="1"/>
  <c r="I176" i="4"/>
  <c r="J176" i="4" s="1"/>
  <c r="L176" i="4" s="1"/>
  <c r="I175" i="4"/>
  <c r="J175" i="4" s="1"/>
  <c r="L175" i="4" s="1"/>
  <c r="J174" i="4"/>
  <c r="L174" i="4" s="1"/>
  <c r="I174" i="4"/>
  <c r="J173" i="4"/>
  <c r="L173" i="4" s="1"/>
  <c r="J172" i="4"/>
  <c r="L172" i="4" s="1"/>
  <c r="J171" i="4"/>
  <c r="L171" i="4" s="1"/>
  <c r="J170" i="4"/>
  <c r="L170" i="4" s="1"/>
  <c r="J169" i="4"/>
  <c r="L169" i="4" s="1"/>
  <c r="J168" i="4"/>
  <c r="L168" i="4" s="1"/>
  <c r="I168" i="4"/>
  <c r="J167" i="4"/>
  <c r="L167" i="4" s="1"/>
  <c r="J166" i="4"/>
  <c r="L166" i="4" s="1"/>
  <c r="J165" i="4"/>
  <c r="L165" i="4" s="1"/>
  <c r="J155" i="4"/>
  <c r="L155" i="4" s="1"/>
  <c r="I155" i="4"/>
  <c r="I154" i="4"/>
  <c r="J154" i="4" s="1"/>
  <c r="L154" i="4" s="1"/>
  <c r="I153" i="4"/>
  <c r="J153" i="4" s="1"/>
  <c r="L153" i="4" s="1"/>
  <c r="I152" i="4"/>
  <c r="J152" i="4" s="1"/>
  <c r="L152" i="4" s="1"/>
  <c r="J151" i="4"/>
  <c r="L151" i="4" s="1"/>
  <c r="I151" i="4"/>
  <c r="I150" i="4"/>
  <c r="J150" i="4" s="1"/>
  <c r="L150" i="4" s="1"/>
  <c r="I149" i="4"/>
  <c r="J149" i="4" s="1"/>
  <c r="L149" i="4" s="1"/>
  <c r="I148" i="4"/>
  <c r="J148" i="4" s="1"/>
  <c r="L148" i="4" s="1"/>
  <c r="J147" i="4"/>
  <c r="L147" i="4" s="1"/>
  <c r="I147" i="4"/>
  <c r="J146" i="4"/>
  <c r="L146" i="4" s="1"/>
  <c r="I146" i="4"/>
  <c r="I145" i="4"/>
  <c r="J145" i="4" s="1"/>
  <c r="L145" i="4" s="1"/>
  <c r="I144" i="4"/>
  <c r="J144" i="4" s="1"/>
  <c r="L144" i="4" s="1"/>
  <c r="I143" i="4"/>
  <c r="J143" i="4" s="1"/>
  <c r="L143" i="4" s="1"/>
  <c r="I142" i="4"/>
  <c r="J142" i="4" s="1"/>
  <c r="L142" i="4" s="1"/>
  <c r="I141" i="4"/>
  <c r="J141" i="4" s="1"/>
  <c r="L141" i="4" s="1"/>
  <c r="J140" i="4"/>
  <c r="L140" i="4" s="1"/>
  <c r="J139" i="4"/>
  <c r="L139" i="4" s="1"/>
  <c r="I139" i="4"/>
  <c r="J138" i="4"/>
  <c r="L138" i="4" s="1"/>
  <c r="J137" i="4"/>
  <c r="L137" i="4" s="1"/>
  <c r="J136" i="4"/>
  <c r="L136" i="4" s="1"/>
  <c r="J135" i="4"/>
  <c r="L135" i="4" s="1"/>
  <c r="J134" i="4"/>
  <c r="L134" i="4" s="1"/>
  <c r="J133" i="4"/>
  <c r="L133" i="4" s="1"/>
  <c r="J132" i="4"/>
  <c r="L132" i="4" s="1"/>
  <c r="J122" i="4"/>
  <c r="L122" i="4" s="1"/>
  <c r="I122" i="4"/>
  <c r="I121" i="4"/>
  <c r="J121" i="4" s="1"/>
  <c r="L121" i="4" s="1"/>
  <c r="I120" i="4"/>
  <c r="J120" i="4" s="1"/>
  <c r="L120" i="4" s="1"/>
  <c r="I119" i="4"/>
  <c r="J119" i="4" s="1"/>
  <c r="L119" i="4" s="1"/>
  <c r="I118" i="4"/>
  <c r="J118" i="4" s="1"/>
  <c r="L118" i="4" s="1"/>
  <c r="I117" i="4"/>
  <c r="J117" i="4" s="1"/>
  <c r="L117" i="4" s="1"/>
  <c r="I116" i="4"/>
  <c r="J116" i="4" s="1"/>
  <c r="L116" i="4" s="1"/>
  <c r="I115" i="4"/>
  <c r="J115" i="4" s="1"/>
  <c r="J114" i="4"/>
  <c r="L114" i="4" s="1"/>
  <c r="I114" i="4"/>
  <c r="I113" i="4"/>
  <c r="J113" i="4" s="1"/>
  <c r="L113" i="4" s="1"/>
  <c r="I112" i="4"/>
  <c r="J112" i="4" s="1"/>
  <c r="L112" i="4" s="1"/>
  <c r="I111" i="4"/>
  <c r="J111" i="4" s="1"/>
  <c r="L111" i="4" s="1"/>
  <c r="I110" i="4"/>
  <c r="J110" i="4" s="1"/>
  <c r="L110" i="4" s="1"/>
  <c r="I109" i="4"/>
  <c r="J109" i="4" s="1"/>
  <c r="L109" i="4" s="1"/>
  <c r="J108" i="4"/>
  <c r="L108" i="4" s="1"/>
  <c r="J107" i="4"/>
  <c r="L107" i="4" s="1"/>
  <c r="J106" i="4"/>
  <c r="L106" i="4" s="1"/>
  <c r="I106" i="4"/>
  <c r="J105" i="4"/>
  <c r="L105" i="4" s="1"/>
  <c r="J104" i="4"/>
  <c r="L104" i="4" s="1"/>
  <c r="J103" i="4"/>
  <c r="L103" i="4" s="1"/>
  <c r="J102" i="4"/>
  <c r="L102" i="4" s="1"/>
  <c r="J101" i="4"/>
  <c r="L101" i="4" s="1"/>
  <c r="J100" i="4"/>
  <c r="L100" i="4" s="1"/>
  <c r="I100" i="4"/>
  <c r="J99" i="4"/>
  <c r="L99" i="4" s="1"/>
  <c r="I89" i="4"/>
  <c r="J89" i="4" s="1"/>
  <c r="L89" i="4" s="1"/>
  <c r="I88" i="4"/>
  <c r="J88" i="4" s="1"/>
  <c r="L88" i="4" s="1"/>
  <c r="J87" i="4"/>
  <c r="L87" i="4" s="1"/>
  <c r="I87" i="4"/>
  <c r="I86" i="4"/>
  <c r="J86" i="4" s="1"/>
  <c r="L86" i="4" s="1"/>
  <c r="I85" i="4"/>
  <c r="J85" i="4" s="1"/>
  <c r="L85" i="4" s="1"/>
  <c r="I84" i="4"/>
  <c r="J84" i="4" s="1"/>
  <c r="L84" i="4" s="1"/>
  <c r="I83" i="4"/>
  <c r="J83" i="4" s="1"/>
  <c r="L83" i="4" s="1"/>
  <c r="I82" i="4"/>
  <c r="J82" i="4" s="1"/>
  <c r="L82" i="4" s="1"/>
  <c r="I81" i="4"/>
  <c r="J81" i="4" s="1"/>
  <c r="L81" i="4" s="1"/>
  <c r="I80" i="4"/>
  <c r="J80" i="4" s="1"/>
  <c r="L80" i="4" s="1"/>
  <c r="J79" i="4"/>
  <c r="L79" i="4" s="1"/>
  <c r="I79" i="4"/>
  <c r="I78" i="4"/>
  <c r="J78" i="4" s="1"/>
  <c r="L78" i="4" s="1"/>
  <c r="J77" i="4"/>
  <c r="L77" i="4" s="1"/>
  <c r="I77" i="4"/>
  <c r="I76" i="4"/>
  <c r="J76" i="4" s="1"/>
  <c r="L76" i="4" s="1"/>
  <c r="I75" i="4"/>
  <c r="J75" i="4" s="1"/>
  <c r="L75" i="4" s="1"/>
  <c r="I74" i="4"/>
  <c r="J74" i="4" s="1"/>
  <c r="L74" i="4" s="1"/>
  <c r="I73" i="4"/>
  <c r="J73" i="4" s="1"/>
  <c r="L73" i="4" s="1"/>
  <c r="J72" i="4"/>
  <c r="L72" i="4" s="1"/>
  <c r="J71" i="4"/>
  <c r="L71" i="4" s="1"/>
  <c r="J70" i="4"/>
  <c r="L70" i="4" s="1"/>
  <c r="J69" i="4"/>
  <c r="L69" i="4" s="1"/>
  <c r="J68" i="4"/>
  <c r="L68" i="4" s="1"/>
  <c r="J67" i="4"/>
  <c r="L67" i="4" s="1"/>
  <c r="J66" i="4"/>
  <c r="L66" i="4" s="1"/>
  <c r="I56" i="4"/>
  <c r="J56" i="4" s="1"/>
  <c r="L56" i="4" s="1"/>
  <c r="I55" i="4"/>
  <c r="J55" i="4" s="1"/>
  <c r="L55" i="4" s="1"/>
  <c r="J54" i="4"/>
  <c r="L54" i="4" s="1"/>
  <c r="I54" i="4"/>
  <c r="I53" i="4"/>
  <c r="J53" i="4" s="1"/>
  <c r="J52" i="4"/>
  <c r="L52" i="4" s="1"/>
  <c r="I52" i="4"/>
  <c r="I51" i="4"/>
  <c r="J51" i="4" s="1"/>
  <c r="L51" i="4" s="1"/>
  <c r="I50" i="4"/>
  <c r="J50" i="4" s="1"/>
  <c r="L50" i="4" s="1"/>
  <c r="J49" i="4"/>
  <c r="L49" i="4" s="1"/>
  <c r="I49" i="4"/>
  <c r="I48" i="4"/>
  <c r="J48" i="4" s="1"/>
  <c r="L48" i="4" s="1"/>
  <c r="I47" i="4"/>
  <c r="J47" i="4" s="1"/>
  <c r="L47" i="4" s="1"/>
  <c r="I46" i="4"/>
  <c r="J46" i="4" s="1"/>
  <c r="L46" i="4" s="1"/>
  <c r="I45" i="4"/>
  <c r="J45" i="4" s="1"/>
  <c r="L44" i="4"/>
  <c r="J43" i="4"/>
  <c r="L43" i="4" s="1"/>
  <c r="J42" i="4"/>
  <c r="L42" i="4" s="1"/>
  <c r="J41" i="4"/>
  <c r="L41" i="4" s="1"/>
  <c r="I40" i="4"/>
  <c r="J40" i="4" s="1"/>
  <c r="L40" i="4" s="1"/>
  <c r="J39" i="4"/>
  <c r="L39" i="4" s="1"/>
  <c r="J38" i="4"/>
  <c r="L38" i="4" s="1"/>
  <c r="I38" i="4"/>
  <c r="I37" i="4"/>
  <c r="J37" i="4" s="1"/>
  <c r="J36" i="4"/>
  <c r="L36" i="4" s="1"/>
  <c r="I36" i="4"/>
  <c r="J35" i="4"/>
  <c r="L35" i="4" s="1"/>
  <c r="J34" i="4"/>
  <c r="L34" i="4" s="1"/>
  <c r="J33" i="4"/>
  <c r="L33" i="4" s="1"/>
  <c r="I23" i="4"/>
  <c r="J23" i="4" s="1"/>
  <c r="L23" i="4" s="1"/>
  <c r="J22" i="4"/>
  <c r="L22" i="4" s="1"/>
  <c r="I22" i="4"/>
  <c r="I21" i="4"/>
  <c r="J21" i="4" s="1"/>
  <c r="L21" i="4" s="1"/>
  <c r="I20" i="4"/>
  <c r="J20" i="4" s="1"/>
  <c r="L20" i="4" s="1"/>
  <c r="J19" i="4"/>
  <c r="L19" i="4" s="1"/>
  <c r="I19" i="4"/>
  <c r="I18" i="4"/>
  <c r="J18" i="4" s="1"/>
  <c r="N339" i="1"/>
  <c r="K340" i="1"/>
  <c r="M339" i="1"/>
  <c r="M338" i="1"/>
  <c r="N338" i="1" s="1"/>
  <c r="M336" i="1"/>
  <c r="N336" i="1" s="1"/>
  <c r="M335" i="1"/>
  <c r="N335" i="1" s="1"/>
  <c r="M333" i="1"/>
  <c r="N333" i="1" s="1"/>
  <c r="M332" i="1"/>
  <c r="N332" i="1" s="1"/>
  <c r="M331" i="1"/>
  <c r="N331" i="1" s="1"/>
  <c r="M330" i="1"/>
  <c r="N330" i="1" s="1"/>
  <c r="L340" i="1"/>
  <c r="J320" i="3"/>
  <c r="L320" i="3" s="1"/>
  <c r="I319" i="3"/>
  <c r="J319" i="3" s="1"/>
  <c r="L319" i="3" s="1"/>
  <c r="I318" i="3"/>
  <c r="J318" i="3" s="1"/>
  <c r="L318" i="3" s="1"/>
  <c r="I317" i="3"/>
  <c r="J317" i="3" s="1"/>
  <c r="L317" i="3" s="1"/>
  <c r="I316" i="3"/>
  <c r="J316" i="3" s="1"/>
  <c r="L316" i="3" s="1"/>
  <c r="I315" i="3"/>
  <c r="J315" i="3" s="1"/>
  <c r="L315" i="3" s="1"/>
  <c r="I314" i="3"/>
  <c r="J314" i="3" s="1"/>
  <c r="L314" i="3" s="1"/>
  <c r="I313" i="3"/>
  <c r="J313" i="3" s="1"/>
  <c r="L313" i="3" s="1"/>
  <c r="I312" i="3"/>
  <c r="J312" i="3" s="1"/>
  <c r="L312" i="3" s="1"/>
  <c r="I311" i="3"/>
  <c r="J311" i="3" s="1"/>
  <c r="L311" i="3" s="1"/>
  <c r="I310" i="3"/>
  <c r="J310" i="3" s="1"/>
  <c r="L310" i="3" s="1"/>
  <c r="I321" i="1"/>
  <c r="J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L58" i="4" l="1"/>
  <c r="L58" i="3"/>
  <c r="L321" i="1"/>
  <c r="L322" i="4"/>
  <c r="L190" i="4"/>
  <c r="L91" i="4"/>
  <c r="L157" i="4"/>
  <c r="L223" i="4"/>
  <c r="L256" i="4"/>
  <c r="L124" i="4"/>
  <c r="L289" i="4"/>
  <c r="L124" i="3"/>
  <c r="L322" i="3"/>
  <c r="L256" i="3"/>
  <c r="L190" i="3"/>
  <c r="L289" i="3"/>
  <c r="L223" i="3"/>
  <c r="L157" i="3"/>
  <c r="L91" i="3"/>
  <c r="J289" i="3"/>
  <c r="J157" i="3"/>
  <c r="J256" i="3"/>
  <c r="J190" i="3"/>
  <c r="J124" i="3"/>
  <c r="J58" i="3"/>
  <c r="L18" i="3"/>
  <c r="L25" i="3" s="1"/>
  <c r="J25" i="3"/>
  <c r="J223" i="3"/>
  <c r="J91" i="3"/>
  <c r="J190" i="4"/>
  <c r="J322" i="4"/>
  <c r="J124" i="4"/>
  <c r="J157" i="4"/>
  <c r="J223" i="4"/>
  <c r="J289" i="4"/>
  <c r="J58" i="4"/>
  <c r="J25" i="4"/>
  <c r="L18" i="4"/>
  <c r="L25" i="4" s="1"/>
  <c r="J91" i="4"/>
  <c r="J256" i="4"/>
  <c r="M340" i="1"/>
  <c r="N340" i="1" s="1"/>
  <c r="J322" i="3"/>
  <c r="J323" i="1"/>
  <c r="L298" i="1"/>
  <c r="J288" i="1"/>
  <c r="L288" i="1" s="1"/>
  <c r="I287" i="1"/>
  <c r="J287" i="1" s="1"/>
  <c r="L287" i="1" s="1"/>
  <c r="I286" i="1"/>
  <c r="J286" i="1" s="1"/>
  <c r="L286" i="1" s="1"/>
  <c r="I285" i="1"/>
  <c r="J285" i="1" s="1"/>
  <c r="L285" i="1" s="1"/>
  <c r="L284" i="1"/>
  <c r="J283" i="1"/>
  <c r="L283" i="1" s="1"/>
  <c r="L282" i="1"/>
  <c r="I281" i="1"/>
  <c r="J281" i="1" s="1"/>
  <c r="L281" i="1" s="1"/>
  <c r="L280" i="1"/>
  <c r="I279" i="1"/>
  <c r="J279" i="1" s="1"/>
  <c r="L279" i="1" s="1"/>
  <c r="J278" i="1"/>
  <c r="L278" i="1" s="1"/>
  <c r="J277" i="1"/>
  <c r="L277" i="1" s="1"/>
  <c r="I276" i="1"/>
  <c r="J276" i="1" s="1"/>
  <c r="L276" i="1" s="1"/>
  <c r="L275" i="1"/>
  <c r="J274" i="1"/>
  <c r="L274" i="1" s="1"/>
  <c r="I273" i="1"/>
  <c r="J273" i="1" s="1"/>
  <c r="L273" i="1" s="1"/>
  <c r="J272" i="1"/>
  <c r="L272" i="1" s="1"/>
  <c r="L271" i="1"/>
  <c r="L270" i="1"/>
  <c r="L269" i="1"/>
  <c r="I268" i="1"/>
  <c r="J268" i="1" s="1"/>
  <c r="L268" i="1" s="1"/>
  <c r="J267" i="1"/>
  <c r="L267" i="1" s="1"/>
  <c r="J266" i="1"/>
  <c r="L266" i="1" s="1"/>
  <c r="I265" i="1"/>
  <c r="J265" i="1" s="1"/>
  <c r="L265" i="1" s="1"/>
  <c r="L323" i="1" l="1"/>
  <c r="L324" i="4"/>
  <c r="L324" i="3"/>
  <c r="J290" i="1"/>
  <c r="L290" i="1"/>
  <c r="I222" i="1" l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8" i="1"/>
  <c r="I171" i="1"/>
  <c r="J34" i="1" l="1"/>
  <c r="L34" i="1" s="1"/>
  <c r="J35" i="1"/>
  <c r="L35" i="1" s="1"/>
  <c r="J36" i="1"/>
  <c r="L36" i="1" s="1"/>
  <c r="I37" i="1"/>
  <c r="J37" i="1" s="1"/>
  <c r="L37" i="1" s="1"/>
  <c r="J38" i="1"/>
  <c r="L38" i="1" s="1"/>
  <c r="I39" i="1"/>
  <c r="J39" i="1" s="1"/>
  <c r="L39" i="1" s="1"/>
  <c r="J40" i="1"/>
  <c r="L40" i="1" s="1"/>
  <c r="I41" i="1"/>
  <c r="J41" i="1" s="1"/>
  <c r="L41" i="1" s="1"/>
  <c r="L42" i="1"/>
  <c r="I43" i="1"/>
  <c r="J43" i="1" s="1"/>
  <c r="L43" i="1" s="1"/>
  <c r="J44" i="1"/>
  <c r="L44" i="1" s="1"/>
  <c r="L45" i="1"/>
  <c r="I19" i="1"/>
  <c r="J19" i="1" s="1"/>
  <c r="L19" i="1" s="1"/>
  <c r="I20" i="1"/>
  <c r="J20" i="1" s="1"/>
  <c r="L20" i="1" s="1"/>
  <c r="I21" i="1"/>
  <c r="J21" i="1" s="1"/>
  <c r="L21" i="1" s="1"/>
  <c r="I22" i="1"/>
  <c r="J22" i="1" s="1"/>
  <c r="L22" i="1" s="1"/>
  <c r="I23" i="1"/>
  <c r="J23" i="1" s="1"/>
  <c r="L23" i="1" s="1"/>
  <c r="I24" i="1"/>
  <c r="J24" i="1" s="1"/>
  <c r="L24" i="1" s="1"/>
  <c r="J46" i="1"/>
  <c r="L46" i="1" s="1"/>
  <c r="I47" i="1"/>
  <c r="J47" i="1" s="1"/>
  <c r="L47" i="1" s="1"/>
  <c r="I48" i="1"/>
  <c r="J48" i="1" s="1"/>
  <c r="L48" i="1" s="1"/>
  <c r="I49" i="1"/>
  <c r="J49" i="1" s="1"/>
  <c r="L49" i="1" s="1"/>
  <c r="I50" i="1"/>
  <c r="J50" i="1" s="1"/>
  <c r="L50" i="1" s="1"/>
  <c r="I51" i="1"/>
  <c r="J51" i="1" s="1"/>
  <c r="L51" i="1" s="1"/>
  <c r="I52" i="1"/>
  <c r="J52" i="1" s="1"/>
  <c r="L52" i="1" s="1"/>
  <c r="I53" i="1"/>
  <c r="J53" i="1" s="1"/>
  <c r="L53" i="1" s="1"/>
  <c r="I54" i="1"/>
  <c r="J54" i="1" s="1"/>
  <c r="L54" i="1" s="1"/>
  <c r="I55" i="1"/>
  <c r="J55" i="1" s="1"/>
  <c r="L55" i="1" s="1"/>
  <c r="I56" i="1"/>
  <c r="J56" i="1" s="1"/>
  <c r="L56" i="1" s="1"/>
  <c r="I57" i="1"/>
  <c r="J57" i="1" s="1"/>
  <c r="L57" i="1" s="1"/>
  <c r="L59" i="1" l="1"/>
  <c r="J59" i="1"/>
  <c r="I67" i="1" l="1"/>
  <c r="J67" i="1" s="1"/>
  <c r="L67" i="1" s="1"/>
  <c r="J68" i="1"/>
  <c r="L68" i="1" s="1"/>
  <c r="J69" i="1"/>
  <c r="L69" i="1" s="1"/>
  <c r="J70" i="1"/>
  <c r="L70" i="1" s="1"/>
  <c r="J71" i="1"/>
  <c r="L71" i="1" s="1"/>
  <c r="J72" i="1"/>
  <c r="L72" i="1" s="1"/>
  <c r="I73" i="1"/>
  <c r="J73" i="1" s="1"/>
  <c r="L73" i="1" s="1"/>
  <c r="L74" i="1"/>
  <c r="J75" i="1"/>
  <c r="L75" i="1" s="1"/>
  <c r="L76" i="1"/>
  <c r="I77" i="1"/>
  <c r="J77" i="1" s="1"/>
  <c r="L77" i="1" s="1"/>
  <c r="I78" i="1"/>
  <c r="J78" i="1" s="1"/>
  <c r="L78" i="1" s="1"/>
  <c r="I79" i="1"/>
  <c r="J79" i="1" s="1"/>
  <c r="L79" i="1" s="1"/>
  <c r="I80" i="1"/>
  <c r="J80" i="1" s="1"/>
  <c r="L80" i="1" s="1"/>
  <c r="I81" i="1"/>
  <c r="J81" i="1" s="1"/>
  <c r="L81" i="1" s="1"/>
  <c r="I82" i="1"/>
  <c r="J82" i="1" s="1"/>
  <c r="L82" i="1" s="1"/>
  <c r="I83" i="1"/>
  <c r="J83" i="1" s="1"/>
  <c r="L83" i="1" s="1"/>
  <c r="I84" i="1"/>
  <c r="J84" i="1" s="1"/>
  <c r="L84" i="1" s="1"/>
  <c r="I85" i="1"/>
  <c r="J85" i="1" s="1"/>
  <c r="L85" i="1" s="1"/>
  <c r="I86" i="1"/>
  <c r="J86" i="1" s="1"/>
  <c r="L86" i="1" s="1"/>
  <c r="I87" i="1"/>
  <c r="J87" i="1" s="1"/>
  <c r="L87" i="1" s="1"/>
  <c r="I88" i="1"/>
  <c r="J88" i="1" s="1"/>
  <c r="L88" i="1" s="1"/>
  <c r="I89" i="1"/>
  <c r="J89" i="1" s="1"/>
  <c r="L89" i="1" s="1"/>
  <c r="I90" i="1"/>
  <c r="J90" i="1" s="1"/>
  <c r="L90" i="1" s="1"/>
  <c r="J100" i="1"/>
  <c r="L100" i="1" s="1"/>
  <c r="J101" i="1"/>
  <c r="L101" i="1" s="1"/>
  <c r="J102" i="1"/>
  <c r="L102" i="1" s="1"/>
  <c r="I103" i="1"/>
  <c r="J103" i="1" s="1"/>
  <c r="L103" i="1" s="1"/>
  <c r="J104" i="1"/>
  <c r="L104" i="1" s="1"/>
  <c r="J105" i="1"/>
  <c r="L105" i="1" s="1"/>
  <c r="J106" i="1"/>
  <c r="L106" i="1" s="1"/>
  <c r="J107" i="1"/>
  <c r="L107" i="1" s="1"/>
  <c r="J108" i="1"/>
  <c r="L108" i="1" s="1"/>
  <c r="J109" i="1"/>
  <c r="L109" i="1" s="1"/>
  <c r="J110" i="1"/>
  <c r="L110" i="1" s="1"/>
  <c r="J111" i="1"/>
  <c r="L111" i="1" s="1"/>
  <c r="I112" i="1"/>
  <c r="J112" i="1" s="1"/>
  <c r="L112" i="1" s="1"/>
  <c r="I113" i="1"/>
  <c r="J113" i="1" s="1"/>
  <c r="L113" i="1" s="1"/>
  <c r="I114" i="1"/>
  <c r="J114" i="1" s="1"/>
  <c r="L114" i="1" s="1"/>
  <c r="I115" i="1"/>
  <c r="J115" i="1" s="1"/>
  <c r="L115" i="1" s="1"/>
  <c r="I116" i="1"/>
  <c r="J116" i="1" s="1"/>
  <c r="L116" i="1" s="1"/>
  <c r="I117" i="1"/>
  <c r="J117" i="1" s="1"/>
  <c r="L117" i="1" s="1"/>
  <c r="I118" i="1"/>
  <c r="J118" i="1" s="1"/>
  <c r="L118" i="1" s="1"/>
  <c r="I119" i="1"/>
  <c r="J119" i="1" s="1"/>
  <c r="L119" i="1" s="1"/>
  <c r="I120" i="1"/>
  <c r="J120" i="1" s="1"/>
  <c r="L120" i="1" s="1"/>
  <c r="I121" i="1"/>
  <c r="J121" i="1" s="1"/>
  <c r="L121" i="1" s="1"/>
  <c r="I122" i="1"/>
  <c r="J122" i="1" s="1"/>
  <c r="L122" i="1" s="1"/>
  <c r="I123" i="1"/>
  <c r="J123" i="1" s="1"/>
  <c r="L123" i="1" s="1"/>
  <c r="J133" i="1"/>
  <c r="L133" i="1" s="1"/>
  <c r="J134" i="1"/>
  <c r="L134" i="1" s="1"/>
  <c r="J135" i="1"/>
  <c r="L135" i="1" s="1"/>
  <c r="J136" i="1"/>
  <c r="L136" i="1" s="1"/>
  <c r="J137" i="1"/>
  <c r="L137" i="1" s="1"/>
  <c r="J138" i="1"/>
  <c r="L138" i="1" s="1"/>
  <c r="J139" i="1"/>
  <c r="L139" i="1" s="1"/>
  <c r="I140" i="1"/>
  <c r="J140" i="1" s="1"/>
  <c r="L140" i="1" s="1"/>
  <c r="J141" i="1"/>
  <c r="L141" i="1" s="1"/>
  <c r="I142" i="1"/>
  <c r="J142" i="1" s="1"/>
  <c r="L142" i="1" s="1"/>
  <c r="I143" i="1"/>
  <c r="J143" i="1" s="1"/>
  <c r="L143" i="1" s="1"/>
  <c r="I144" i="1"/>
  <c r="J144" i="1" s="1"/>
  <c r="L144" i="1" s="1"/>
  <c r="I145" i="1"/>
  <c r="J145" i="1" s="1"/>
  <c r="L145" i="1" s="1"/>
  <c r="I146" i="1"/>
  <c r="J146" i="1" s="1"/>
  <c r="L146" i="1" s="1"/>
  <c r="I147" i="1"/>
  <c r="J147" i="1" s="1"/>
  <c r="L147" i="1" s="1"/>
  <c r="I148" i="1"/>
  <c r="J148" i="1" s="1"/>
  <c r="L148" i="1" s="1"/>
  <c r="I149" i="1"/>
  <c r="J149" i="1" s="1"/>
  <c r="L149" i="1" s="1"/>
  <c r="I150" i="1"/>
  <c r="J150" i="1" s="1"/>
  <c r="L150" i="1" s="1"/>
  <c r="I151" i="1"/>
  <c r="J151" i="1" s="1"/>
  <c r="L151" i="1" s="1"/>
  <c r="I152" i="1"/>
  <c r="J152" i="1" s="1"/>
  <c r="L152" i="1" s="1"/>
  <c r="I153" i="1"/>
  <c r="J153" i="1" s="1"/>
  <c r="L153" i="1" s="1"/>
  <c r="I154" i="1"/>
  <c r="J154" i="1" s="1"/>
  <c r="L154" i="1" s="1"/>
  <c r="I155" i="1"/>
  <c r="J155" i="1" s="1"/>
  <c r="L155" i="1" s="1"/>
  <c r="I156" i="1"/>
  <c r="J156" i="1" s="1"/>
  <c r="L156" i="1" s="1"/>
  <c r="I166" i="1"/>
  <c r="J166" i="1" s="1"/>
  <c r="L166" i="1" s="1"/>
  <c r="J167" i="1"/>
  <c r="L167" i="1" s="1"/>
  <c r="J168" i="1"/>
  <c r="L168" i="1" s="1"/>
  <c r="J169" i="1"/>
  <c r="L169" i="1" s="1"/>
  <c r="L170" i="1"/>
  <c r="J171" i="1"/>
  <c r="L171" i="1" s="1"/>
  <c r="I172" i="1"/>
  <c r="J172" i="1" s="1"/>
  <c r="L172" i="1" s="1"/>
  <c r="J173" i="1"/>
  <c r="L173" i="1" s="1"/>
  <c r="J174" i="1"/>
  <c r="L174" i="1" s="1"/>
  <c r="J175" i="1"/>
  <c r="L175" i="1" s="1"/>
  <c r="J176" i="1"/>
  <c r="L176" i="1" s="1"/>
  <c r="J177" i="1"/>
  <c r="L177" i="1" s="1"/>
  <c r="J178" i="1"/>
  <c r="L178" i="1" s="1"/>
  <c r="J179" i="1"/>
  <c r="L179" i="1" s="1"/>
  <c r="I180" i="1"/>
  <c r="J180" i="1" s="1"/>
  <c r="L180" i="1" s="1"/>
  <c r="I181" i="1"/>
  <c r="J181" i="1" s="1"/>
  <c r="L181" i="1" s="1"/>
  <c r="I182" i="1"/>
  <c r="J182" i="1" s="1"/>
  <c r="L182" i="1" s="1"/>
  <c r="I183" i="1"/>
  <c r="J183" i="1" s="1"/>
  <c r="L183" i="1" s="1"/>
  <c r="I184" i="1"/>
  <c r="J184" i="1" s="1"/>
  <c r="L184" i="1" s="1"/>
  <c r="I185" i="1"/>
  <c r="J185" i="1" s="1"/>
  <c r="L185" i="1" s="1"/>
  <c r="I186" i="1"/>
  <c r="J186" i="1" s="1"/>
  <c r="L186" i="1" s="1"/>
  <c r="I187" i="1"/>
  <c r="J187" i="1" s="1"/>
  <c r="L187" i="1" s="1"/>
  <c r="I188" i="1"/>
  <c r="J188" i="1" s="1"/>
  <c r="L188" i="1" s="1"/>
  <c r="I189" i="1"/>
  <c r="J189" i="1" s="1"/>
  <c r="L189" i="1" s="1"/>
  <c r="J199" i="1"/>
  <c r="L199" i="1" s="1"/>
  <c r="L191" i="1" l="1"/>
  <c r="L158" i="1"/>
  <c r="L125" i="1"/>
  <c r="L92" i="1"/>
  <c r="J213" i="1"/>
  <c r="L213" i="1" s="1"/>
  <c r="J220" i="1"/>
  <c r="L220" i="1" s="1"/>
  <c r="J218" i="1"/>
  <c r="L218" i="1" s="1"/>
  <c r="J210" i="1"/>
  <c r="L210" i="1" s="1"/>
  <c r="J202" i="1"/>
  <c r="L202" i="1" s="1"/>
  <c r="J221" i="1"/>
  <c r="L221" i="1" s="1"/>
  <c r="J205" i="1"/>
  <c r="L205" i="1" s="1"/>
  <c r="J211" i="1"/>
  <c r="L211" i="1" s="1"/>
  <c r="J217" i="1"/>
  <c r="L217" i="1" s="1"/>
  <c r="J201" i="1"/>
  <c r="L201" i="1" s="1"/>
  <c r="J216" i="1"/>
  <c r="L216" i="1" s="1"/>
  <c r="J200" i="1"/>
  <c r="L200" i="1" s="1"/>
  <c r="J212" i="1"/>
  <c r="L212" i="1" s="1"/>
  <c r="J219" i="1"/>
  <c r="L219" i="1" s="1"/>
  <c r="L209" i="1"/>
  <c r="J204" i="1"/>
  <c r="L204" i="1" s="1"/>
  <c r="J215" i="1"/>
  <c r="L215" i="1" s="1"/>
  <c r="J207" i="1"/>
  <c r="L207" i="1" s="1"/>
  <c r="J222" i="1"/>
  <c r="L222" i="1" s="1"/>
  <c r="J214" i="1"/>
  <c r="L214" i="1" s="1"/>
  <c r="J206" i="1"/>
  <c r="L206" i="1" s="1"/>
  <c r="J203" i="1"/>
  <c r="L203" i="1" s="1"/>
  <c r="J208" i="1"/>
  <c r="L208" i="1" s="1"/>
  <c r="J191" i="1"/>
  <c r="J158" i="1"/>
  <c r="J92" i="1"/>
  <c r="J125" i="1"/>
  <c r="L224" i="1" l="1"/>
  <c r="L26" i="1"/>
  <c r="J26" i="1"/>
  <c r="J224" i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I249" i="1"/>
  <c r="J249" i="1" s="1"/>
  <c r="L249" i="1" s="1"/>
  <c r="I248" i="1"/>
  <c r="J248" i="1" s="1"/>
  <c r="L248" i="1" s="1"/>
  <c r="I247" i="1"/>
  <c r="J247" i="1" s="1"/>
  <c r="L247" i="1" s="1"/>
  <c r="I246" i="1"/>
  <c r="J246" i="1" s="1"/>
  <c r="L246" i="1" s="1"/>
  <c r="L245" i="1"/>
  <c r="J244" i="1"/>
  <c r="L244" i="1" s="1"/>
  <c r="L243" i="1"/>
  <c r="J242" i="1"/>
  <c r="L242" i="1" s="1"/>
  <c r="J241" i="1"/>
  <c r="L241" i="1" s="1"/>
  <c r="J240" i="1"/>
  <c r="L240" i="1" s="1"/>
  <c r="I239" i="1"/>
  <c r="J239" i="1" s="1"/>
  <c r="L239" i="1" s="1"/>
  <c r="I238" i="1"/>
  <c r="J238" i="1" s="1"/>
  <c r="L238" i="1" s="1"/>
  <c r="J237" i="1"/>
  <c r="L237" i="1" s="1"/>
  <c r="J236" i="1"/>
  <c r="L236" i="1" s="1"/>
  <c r="J235" i="1"/>
  <c r="L235" i="1" s="1"/>
  <c r="J234" i="1"/>
  <c r="L234" i="1" s="1"/>
  <c r="J233" i="1"/>
  <c r="L233" i="1" s="1"/>
  <c r="L232" i="1"/>
  <c r="J250" i="1" l="1"/>
  <c r="J257" i="1" l="1"/>
  <c r="L250" i="1"/>
  <c r="L257" i="1" s="1"/>
  <c r="L325" i="1" s="1"/>
</calcChain>
</file>

<file path=xl/sharedStrings.xml><?xml version="1.0" encoding="utf-8"?>
<sst xmlns="http://schemas.openxmlformats.org/spreadsheetml/2006/main" count="1752" uniqueCount="610">
  <si>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</si>
  <si>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</si>
  <si>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</si>
  <si>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</si>
  <si>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</si>
  <si>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</si>
  <si>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</si>
  <si>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</si>
  <si>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</si>
  <si>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</si>
  <si>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</si>
  <si>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</si>
  <si>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 xml:space="preserve">TOTE </t>
  </si>
  <si>
    <t>RESULTS</t>
  </si>
  <si>
    <t>CLASS:</t>
  </si>
  <si>
    <t>DISTANCE:</t>
  </si>
  <si>
    <t>MARKET:</t>
  </si>
  <si>
    <t>BEST OUTSIDER:</t>
  </si>
  <si>
    <t>PROFIT:</t>
  </si>
  <si>
    <t xml:space="preserve">  </t>
  </si>
  <si>
    <t>TOTE/PAID ODDS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</si>
  <si>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</si>
  <si>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</si>
  <si>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</si>
  <si>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</si>
  <si>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</si>
  <si>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</si>
  <si>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</si>
  <si>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</si>
  <si>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</si>
  <si>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</si>
  <si>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</si>
  <si>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</si>
  <si>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</si>
  <si>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</si>
  <si>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</si>
  <si>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</si>
  <si>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</si>
  <si>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</si>
  <si>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</si>
  <si>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 xml:space="preserve"> = TOTE TOP RATING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</si>
  <si>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</si>
  <si>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</si>
  <si>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</si>
  <si>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</si>
  <si>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</si>
  <si>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</si>
  <si>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</si>
  <si>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</si>
  <si>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</si>
  <si>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SANDWN</t>
  </si>
  <si>
    <t>DOOMBN</t>
  </si>
  <si>
    <t>RACE</t>
  </si>
  <si>
    <t>RESULT</t>
  </si>
  <si>
    <t>BET TYPE:</t>
  </si>
  <si>
    <t>SELECTIONS:</t>
  </si>
  <si>
    <t>VIC TOTE:</t>
  </si>
  <si>
    <t>TOTAL</t>
  </si>
  <si>
    <r>
      <t xml:space="preserve">STAKE </t>
    </r>
    <r>
      <rPr>
        <b/>
        <strike/>
        <sz val="12"/>
        <color theme="4" tint="-0.499984740745262"/>
        <rFont val="Calibri"/>
        <family val="2"/>
        <scheme val="minor"/>
      </rPr>
      <t>$</t>
    </r>
  </si>
  <si>
    <t>3.53 PM</t>
  </si>
  <si>
    <t>ODDS</t>
  </si>
  <si>
    <t>PR/LOSS</t>
  </si>
  <si>
    <t xml:space="preserve"> RACEBIZ  - PUNTING WITH A DIFFERENCE - 1300 RACEBIZ</t>
  </si>
  <si>
    <t>RaceBiz Exoctics may include, Quinellas, Trifecta's, F4, Quaddies and Multi's and Parlay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</si>
  <si>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</si>
  <si>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</si>
  <si>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</si>
  <si>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100 100</t>
  </si>
  <si>
    <t xml:space="preserve"> = Top Weight RATING &amp; Top Time Rating</t>
  </si>
  <si>
    <t xml:space="preserve">RaceBiz Daily Result Total </t>
  </si>
  <si>
    <t>RETURN:</t>
  </si>
  <si>
    <r>
      <t xml:space="preserve">TOTAL: PROFIT / </t>
    </r>
    <r>
      <rPr>
        <b/>
        <sz val="11"/>
        <color rgb="FFFF0000"/>
        <rFont val="Calibri"/>
        <family val="2"/>
        <scheme val="minor"/>
      </rPr>
      <t>LOSS:</t>
    </r>
  </si>
  <si>
    <t>DATE:</t>
  </si>
  <si>
    <r>
      <t xml:space="preserve">WEDNESDAY 1 SEPTEMBER 2021  </t>
    </r>
    <r>
      <rPr>
        <b/>
        <sz val="14"/>
        <color rgb="FFFF0000"/>
        <rFont val="Calibri"/>
        <family val="2"/>
        <scheme val="minor"/>
      </rPr>
      <t>SANDOWN</t>
    </r>
  </si>
  <si>
    <r>
      <t xml:space="preserve">WEDNESDAY 1 SEPTEMBER 2021 </t>
    </r>
    <r>
      <rPr>
        <b/>
        <sz val="14"/>
        <color rgb="FFFF0000"/>
        <rFont val="Calibri"/>
        <family val="2"/>
        <scheme val="minor"/>
      </rPr>
      <t xml:space="preserve">RANDWICK </t>
    </r>
  </si>
  <si>
    <t>RANDWICK</t>
  </si>
  <si>
    <t>1200m</t>
  </si>
  <si>
    <t>MAIDEN</t>
  </si>
  <si>
    <t>1.00 PM</t>
  </si>
  <si>
    <t>738x</t>
  </si>
  <si>
    <t>EL ROCKO</t>
  </si>
  <si>
    <t>4x22</t>
  </si>
  <si>
    <t>GOLDEN MONKEY</t>
  </si>
  <si>
    <t>6x</t>
  </si>
  <si>
    <t>LAFARGUE</t>
  </si>
  <si>
    <t>6x08</t>
  </si>
  <si>
    <t>LATERALLY</t>
  </si>
  <si>
    <t>PROWLING</t>
  </si>
  <si>
    <t>2x</t>
  </si>
  <si>
    <t>9x</t>
  </si>
  <si>
    <t>SHALAGA</t>
  </si>
  <si>
    <t>WONDER LEGEND</t>
  </si>
  <si>
    <t>STAGE PRINCESS</t>
  </si>
  <si>
    <t xml:space="preserve">9x4 </t>
  </si>
  <si>
    <t>BEAGLE</t>
  </si>
  <si>
    <t>BROADWAY LANE</t>
  </si>
  <si>
    <t xml:space="preserve">79x2 </t>
  </si>
  <si>
    <t>DRAFT DAY</t>
  </si>
  <si>
    <t>AWE</t>
  </si>
  <si>
    <t>BELLUNA</t>
  </si>
  <si>
    <t>BON'S A PEARLA</t>
  </si>
  <si>
    <t>7x5</t>
  </si>
  <si>
    <t>9x94</t>
  </si>
  <si>
    <t>CATALINA BLUE</t>
  </si>
  <si>
    <t>DUNALLEY</t>
  </si>
  <si>
    <t>75x7</t>
  </si>
  <si>
    <t>EXTASSY</t>
  </si>
  <si>
    <t>6x2</t>
  </si>
  <si>
    <t>GAME LEGEND</t>
  </si>
  <si>
    <t>7x</t>
  </si>
  <si>
    <t>GRINZINGER QUEEN</t>
  </si>
  <si>
    <t>ISRAELITE BAY</t>
  </si>
  <si>
    <t>KOROBEINIKI</t>
  </si>
  <si>
    <t>MISSY LONGPORT</t>
  </si>
  <si>
    <t>WILSHIRE BOULEVARD</t>
  </si>
  <si>
    <t>3YO-MSW</t>
  </si>
  <si>
    <t>1400m</t>
  </si>
  <si>
    <t>3YOF-MSW</t>
  </si>
  <si>
    <t>1.35 PM</t>
  </si>
  <si>
    <t>2.10 PM</t>
  </si>
  <si>
    <t>3YO-CLASS 1</t>
  </si>
  <si>
    <t>3x14</t>
  </si>
  <si>
    <t>321x</t>
  </si>
  <si>
    <t>x221</t>
  </si>
  <si>
    <t>6x74</t>
  </si>
  <si>
    <t>7x13</t>
  </si>
  <si>
    <t>47x7</t>
  </si>
  <si>
    <t>x41x</t>
  </si>
  <si>
    <t>x15x</t>
  </si>
  <si>
    <t>COLSRIDGE</t>
  </si>
  <si>
    <t>JUST A TRIBUTE</t>
  </si>
  <si>
    <t>PALUMBO</t>
  </si>
  <si>
    <t>STELVIO</t>
  </si>
  <si>
    <t>RANMARD</t>
  </si>
  <si>
    <t>PRINCE ALEXANDER</t>
  </si>
  <si>
    <t>SHEEZA TILLY</t>
  </si>
  <si>
    <t>CELESTIAL FURY</t>
  </si>
  <si>
    <t xml:space="preserve">FABALOT </t>
  </si>
  <si>
    <t xml:space="preserve">TAMETOMO </t>
  </si>
  <si>
    <t>RIVERPLATE</t>
  </si>
  <si>
    <r>
      <t xml:space="preserve">GROWL </t>
    </r>
    <r>
      <rPr>
        <b/>
        <sz val="9"/>
        <color rgb="FF00B050"/>
        <rFont val="Arial"/>
        <family val="2"/>
      </rPr>
      <t>100</t>
    </r>
  </si>
  <si>
    <t>2400m</t>
  </si>
  <si>
    <t>BM-70</t>
  </si>
  <si>
    <t>2.45 PM</t>
  </si>
  <si>
    <t>x554</t>
  </si>
  <si>
    <t>REFLECT THE STARS</t>
  </si>
  <si>
    <t>4x64</t>
  </si>
  <si>
    <t>HEZAFOX</t>
  </si>
  <si>
    <t>BAINBRIDGE</t>
  </si>
  <si>
    <t>HOT SUSPECT</t>
  </si>
  <si>
    <t>LOFTY HEIGHTS</t>
  </si>
  <si>
    <t>MYERS REWARD</t>
  </si>
  <si>
    <t xml:space="preserve">SAINT EUSTACE </t>
  </si>
  <si>
    <t>MARCHONS ENSEMBLE</t>
  </si>
  <si>
    <t>0221</t>
  </si>
  <si>
    <t>1600m</t>
  </si>
  <si>
    <t>2x05</t>
  </si>
  <si>
    <t>HASSELTOFF</t>
  </si>
  <si>
    <t>MAN FROM UNCLE</t>
  </si>
  <si>
    <t>MISTER DYNAMIX</t>
  </si>
  <si>
    <t>FIRSTCLASS DREAMER</t>
  </si>
  <si>
    <t>SEAFIELD ROAD</t>
  </si>
  <si>
    <t>5x11</t>
  </si>
  <si>
    <t>MEEHNI</t>
  </si>
  <si>
    <t>6x29</t>
  </si>
  <si>
    <t>7x11</t>
  </si>
  <si>
    <t>RIPPA CHOICE</t>
  </si>
  <si>
    <t>26x5</t>
  </si>
  <si>
    <t>YULONG STATUS</t>
  </si>
  <si>
    <t xml:space="preserve">HIGHLAND JAKK </t>
  </si>
  <si>
    <t>PETRUCHIO</t>
  </si>
  <si>
    <t xml:space="preserve">GLOBAL GIFT </t>
  </si>
  <si>
    <t>0954</t>
  </si>
  <si>
    <t>0164</t>
  </si>
  <si>
    <t>0493</t>
  </si>
  <si>
    <t>FMB-78</t>
  </si>
  <si>
    <t>3.55 PM</t>
  </si>
  <si>
    <t>CONVERGING</t>
  </si>
  <si>
    <t>11x7</t>
  </si>
  <si>
    <t>MAHASHAKTI</t>
  </si>
  <si>
    <t>47x6</t>
  </si>
  <si>
    <t>346x</t>
  </si>
  <si>
    <t>FLEXIBLE</t>
  </si>
  <si>
    <t>UNDER MY SPELL</t>
  </si>
  <si>
    <t>LADY D'ORO</t>
  </si>
  <si>
    <t>KISS AND CRY</t>
  </si>
  <si>
    <t>AYAHUASCA</t>
  </si>
  <si>
    <t>WHITE HIBISCUS</t>
  </si>
  <si>
    <t>38x4</t>
  </si>
  <si>
    <t>MISS SHARP</t>
  </si>
  <si>
    <t>0151</t>
  </si>
  <si>
    <t xml:space="preserve">OCEAN'S THIRTEEN </t>
  </si>
  <si>
    <t>4.30 PM</t>
  </si>
  <si>
    <t>x09x</t>
  </si>
  <si>
    <t>RIPPLEBROOK</t>
  </si>
  <si>
    <t>x454</t>
  </si>
  <si>
    <t>EVENING GLORY</t>
  </si>
  <si>
    <t>CLIFFS OF BELAURA</t>
  </si>
  <si>
    <t>KALASHANI LAD</t>
  </si>
  <si>
    <t>PIONEER RIVER</t>
  </si>
  <si>
    <t>911x</t>
  </si>
  <si>
    <t>8x78</t>
  </si>
  <si>
    <t>EAGLE SPIRIT</t>
  </si>
  <si>
    <t>x168</t>
  </si>
  <si>
    <t>CRESTANI</t>
  </si>
  <si>
    <t>205x</t>
  </si>
  <si>
    <t>NARVAEZ</t>
  </si>
  <si>
    <t>167x</t>
  </si>
  <si>
    <t>VESPERTINE</t>
  </si>
  <si>
    <t>136x</t>
  </si>
  <si>
    <t>EPSOM DAYS</t>
  </si>
  <si>
    <t>8x45</t>
  </si>
  <si>
    <t>ALLURING GRACE</t>
  </si>
  <si>
    <t>59x7</t>
  </si>
  <si>
    <t>WIMBORNE</t>
  </si>
  <si>
    <t xml:space="preserve">SCENIC WARRIOR </t>
  </si>
  <si>
    <r>
      <t xml:space="preserve">MOEEN </t>
    </r>
    <r>
      <rPr>
        <b/>
        <sz val="9"/>
        <color rgb="FF00B050"/>
        <rFont val="Arial"/>
        <family val="2"/>
      </rPr>
      <t>100</t>
    </r>
  </si>
  <si>
    <t>5.05 PM</t>
  </si>
  <si>
    <t>06x6</t>
  </si>
  <si>
    <t>4x11</t>
  </si>
  <si>
    <t>HE'S THE REAL DEEL</t>
  </si>
  <si>
    <t>SMOKE BOMB</t>
  </si>
  <si>
    <t>x122</t>
  </si>
  <si>
    <t>FRANKIE PINOT</t>
  </si>
  <si>
    <t>1x46</t>
  </si>
  <si>
    <t>DIAMONDS'N'STONES</t>
  </si>
  <si>
    <t>197x</t>
  </si>
  <si>
    <t>REBEL RACER</t>
  </si>
  <si>
    <t>THE CLOSER</t>
  </si>
  <si>
    <t>DIMAGGIO</t>
  </si>
  <si>
    <t>11x3</t>
  </si>
  <si>
    <t>FLASH FLOOD</t>
  </si>
  <si>
    <t>217x</t>
  </si>
  <si>
    <t>LOFTY STAR</t>
  </si>
  <si>
    <t>MINYINGA</t>
  </si>
  <si>
    <t>EXCELIDA</t>
  </si>
  <si>
    <t>TYPHOON HARMONY</t>
  </si>
  <si>
    <t>8x80</t>
  </si>
  <si>
    <t>MONA DREAM</t>
  </si>
  <si>
    <t>INFLUENTIAL JACK</t>
  </si>
  <si>
    <t>13x1</t>
  </si>
  <si>
    <t>MILTIDA</t>
  </si>
  <si>
    <t>AMFISSA (NZ)</t>
  </si>
  <si>
    <t xml:space="preserve">ISLAND JOY </t>
  </si>
  <si>
    <t xml:space="preserve">BRIAN EPSTEIN </t>
  </si>
  <si>
    <t>0964</t>
  </si>
  <si>
    <t>*</t>
  </si>
  <si>
    <t>2292:324</t>
  </si>
  <si>
    <r>
      <t xml:space="preserve">RaceBiz Exoctics may include, Quinellas, Trifecta's, F4, Quaddies and Multi's and Parlay </t>
    </r>
    <r>
      <rPr>
        <b/>
        <sz val="14"/>
        <rFont val="Calibri"/>
        <family val="2"/>
        <scheme val="minor"/>
      </rPr>
      <t xml:space="preserve">(Major Money Movers </t>
    </r>
    <r>
      <rPr>
        <b/>
        <sz val="14"/>
        <color rgb="FFFF0000"/>
        <rFont val="Calibri"/>
        <family val="2"/>
        <scheme val="minor"/>
      </rPr>
      <t>M/O</t>
    </r>
    <r>
      <rPr>
        <b/>
        <sz val="14"/>
        <rFont val="Calibri"/>
        <family val="2"/>
        <scheme val="minor"/>
      </rPr>
      <t>)</t>
    </r>
  </si>
  <si>
    <r>
      <t>MAJOR DAILY:</t>
    </r>
    <r>
      <rPr>
        <b/>
        <sz val="12"/>
        <color rgb="FFFF0000"/>
        <rFont val="Calibri"/>
        <family val="2"/>
        <scheme val="minor"/>
      </rPr>
      <t xml:space="preserve"> M/O</t>
    </r>
  </si>
  <si>
    <r>
      <t xml:space="preserve">WEDNESDAY 1 SEPTEMBER 2021  </t>
    </r>
    <r>
      <rPr>
        <b/>
        <sz val="14"/>
        <color rgb="FFFF0000"/>
        <rFont val="Calibri"/>
        <family val="2"/>
        <scheme val="minor"/>
      </rPr>
      <t>DOMMBEN</t>
    </r>
  </si>
  <si>
    <t>x823</t>
  </si>
  <si>
    <t>JIMMY NEUTRON</t>
  </si>
  <si>
    <t>6x46</t>
  </si>
  <si>
    <t>KEATON</t>
  </si>
  <si>
    <t>0x48</t>
  </si>
  <si>
    <t>NORTH ROCKS</t>
  </si>
  <si>
    <t>SENNACHIE</t>
  </si>
  <si>
    <t>SPIRITUAL</t>
  </si>
  <si>
    <t>x037</t>
  </si>
  <si>
    <t>STRAPPED</t>
  </si>
  <si>
    <t>SEIZE HER</t>
  </si>
  <si>
    <t>KINGSFORD'S OWN</t>
  </si>
  <si>
    <t>CHIANTARI</t>
  </si>
  <si>
    <t>1666m</t>
  </si>
  <si>
    <t>MDN-SW</t>
  </si>
  <si>
    <t>12.33 PM</t>
  </si>
  <si>
    <t xml:space="preserve">COULOMB </t>
  </si>
  <si>
    <t xml:space="preserve">FLASH GURU </t>
  </si>
  <si>
    <t>HANDICAP</t>
  </si>
  <si>
    <t>1.08 PM</t>
  </si>
  <si>
    <t>REGAL EDITION</t>
  </si>
  <si>
    <t>MOTTRAM</t>
  </si>
  <si>
    <t>BRINGTHELOVE</t>
  </si>
  <si>
    <t>BRAILLER</t>
  </si>
  <si>
    <t>ENUNCIATION</t>
  </si>
  <si>
    <t>069x</t>
  </si>
  <si>
    <t>SPRIGGER</t>
  </si>
  <si>
    <t>x6x3</t>
  </si>
  <si>
    <t>WHISTLE HOFF</t>
  </si>
  <si>
    <t>8x</t>
  </si>
  <si>
    <t>KING HAMMURABI</t>
  </si>
  <si>
    <t>VIVID FLASH</t>
  </si>
  <si>
    <t>NIC ME SOME</t>
  </si>
  <si>
    <t>76x4</t>
  </si>
  <si>
    <t>OFF ROAD</t>
  </si>
  <si>
    <t>VANTINA</t>
  </si>
  <si>
    <t>1.43 PM</t>
  </si>
  <si>
    <t>5x1</t>
  </si>
  <si>
    <t>BEAUX RUMBLE</t>
  </si>
  <si>
    <t>1x32</t>
  </si>
  <si>
    <t>CRACK OF DOOM</t>
  </si>
  <si>
    <t>17x5</t>
  </si>
  <si>
    <t>GEMELON BOLT</t>
  </si>
  <si>
    <t>HARD REYVA</t>
  </si>
  <si>
    <t>WENEIRI</t>
  </si>
  <si>
    <t>143x</t>
  </si>
  <si>
    <t>BULLOO</t>
  </si>
  <si>
    <t>158x</t>
  </si>
  <si>
    <t>DU MAURIER</t>
  </si>
  <si>
    <t>x585</t>
  </si>
  <si>
    <t>MISHANI TULIP</t>
  </si>
  <si>
    <t>2x14</t>
  </si>
  <si>
    <t>VIENNA EMPRESS</t>
  </si>
  <si>
    <t>553x</t>
  </si>
  <si>
    <t>TEE AMICI</t>
  </si>
  <si>
    <t>BLUE JACKET</t>
  </si>
  <si>
    <t xml:space="preserve">COLLAY'S SPIRIT </t>
  </si>
  <si>
    <r>
      <t xml:space="preserve">FROSTY MANGO </t>
    </r>
    <r>
      <rPr>
        <b/>
        <sz val="9"/>
        <color rgb="FFFF0000"/>
        <rFont val="Arial"/>
        <family val="2"/>
      </rPr>
      <t>100 100</t>
    </r>
  </si>
  <si>
    <t>CLASS 1</t>
  </si>
  <si>
    <t>2.18 PM</t>
  </si>
  <si>
    <t>753x</t>
  </si>
  <si>
    <t>AEECEE SACRED</t>
  </si>
  <si>
    <t>FIORENTE STAR</t>
  </si>
  <si>
    <t>9x31</t>
  </si>
  <si>
    <t>x078</t>
  </si>
  <si>
    <t>JET ESPRIT</t>
  </si>
  <si>
    <t>7x69</t>
  </si>
  <si>
    <t>OUTBACK GLADIATOR</t>
  </si>
  <si>
    <t>SAN BERNARDINO</t>
  </si>
  <si>
    <t>4x36</t>
  </si>
  <si>
    <t>WELL WELL WELL</t>
  </si>
  <si>
    <t>x726</t>
  </si>
  <si>
    <t>QIJI BELLEZZA</t>
  </si>
  <si>
    <t>20x1</t>
  </si>
  <si>
    <t>SIENNA'S AWARD</t>
  </si>
  <si>
    <t>PARLOUR</t>
  </si>
  <si>
    <t>6x34</t>
  </si>
  <si>
    <t>HAYATE</t>
  </si>
  <si>
    <t>DAYTONA DANICA</t>
  </si>
  <si>
    <t>IN AGREEMENT</t>
  </si>
  <si>
    <t>NITROGLYCERINE</t>
  </si>
  <si>
    <t>1660m</t>
  </si>
  <si>
    <t>2.53 PM</t>
  </si>
  <si>
    <t>DESTINY'S OWN</t>
  </si>
  <si>
    <t>THE IRONS</t>
  </si>
  <si>
    <t>x131</t>
  </si>
  <si>
    <t>341x</t>
  </si>
  <si>
    <t>GROUP THINK</t>
  </si>
  <si>
    <t>2x46</t>
  </si>
  <si>
    <t>MOSSHIKI</t>
  </si>
  <si>
    <t>x653</t>
  </si>
  <si>
    <t>SILESIAN</t>
  </si>
  <si>
    <t>ROYAL SHEEN</t>
  </si>
  <si>
    <t>WILD SHEILA</t>
  </si>
  <si>
    <t>CENTENARY STAR</t>
  </si>
  <si>
    <t>x213</t>
  </si>
  <si>
    <t>GENUINE AL</t>
  </si>
  <si>
    <t>CLASS 4</t>
  </si>
  <si>
    <t>3.28 PM</t>
  </si>
  <si>
    <t>MR SO AND SO</t>
  </si>
  <si>
    <t xml:space="preserve">423x </t>
  </si>
  <si>
    <t>LEADERSHIP SPILL</t>
  </si>
  <si>
    <t xml:space="preserve">x671 </t>
  </si>
  <si>
    <t>2x88</t>
  </si>
  <si>
    <t>DIXON BAY</t>
  </si>
  <si>
    <t>MODELKA</t>
  </si>
  <si>
    <t>x167</t>
  </si>
  <si>
    <t>BIG BAD BRUCE</t>
  </si>
  <si>
    <t>19x2</t>
  </si>
  <si>
    <t>BROKEN HERO</t>
  </si>
  <si>
    <t>KING'S RULE</t>
  </si>
  <si>
    <t>1x11</t>
  </si>
  <si>
    <t>RED RUBI</t>
  </si>
  <si>
    <t>8x12</t>
  </si>
  <si>
    <t>THE BIG GOODBYE</t>
  </si>
  <si>
    <t>667x</t>
  </si>
  <si>
    <t>DRUMADOIR</t>
  </si>
  <si>
    <t>x611</t>
  </si>
  <si>
    <t>265x</t>
  </si>
  <si>
    <t>BIZOU</t>
  </si>
  <si>
    <t>x076</t>
  </si>
  <si>
    <t>FISH ON</t>
  </si>
  <si>
    <t>SIR PICCOLO</t>
  </si>
  <si>
    <t>1350m</t>
  </si>
  <si>
    <t>BM-65</t>
  </si>
  <si>
    <t>4.03 PM</t>
  </si>
  <si>
    <t>x31x</t>
  </si>
  <si>
    <t>x633</t>
  </si>
  <si>
    <t>RAPIDO GRIS</t>
  </si>
  <si>
    <t>BROOK HILL</t>
  </si>
  <si>
    <t>HAMLET VON SNITZEL</t>
  </si>
  <si>
    <t>ISSAQUAH</t>
  </si>
  <si>
    <t>512x</t>
  </si>
  <si>
    <t>x314</t>
  </si>
  <si>
    <t>EXPENSIVE TO KEEP</t>
  </si>
  <si>
    <t>x535</t>
  </si>
  <si>
    <t>LEISA LOUISE</t>
  </si>
  <si>
    <t>GOLDSCHLAGER</t>
  </si>
  <si>
    <t>16x7</t>
  </si>
  <si>
    <t>TRUST IN ALOHA</t>
  </si>
  <si>
    <t>BIGGIE</t>
  </si>
  <si>
    <t>YU LONG SHENG HUI</t>
  </si>
  <si>
    <t xml:space="preserve">DIVINE ROCA </t>
  </si>
  <si>
    <t xml:space="preserve">KARLSTAD </t>
  </si>
  <si>
    <t>1110m</t>
  </si>
  <si>
    <t>4.38 PM</t>
  </si>
  <si>
    <t>31x2</t>
  </si>
  <si>
    <t>CONTEMPTUOUS</t>
  </si>
  <si>
    <t>KIRRA LASS</t>
  </si>
  <si>
    <t>766x</t>
  </si>
  <si>
    <t>INGEAR</t>
  </si>
  <si>
    <t>352x</t>
  </si>
  <si>
    <t>ALL STARS</t>
  </si>
  <si>
    <t>411x</t>
  </si>
  <si>
    <t>DOMINARCHER</t>
  </si>
  <si>
    <t>27x6</t>
  </si>
  <si>
    <t>AZZAREACH</t>
  </si>
  <si>
    <t>50x5</t>
  </si>
  <si>
    <t>COOK IT CHARLIE</t>
  </si>
  <si>
    <t>12x3</t>
  </si>
  <si>
    <t>FAMILY STAR</t>
  </si>
  <si>
    <t>40x1</t>
  </si>
  <si>
    <t>MASTER RED</t>
  </si>
  <si>
    <t>26x1</t>
  </si>
  <si>
    <t>64x2</t>
  </si>
  <si>
    <t>NORM'S CHOICE</t>
  </si>
  <si>
    <t>x557</t>
  </si>
  <si>
    <t>MISS BARTY</t>
  </si>
  <si>
    <t>VAPORIZING</t>
  </si>
  <si>
    <t>x345</t>
  </si>
  <si>
    <t>SOMEBODY'S GIRL</t>
  </si>
  <si>
    <t>LOGAN'S BLADE</t>
  </si>
  <si>
    <t>x297</t>
  </si>
  <si>
    <t>CHICADILLY</t>
  </si>
  <si>
    <t>323x</t>
  </si>
  <si>
    <t>OAKFIELD GERONIMO</t>
  </si>
  <si>
    <t>546x</t>
  </si>
  <si>
    <t>MASTER BAYLEE</t>
  </si>
  <si>
    <t>SONGZILLA</t>
  </si>
  <si>
    <t>x141</t>
  </si>
  <si>
    <t>MISHANI CONMAN</t>
  </si>
  <si>
    <t>MAIDEN-HANDICAP</t>
  </si>
  <si>
    <t>1.25 PM</t>
  </si>
  <si>
    <t>FRENCH EMPEROR</t>
  </si>
  <si>
    <t>MORIDAN</t>
  </si>
  <si>
    <t>PROFONDO</t>
  </si>
  <si>
    <t>4x</t>
  </si>
  <si>
    <t>STRAY</t>
  </si>
  <si>
    <t>82x</t>
  </si>
  <si>
    <t>CLYDE</t>
  </si>
  <si>
    <t>2x3</t>
  </si>
  <si>
    <t>MOKULUA</t>
  </si>
  <si>
    <t>MIKASA</t>
  </si>
  <si>
    <t>3x8</t>
  </si>
  <si>
    <t>GIULIA</t>
  </si>
  <si>
    <t>SCAT'S SURFER GIRL</t>
  </si>
  <si>
    <t>GREATER HARLEM</t>
  </si>
  <si>
    <t xml:space="preserve">26x6 </t>
  </si>
  <si>
    <t>LEEN FOX</t>
  </si>
  <si>
    <t xml:space="preserve">33x5 </t>
  </si>
  <si>
    <t>BM-72</t>
  </si>
  <si>
    <t>2.00 PM</t>
  </si>
  <si>
    <t>9x59</t>
  </si>
  <si>
    <t>CHAINS OF HONOUR</t>
  </si>
  <si>
    <t>TERWILLIKER</t>
  </si>
  <si>
    <t>RODRICK'S SECRET</t>
  </si>
  <si>
    <t>EERISED</t>
  </si>
  <si>
    <t xml:space="preserve">ACCOUNTABILITY </t>
  </si>
  <si>
    <t xml:space="preserve">TRUE MARVEL </t>
  </si>
  <si>
    <r>
      <t xml:space="preserve">DREAM RUNNER </t>
    </r>
    <r>
      <rPr>
        <b/>
        <sz val="9"/>
        <color rgb="FFFF0000"/>
        <rFont val="Arial"/>
        <family val="2"/>
      </rPr>
      <t>100 100</t>
    </r>
  </si>
  <si>
    <t>1150m</t>
  </si>
  <si>
    <t>3YOB-64</t>
  </si>
  <si>
    <t>2.35 PM</t>
  </si>
  <si>
    <t>116x</t>
  </si>
  <si>
    <t>WARRIOR HERO</t>
  </si>
  <si>
    <t>x17x</t>
  </si>
  <si>
    <t>CORK HARBOUR</t>
  </si>
  <si>
    <t>FLYING CRAZY</t>
  </si>
  <si>
    <t>68x0</t>
  </si>
  <si>
    <t>HI HI HI</t>
  </si>
  <si>
    <t>TURNING</t>
  </si>
  <si>
    <t>446x</t>
  </si>
  <si>
    <t>BEST SIDE</t>
  </si>
  <si>
    <t>15x</t>
  </si>
  <si>
    <t>FUMIKO</t>
  </si>
  <si>
    <t>MABEL</t>
  </si>
  <si>
    <t>VINDICATION</t>
  </si>
  <si>
    <t>1550m</t>
  </si>
  <si>
    <t>3.10 PM</t>
  </si>
  <si>
    <t>AMORETTI</t>
  </si>
  <si>
    <t>x514</t>
  </si>
  <si>
    <t>METRO LEGEND</t>
  </si>
  <si>
    <t>FREE STATE</t>
  </si>
  <si>
    <t>x804</t>
  </si>
  <si>
    <t>ESTREET</t>
  </si>
  <si>
    <t>SALSONIC</t>
  </si>
  <si>
    <t>0x66</t>
  </si>
  <si>
    <t>TIMELY SHADOW</t>
  </si>
  <si>
    <t>0046</t>
  </si>
  <si>
    <t xml:space="preserve">COME ALONG </t>
  </si>
  <si>
    <t xml:space="preserve">GUNGA DIN </t>
  </si>
  <si>
    <r>
      <t xml:space="preserve">MAJELLA </t>
    </r>
    <r>
      <rPr>
        <b/>
        <sz val="9"/>
        <color rgb="FF00B050"/>
        <rFont val="Arial"/>
        <family val="2"/>
      </rPr>
      <t>100</t>
    </r>
  </si>
  <si>
    <t>3.45 PM</t>
  </si>
  <si>
    <t>1300m</t>
  </si>
  <si>
    <t>FMB-72</t>
  </si>
  <si>
    <t>RUBY TUESDAY</t>
  </si>
  <si>
    <t>40x3</t>
  </si>
  <si>
    <t>LETTRE D'AMOUR</t>
  </si>
  <si>
    <t>x5x6</t>
  </si>
  <si>
    <t>RATHVILLY MISS</t>
  </si>
  <si>
    <t>58x2</t>
  </si>
  <si>
    <t>SILHOUETTE</t>
  </si>
  <si>
    <t>x135</t>
  </si>
  <si>
    <t>AMUNGEE</t>
  </si>
  <si>
    <t>4x87</t>
  </si>
  <si>
    <t>FAYERRA</t>
  </si>
  <si>
    <t>MORIOKA</t>
  </si>
  <si>
    <t xml:space="preserve">BRAZEN GEM </t>
  </si>
  <si>
    <r>
      <t xml:space="preserve">SEQUANA </t>
    </r>
    <r>
      <rPr>
        <b/>
        <sz val="9"/>
        <color rgb="FF00B050"/>
        <rFont val="Arial"/>
        <family val="2"/>
      </rPr>
      <t>100</t>
    </r>
  </si>
  <si>
    <t>4.20 PM</t>
  </si>
  <si>
    <t>TAKSU</t>
  </si>
  <si>
    <t>155x</t>
  </si>
  <si>
    <t>TONY BE</t>
  </si>
  <si>
    <t>20x9</t>
  </si>
  <si>
    <t>DARLEB</t>
  </si>
  <si>
    <t>CHARRETERA</t>
  </si>
  <si>
    <t>7x8x</t>
  </si>
  <si>
    <t>WANDER</t>
  </si>
  <si>
    <t>14x7</t>
  </si>
  <si>
    <t>JOJO WAS A MAN</t>
  </si>
  <si>
    <t>KENNEDY CHOICE</t>
  </si>
  <si>
    <t>0x30</t>
  </si>
  <si>
    <t>WICHITA WARRIOR</t>
  </si>
  <si>
    <t>113x</t>
  </si>
  <si>
    <t>PARK AVENUE</t>
  </si>
  <si>
    <t xml:space="preserve">SUPER CONTENDER </t>
  </si>
  <si>
    <t>1000m</t>
  </si>
  <si>
    <t>4.55 PM</t>
  </si>
  <si>
    <t>NIKOHLI BEAGLE</t>
  </si>
  <si>
    <t>INVINCIBLE KISS</t>
  </si>
  <si>
    <t>STOICAL</t>
  </si>
  <si>
    <t>BLUE MISSILE</t>
  </si>
  <si>
    <t>DUCHESS</t>
  </si>
  <si>
    <t>x242</t>
  </si>
  <si>
    <t>MISS DIOR</t>
  </si>
  <si>
    <t>x766</t>
  </si>
  <si>
    <t>KOONUNGA</t>
  </si>
  <si>
    <t>ESCAPE ARTIST</t>
  </si>
  <si>
    <t>73x1</t>
  </si>
  <si>
    <t>OH PLEASE DIANNA</t>
  </si>
  <si>
    <r>
      <t xml:space="preserve">SKY COMMAND </t>
    </r>
    <r>
      <rPr>
        <b/>
        <sz val="9"/>
        <color rgb="FF00B050"/>
        <rFont val="Arial"/>
        <family val="2"/>
      </rPr>
      <t>100</t>
    </r>
  </si>
  <si>
    <t>SANDOWN</t>
  </si>
  <si>
    <t>DOOMBEN</t>
  </si>
  <si>
    <t>RANDWICK INS</t>
  </si>
  <si>
    <t xml:space="preserve">WONDERFUL TONIGHT </t>
  </si>
  <si>
    <t>CALIPER 100 100</t>
  </si>
  <si>
    <t xml:space="preserve">FIND YOUR MAN </t>
  </si>
  <si>
    <r>
      <t xml:space="preserve">DEVOUT HERO </t>
    </r>
    <r>
      <rPr>
        <b/>
        <sz val="9"/>
        <color rgb="FF00B050"/>
        <rFont val="Arial"/>
        <family val="2"/>
      </rPr>
      <t>100</t>
    </r>
  </si>
  <si>
    <t>STEEL SKIES 100 100</t>
  </si>
  <si>
    <t xml:space="preserve">FACEMASK </t>
  </si>
  <si>
    <t>QUINTELLO 100 100</t>
  </si>
  <si>
    <t>LEALE 100 100</t>
  </si>
  <si>
    <t xml:space="preserve">THREEANDFOURPENCE </t>
  </si>
  <si>
    <r>
      <t xml:space="preserve">ROLLS </t>
    </r>
    <r>
      <rPr>
        <b/>
        <sz val="9"/>
        <color rgb="FFFF0000"/>
        <rFont val="Arial"/>
        <family val="2"/>
      </rPr>
      <t>100 100</t>
    </r>
  </si>
  <si>
    <t xml:space="preserve">CABINHO </t>
  </si>
  <si>
    <t>MALIBU BLAZE 100 100</t>
  </si>
  <si>
    <t xml:space="preserve">OCEANA </t>
  </si>
  <si>
    <r>
      <t xml:space="preserve">SOOBLOND </t>
    </r>
    <r>
      <rPr>
        <b/>
        <sz val="9"/>
        <color rgb="FFFF0000"/>
        <rFont val="Arial"/>
        <family val="2"/>
      </rPr>
      <t>100 100</t>
    </r>
  </si>
  <si>
    <t xml:space="preserve">NISHIKORI </t>
  </si>
  <si>
    <t>MONTEZ 100 100</t>
  </si>
  <si>
    <t xml:space="preserve">SHADOW OF TIME </t>
  </si>
  <si>
    <r>
      <t xml:space="preserve">MOTHER'S DAY </t>
    </r>
    <r>
      <rPr>
        <b/>
        <sz val="9"/>
        <color rgb="FF00B050"/>
        <rFont val="Arial"/>
        <family val="2"/>
      </rPr>
      <t>100</t>
    </r>
  </si>
  <si>
    <t xml:space="preserve">NEUTRON </t>
  </si>
  <si>
    <r>
      <t xml:space="preserve">FEW TOO MANY </t>
    </r>
    <r>
      <rPr>
        <b/>
        <sz val="9"/>
        <color rgb="FF00B050"/>
        <rFont val="Arial"/>
        <family val="2"/>
      </rPr>
      <t>100</t>
    </r>
  </si>
  <si>
    <t xml:space="preserve">A RIVER SOMEWHERE </t>
  </si>
  <si>
    <t>MONEY FROM THE SKY 100</t>
  </si>
  <si>
    <t>JOURNALISM 100 100</t>
  </si>
  <si>
    <t xml:space="preserve">RUSTIC STEEL 100 100 </t>
  </si>
  <si>
    <t>M/O*</t>
  </si>
  <si>
    <t>M/O</t>
  </si>
  <si>
    <r>
      <t xml:space="preserve">SOFT 5 / </t>
    </r>
    <r>
      <rPr>
        <b/>
        <sz val="11"/>
        <color rgb="FFFF0000"/>
        <rFont val="Calibri"/>
        <family val="2"/>
        <scheme val="minor"/>
      </rPr>
      <t>FINE</t>
    </r>
  </si>
  <si>
    <t>BETFAIR</t>
  </si>
  <si>
    <t>3.CALIPER</t>
  </si>
  <si>
    <t>WIN</t>
  </si>
  <si>
    <t>2.HE'S THE REAL DEAL</t>
  </si>
  <si>
    <t>13.VAPOURIZING</t>
  </si>
  <si>
    <t>9.MORIOKA</t>
  </si>
  <si>
    <t>SHOSHA 100 100</t>
  </si>
  <si>
    <t>5.TRUE MARVEL</t>
  </si>
  <si>
    <t>3.MAJELLA</t>
  </si>
  <si>
    <t>4.KALASHANI LAD</t>
  </si>
  <si>
    <t>3RD</t>
  </si>
  <si>
    <t>ZIP</t>
  </si>
  <si>
    <t>2ND</t>
  </si>
  <si>
    <t>L/SCR</t>
  </si>
  <si>
    <t>4,11,10,7</t>
  </si>
  <si>
    <t>2,9,3,10</t>
  </si>
  <si>
    <t>9,5,7,12</t>
  </si>
  <si>
    <t>5,1,2,7</t>
  </si>
  <si>
    <t>4,2,12,14</t>
  </si>
  <si>
    <t>4,9,8,5</t>
  </si>
  <si>
    <t>9,10,5,2</t>
  </si>
  <si>
    <t>5,2,19,13</t>
  </si>
  <si>
    <t>9,6,3,5</t>
  </si>
  <si>
    <t>4TH</t>
  </si>
  <si>
    <t>7,1,10,14</t>
  </si>
  <si>
    <t>6,8,3,11</t>
  </si>
  <si>
    <t>3,1,9,2</t>
  </si>
  <si>
    <t>3,2,1,9</t>
  </si>
  <si>
    <t>6,2,12,15</t>
  </si>
  <si>
    <t>13,6,9,7</t>
  </si>
  <si>
    <t>6,9,4,7</t>
  </si>
  <si>
    <t>3,1,2,5</t>
  </si>
  <si>
    <t>10,1,3,9</t>
  </si>
  <si>
    <t>2,3,4,5</t>
  </si>
  <si>
    <t>2,5,9,3</t>
  </si>
  <si>
    <t>1,6,2,8</t>
  </si>
  <si>
    <t>6,8,10,9</t>
  </si>
  <si>
    <t>TOTAL OUTLAY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</si>
</sst>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[$-C09]dd\-mmm\-yy;@"/>
    <numFmt numFmtId="170" formatCode="&quot;$&quot;#,##0.00_);[Red]\(&quot;$&quot;#,##0.00\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b/>
      <strike/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trike/>
      <sz val="10"/>
      <color rgb="FF0070C0"/>
      <name val="Arial"/>
      <family val="2"/>
    </font>
    <font>
      <b/>
      <strike/>
      <sz val="9"/>
      <color rgb="FF0070C0"/>
      <name val="Arial"/>
      <family val="2"/>
    </font>
    <font>
      <b/>
      <sz val="10"/>
      <color rgb="FFFF0000"/>
      <name val="Arial"/>
      <family val="2"/>
    </font>
    <font>
      <b/>
      <strike/>
      <sz val="10"/>
      <color rgb="FF0070C0"/>
      <name val="Times New Roman"/>
      <family val="1"/>
    </font>
    <font>
      <strike/>
      <sz val="11"/>
      <color rgb="FFFF0000"/>
      <name val="Calibri"/>
      <family val="2"/>
      <scheme val="minor"/>
    </font>
    <font>
      <b/>
      <strike/>
      <sz val="10"/>
      <color rgb="FFFF0000"/>
      <name val="Arial"/>
      <family val="2"/>
    </font>
    <font>
      <b/>
      <strike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3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0" fillId="0" borderId="0" xfId="0" applyFill="1" applyBorder="1"/>
    <xf numFmtId="164" fontId="3" fillId="0" borderId="0" xfId="1" applyNumberFormat="1" applyFont="1" applyFill="1" applyBorder="1" applyAlignment="1">
      <alignment horizontal="right"/>
    </xf>
    <xf numFmtId="1" fontId="0" fillId="0" borderId="0" xfId="0" applyNumberFormat="1" applyFill="1" applyBorder="1"/>
    <xf numFmtId="16" fontId="0" fillId="0" borderId="0" xfId="0" applyNumberFormat="1" applyFill="1" applyBorder="1"/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0" fontId="2" fillId="5" borderId="0" xfId="0" applyFont="1" applyFill="1" applyAlignment="1">
      <alignment horizontal="right"/>
    </xf>
    <xf numFmtId="44" fontId="0" fillId="2" borderId="0" xfId="0" applyNumberFormat="1" applyFill="1" applyAlignment="1">
      <alignment horizontal="right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/>
    <xf numFmtId="0" fontId="0" fillId="0" borderId="0" xfId="0" applyAlignment="1">
      <alignment horizontal="right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0" fontId="0" fillId="3" borderId="0" xfId="0" applyFill="1" applyAlignment="1">
      <alignment horizontal="right"/>
    </xf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1" fontId="2" fillId="0" borderId="0" xfId="0" applyNumberFormat="1" applyFont="1"/>
    <xf numFmtId="1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0" fillId="0" borderId="0" xfId="0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/>
    </xf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0" fillId="0" borderId="14" xfId="0" applyFill="1" applyBorder="1"/>
    <xf numFmtId="164" fontId="3" fillId="0" borderId="14" xfId="1" applyNumberFormat="1" applyFont="1" applyFill="1" applyBorder="1" applyAlignment="1">
      <alignment horizontal="right"/>
    </xf>
    <xf numFmtId="44" fontId="0" fillId="3" borderId="0" xfId="0" applyNumberFormat="1" applyFill="1" applyBorder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/>
    <xf numFmtId="0" fontId="4" fillId="3" borderId="0" xfId="0" applyFont="1" applyFill="1"/>
    <xf numFmtId="0" fontId="15" fillId="3" borderId="0" xfId="0" applyFont="1" applyFill="1" applyAlignment="1"/>
    <xf numFmtId="0" fontId="18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4" fillId="0" borderId="14" xfId="0" applyNumberFormat="1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7" fillId="6" borderId="0" xfId="0" applyFont="1" applyFill="1" applyAlignment="1">
      <alignment horizontal="left" wrapText="1"/>
    </xf>
    <xf numFmtId="0" fontId="7" fillId="6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5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0" xfId="0" applyFont="1" applyFill="1"/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1" fontId="0" fillId="0" borderId="0" xfId="0" applyNumberFormat="1" applyAlignment="1" applyProtection="1">
      <protection locked="0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0" fillId="3" borderId="0" xfId="0" applyFont="1" applyFill="1" applyAlignment="1">
      <alignment horizontal="left" vertical="center"/>
    </xf>
    <xf numFmtId="1" fontId="0" fillId="0" borderId="0" xfId="0" applyNumberFormat="1" applyBorder="1" applyAlignment="1" applyProtection="1">
      <alignment horizontal="left"/>
      <protection locked="0"/>
    </xf>
    <xf numFmtId="0" fontId="24" fillId="0" borderId="0" xfId="0" applyFont="1" applyBorder="1" applyAlignment="1">
      <alignment vertical="center" wrapText="1"/>
    </xf>
    <xf numFmtId="0" fontId="26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wrapText="1"/>
    </xf>
    <xf numFmtId="0" fontId="18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Fill="1" applyBorder="1"/>
    <xf numFmtId="4" fontId="30" fillId="7" borderId="15" xfId="0" applyNumberFormat="1" applyFont="1" applyFill="1" applyBorder="1" applyAlignment="1">
      <alignment horizontal="center" vertical="center"/>
    </xf>
    <xf numFmtId="44" fontId="19" fillId="7" borderId="15" xfId="1" applyFont="1" applyFill="1" applyBorder="1" applyAlignment="1">
      <alignment vertical="center"/>
    </xf>
    <xf numFmtId="44" fontId="13" fillId="7" borderId="15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0" fillId="5" borderId="0" xfId="0" applyNumberFormat="1" applyFill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 vertical="center"/>
    </xf>
    <xf numFmtId="1" fontId="5" fillId="0" borderId="0" xfId="0" applyNumberFormat="1" applyFont="1" applyAlignment="1" applyProtection="1">
      <protection locked="0"/>
    </xf>
    <xf numFmtId="0" fontId="0" fillId="0" borderId="0" xfId="0"/>
    <xf numFmtId="0" fontId="0" fillId="0" borderId="0" xfId="0" applyFo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5" borderId="0" xfId="0" applyFont="1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/>
    <xf numFmtId="0" fontId="0" fillId="0" borderId="0" xfId="0" applyFill="1"/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0" fillId="0" borderId="0" xfId="0" applyFill="1" applyAlignment="1">
      <alignment horizontal="right"/>
    </xf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1" fontId="0" fillId="0" borderId="0" xfId="0" applyNumberFormat="1" applyAlignment="1" applyProtection="1">
      <protection locked="0"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0" fillId="3" borderId="0" xfId="0" applyFill="1"/>
    <xf numFmtId="1" fontId="5" fillId="0" borderId="0" xfId="0" applyNumberFormat="1" applyFont="1" applyBorder="1" applyAlignment="1" applyProtection="1">
      <protection locked="0"/>
    </xf>
    <xf numFmtId="0" fontId="0" fillId="0" borderId="0" xfId="0"/>
    <xf numFmtId="0" fontId="4" fillId="0" borderId="0" xfId="0" applyFont="1"/>
    <xf numFmtId="1" fontId="0" fillId="5" borderId="0" xfId="0" applyNumberFormat="1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6" borderId="0" xfId="0" applyFill="1"/>
    <xf numFmtId="0" fontId="2" fillId="6" borderId="0" xfId="0" applyFont="1" applyFill="1"/>
    <xf numFmtId="0" fontId="7" fillId="6" borderId="0" xfId="0" applyFont="1" applyFill="1" applyAlignment="1">
      <alignment horizontal="left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1" fontId="0" fillId="0" borderId="0" xfId="0" applyNumberFormat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 vertical="center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169" fontId="2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 applyProtection="1">
      <protection locked="0"/>
    </xf>
    <xf numFmtId="1" fontId="0" fillId="0" borderId="0" xfId="0" applyNumberFormat="1"/>
    <xf numFmtId="166" fontId="13" fillId="0" borderId="15" xfId="0" applyNumberFormat="1" applyFont="1" applyFill="1" applyBorder="1" applyAlignment="1">
      <alignment horizontal="center" vertical="center"/>
    </xf>
    <xf numFmtId="44" fontId="13" fillId="0" borderId="20" xfId="1" applyFont="1" applyFill="1" applyBorder="1" applyAlignment="1">
      <alignment horizontal="center" vertical="center"/>
    </xf>
    <xf numFmtId="44" fontId="13" fillId="0" borderId="15" xfId="1" applyFont="1" applyFill="1" applyBorder="1" applyAlignment="1">
      <alignment horizontal="center" vertical="center"/>
    </xf>
    <xf numFmtId="166" fontId="33" fillId="0" borderId="15" xfId="0" applyNumberFormat="1" applyFont="1" applyFill="1" applyBorder="1" applyAlignment="1">
      <alignment horizontal="center" vertical="center"/>
    </xf>
    <xf numFmtId="166" fontId="33" fillId="7" borderId="0" xfId="0" applyNumberFormat="1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44" fontId="7" fillId="0" borderId="0" xfId="1" applyFont="1" applyAlignment="1"/>
    <xf numFmtId="44" fontId="0" fillId="0" borderId="0" xfId="0" applyNumberFormat="1"/>
    <xf numFmtId="1" fontId="5" fillId="0" borderId="0" xfId="0" applyNumberFormat="1" applyFont="1" applyBorder="1" applyProtection="1">
      <protection locked="0"/>
    </xf>
    <xf numFmtId="1" fontId="2" fillId="0" borderId="0" xfId="0" applyNumberFormat="1" applyFont="1" applyBorder="1" applyAlignment="1" applyProtection="1"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6" fillId="0" borderId="0" xfId="0" applyNumberFormat="1" applyFont="1" applyBorder="1" applyProtection="1"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>
      <alignment horizontal="left" vertical="center" wrapText="1"/>
    </xf>
    <xf numFmtId="1" fontId="21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Fill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31" fillId="0" borderId="0" xfId="0" applyFont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" fontId="0" fillId="0" borderId="0" xfId="0" applyNumberFormat="1" applyAlignment="1" applyProtection="1">
      <alignment horizontal="left"/>
      <protection locked="0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 applyProtection="1">
      <alignment horizontal="left"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44" fontId="19" fillId="0" borderId="20" xfId="1" applyFont="1" applyFill="1" applyBorder="1" applyAlignment="1">
      <alignment horizontal="center" vertical="center"/>
    </xf>
    <xf numFmtId="44" fontId="19" fillId="0" borderId="15" xfId="1" applyFont="1" applyFill="1" applyBorder="1" applyAlignment="1">
      <alignment horizontal="center" vertical="center"/>
    </xf>
    <xf numFmtId="44" fontId="13" fillId="7" borderId="20" xfId="1" applyFont="1" applyFill="1" applyBorder="1" applyAlignment="1">
      <alignment horizontal="center" vertical="center"/>
    </xf>
    <xf numFmtId="44" fontId="19" fillId="7" borderId="20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1" fontId="7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1" fontId="0" fillId="0" borderId="14" xfId="0" applyNumberFormat="1" applyFill="1" applyBorder="1"/>
    <xf numFmtId="0" fontId="2" fillId="0" borderId="1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18" xfId="0" applyFill="1" applyBorder="1"/>
    <xf numFmtId="0" fontId="2" fillId="0" borderId="2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6" xfId="0" applyFill="1" applyBorder="1"/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wrapText="1"/>
    </xf>
    <xf numFmtId="0" fontId="14" fillId="0" borderId="21" xfId="0" applyFont="1" applyFill="1" applyBorder="1" applyAlignment="1">
      <alignment vertical="center"/>
    </xf>
    <xf numFmtId="0" fontId="0" fillId="0" borderId="16" xfId="0" applyBorder="1"/>
    <xf numFmtId="16" fontId="0" fillId="0" borderId="4" xfId="0" applyNumberFormat="1" applyFill="1" applyBorder="1"/>
    <xf numFmtId="0" fontId="0" fillId="0" borderId="5" xfId="0" applyBorder="1"/>
    <xf numFmtId="0" fontId="0" fillId="0" borderId="5" xfId="0" applyFont="1" applyBorder="1"/>
    <xf numFmtId="0" fontId="0" fillId="0" borderId="17" xfId="0" applyBorder="1"/>
    <xf numFmtId="0" fontId="0" fillId="0" borderId="18" xfId="0" applyBorder="1"/>
    <xf numFmtId="0" fontId="13" fillId="7" borderId="0" xfId="0" applyFont="1" applyFill="1" applyBorder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166" fontId="6" fillId="3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4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44" fontId="38" fillId="7" borderId="20" xfId="1" applyFont="1" applyFill="1" applyBorder="1" applyAlignment="1">
      <alignment horizontal="center" vertical="center"/>
    </xf>
    <xf numFmtId="0" fontId="37" fillId="7" borderId="0" xfId="0" applyFont="1" applyFill="1" applyAlignment="1">
      <alignment vertical="center"/>
    </xf>
    <xf numFmtId="44" fontId="38" fillId="0" borderId="20" xfId="1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vertical="center"/>
    </xf>
    <xf numFmtId="44" fontId="6" fillId="0" borderId="15" xfId="1" applyFont="1" applyFill="1" applyBorder="1" applyAlignment="1">
      <alignment vertical="center"/>
    </xf>
    <xf numFmtId="0" fontId="18" fillId="7" borderId="0" xfId="0" applyFont="1" applyFill="1" applyAlignment="1">
      <alignment horizontal="left" vertical="center" wrapText="1"/>
    </xf>
    <xf numFmtId="0" fontId="37" fillId="7" borderId="0" xfId="0" applyFont="1" applyFill="1" applyAlignment="1"/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right"/>
    </xf>
    <xf numFmtId="0" fontId="0" fillId="7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165" fontId="39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1" fontId="41" fillId="0" borderId="0" xfId="0" applyNumberFormat="1" applyFont="1" applyBorder="1" applyAlignment="1" applyProtection="1">
      <alignment horizontal="center"/>
      <protection locked="0"/>
    </xf>
    <xf numFmtId="165" fontId="21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Border="1"/>
    <xf numFmtId="0" fontId="39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left" vertical="center"/>
    </xf>
    <xf numFmtId="2" fontId="21" fillId="0" borderId="0" xfId="0" applyNumberFormat="1" applyFont="1" applyBorder="1" applyAlignment="1" applyProtection="1">
      <alignment horizontal="center"/>
      <protection locked="0"/>
    </xf>
    <xf numFmtId="1" fontId="21" fillId="0" borderId="0" xfId="0" applyNumberFormat="1" applyFont="1" applyBorder="1" applyProtection="1">
      <protection locked="0"/>
    </xf>
    <xf numFmtId="1" fontId="27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left"/>
      <protection locked="0"/>
    </xf>
    <xf numFmtId="1" fontId="44" fillId="0" borderId="0" xfId="0" applyNumberFormat="1" applyFont="1" applyBorder="1" applyAlignment="1" applyProtection="1">
      <alignment horizontal="center"/>
      <protection locked="0"/>
    </xf>
    <xf numFmtId="165" fontId="27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1" fontId="44" fillId="0" borderId="0" xfId="0" applyNumberFormat="1" applyFont="1" applyBorder="1" applyProtection="1">
      <protection locked="0"/>
    </xf>
    <xf numFmtId="1" fontId="44" fillId="0" borderId="0" xfId="0" applyNumberFormat="1" applyFont="1" applyProtection="1">
      <protection locked="0"/>
    </xf>
    <xf numFmtId="166" fontId="4" fillId="0" borderId="0" xfId="0" applyNumberFormat="1" applyFont="1" applyAlignment="1">
      <alignment horizontal="center" vertical="center"/>
    </xf>
    <xf numFmtId="165" fontId="41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" fontId="27" fillId="0" borderId="0" xfId="0" applyNumberFormat="1" applyFont="1" applyBorder="1" applyAlignment="1" applyProtection="1">
      <alignment horizontal="center"/>
      <protection locked="0"/>
    </xf>
    <xf numFmtId="1" fontId="34" fillId="0" borderId="0" xfId="0" applyNumberFormat="1" applyFont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 applyProtection="1">
      <protection locked="0"/>
    </xf>
    <xf numFmtId="0" fontId="46" fillId="0" borderId="0" xfId="0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 vertical="center" wrapText="1"/>
    </xf>
    <xf numFmtId="44" fontId="17" fillId="0" borderId="0" xfId="1" applyFont="1" applyAlignment="1">
      <alignment horizontal="center"/>
    </xf>
    <xf numFmtId="44" fontId="17" fillId="0" borderId="0" xfId="1" applyFont="1" applyAlignment="1">
      <alignment horizontal="center" vertical="center"/>
    </xf>
    <xf numFmtId="44" fontId="34" fillId="2" borderId="0" xfId="0" applyNumberFormat="1" applyFont="1" applyFill="1" applyAlignment="1">
      <alignment horizontal="right"/>
    </xf>
    <xf numFmtId="164" fontId="46" fillId="5" borderId="0" xfId="1" applyNumberFormat="1" applyFont="1" applyFill="1" applyAlignment="1">
      <alignment horizontal="right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8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protection locked="0"/>
    </xf>
    <xf numFmtId="0" fontId="48" fillId="0" borderId="0" xfId="0" applyFont="1" applyBorder="1" applyAlignment="1">
      <alignment horizontal="center" vertical="center" wrapText="1"/>
    </xf>
    <xf numFmtId="165" fontId="48" fillId="0" borderId="0" xfId="0" applyNumberFormat="1" applyFont="1" applyBorder="1" applyAlignment="1">
      <alignment horizontal="center" vertical="center" wrapText="1"/>
    </xf>
    <xf numFmtId="44" fontId="7" fillId="0" borderId="0" xfId="1" applyFont="1" applyAlignment="1">
      <alignment horizontal="center"/>
    </xf>
    <xf numFmtId="44" fontId="7" fillId="0" borderId="0" xfId="1" applyFont="1" applyAlignment="1">
      <alignment horizontal="center" vertical="center"/>
    </xf>
    <xf numFmtId="1" fontId="34" fillId="0" borderId="0" xfId="0" applyNumberFormat="1" applyFont="1" applyBorder="1" applyAlignment="1" applyProtection="1">
      <protection locked="0"/>
    </xf>
    <xf numFmtId="44" fontId="17" fillId="0" borderId="0" xfId="1" applyFont="1" applyBorder="1" applyAlignment="1">
      <alignment horizontal="center"/>
    </xf>
    <xf numFmtId="1" fontId="4" fillId="0" borderId="0" xfId="0" applyNumberFormat="1" applyFont="1" applyBorder="1" applyAlignment="1" applyProtection="1">
      <protection locked="0"/>
    </xf>
    <xf numFmtId="44" fontId="7" fillId="0" borderId="0" xfId="1" applyFont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44" fontId="7" fillId="0" borderId="0" xfId="1" applyFont="1" applyFill="1" applyAlignment="1">
      <alignment horizontal="center" vertical="center"/>
    </xf>
    <xf numFmtId="49" fontId="48" fillId="0" borderId="0" xfId="0" applyNumberFormat="1" applyFont="1" applyBorder="1" applyAlignment="1">
      <alignment horizontal="left" vertical="center"/>
    </xf>
    <xf numFmtId="44" fontId="7" fillId="0" borderId="0" xfId="1" applyFont="1" applyFill="1" applyAlignment="1">
      <alignment horizontal="center"/>
    </xf>
    <xf numFmtId="44" fontId="17" fillId="0" borderId="0" xfId="1" applyFont="1" applyFill="1" applyAlignment="1">
      <alignment horizontal="center"/>
    </xf>
    <xf numFmtId="44" fontId="17" fillId="0" borderId="0" xfId="1" applyFont="1" applyFill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7" fillId="0" borderId="0" xfId="0" applyFont="1" applyBorder="1"/>
    <xf numFmtId="0" fontId="47" fillId="0" borderId="0" xfId="0" applyFont="1" applyBorder="1" applyAlignment="1">
      <alignment vertical="center" wrapText="1"/>
    </xf>
    <xf numFmtId="1" fontId="34" fillId="0" borderId="0" xfId="0" applyNumberFormat="1" applyFont="1" applyBorder="1" applyProtection="1">
      <protection locked="0"/>
    </xf>
    <xf numFmtId="1" fontId="34" fillId="0" borderId="0" xfId="0" applyNumberFormat="1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 horizontal="left" vertical="center"/>
    </xf>
    <xf numFmtId="44" fontId="17" fillId="0" borderId="0" xfId="1" applyFont="1" applyFill="1" applyBorder="1" applyAlignment="1">
      <alignment horizontal="center"/>
    </xf>
    <xf numFmtId="44" fontId="4" fillId="2" borderId="0" xfId="0" applyNumberFormat="1" applyFont="1" applyFill="1" applyAlignment="1">
      <alignment horizontal="right"/>
    </xf>
    <xf numFmtId="164" fontId="48" fillId="5" borderId="0" xfId="1" applyNumberFormat="1" applyFont="1" applyFill="1" applyAlignment="1">
      <alignment horizontal="right"/>
    </xf>
    <xf numFmtId="1" fontId="4" fillId="0" borderId="0" xfId="0" applyNumberFormat="1" applyFont="1" applyBorder="1" applyProtection="1">
      <protection locked="0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 applyProtection="1">
      <alignment horizontal="left" vertical="center"/>
      <protection locked="0"/>
    </xf>
    <xf numFmtId="0" fontId="48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 applyProtection="1">
      <protection locked="0"/>
    </xf>
    <xf numFmtId="0" fontId="48" fillId="2" borderId="0" xfId="0" applyFont="1" applyFill="1" applyBorder="1" applyAlignment="1">
      <alignment horizontal="center" vertical="center" wrapText="1"/>
    </xf>
    <xf numFmtId="165" fontId="48" fillId="2" borderId="0" xfId="0" applyNumberFormat="1" applyFont="1" applyFill="1" applyBorder="1" applyAlignment="1">
      <alignment horizontal="center" vertical="center" wrapText="1"/>
    </xf>
    <xf numFmtId="44" fontId="7" fillId="2" borderId="0" xfId="1" applyFont="1" applyFill="1" applyAlignment="1">
      <alignment horizontal="center"/>
    </xf>
    <xf numFmtId="44" fontId="7" fillId="2" borderId="0" xfId="1" applyFont="1" applyFill="1" applyAlignment="1">
      <alignment horizontal="center" vertical="center"/>
    </xf>
    <xf numFmtId="1" fontId="5" fillId="2" borderId="0" xfId="0" applyNumberFormat="1" applyFont="1" applyFill="1" applyAlignment="1" applyProtection="1">
      <alignment horizontal="left" vertical="center"/>
      <protection locked="0"/>
    </xf>
    <xf numFmtId="0" fontId="39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 applyProtection="1">
      <protection locked="0"/>
    </xf>
    <xf numFmtId="0" fontId="39" fillId="2" borderId="0" xfId="0" applyFont="1" applyFill="1" applyBorder="1" applyAlignment="1">
      <alignment horizontal="center" vertical="center" wrapText="1"/>
    </xf>
    <xf numFmtId="165" fontId="39" fillId="2" borderId="0" xfId="0" applyNumberFormat="1" applyFont="1" applyFill="1" applyBorder="1" applyAlignment="1">
      <alignment horizontal="center" vertical="center" wrapText="1"/>
    </xf>
    <xf numFmtId="44" fontId="6" fillId="2" borderId="0" xfId="1" applyFont="1" applyFill="1" applyAlignment="1">
      <alignment horizontal="center"/>
    </xf>
    <xf numFmtId="44" fontId="6" fillId="2" borderId="0" xfId="1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 applyProtection="1">
      <protection locked="0"/>
    </xf>
    <xf numFmtId="44" fontId="6" fillId="2" borderId="0" xfId="1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" fontId="4" fillId="2" borderId="0" xfId="0" applyNumberFormat="1" applyFont="1" applyFill="1" applyAlignment="1">
      <alignment horizontal="center" vertical="center"/>
    </xf>
    <xf numFmtId="0" fontId="39" fillId="2" borderId="0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166" fontId="13" fillId="8" borderId="15" xfId="0" applyNumberFormat="1" applyFont="1" applyFill="1" applyBorder="1" applyAlignment="1">
      <alignment horizontal="center" vertical="center"/>
    </xf>
    <xf numFmtId="44" fontId="13" fillId="8" borderId="15" xfId="1" applyFont="1" applyFill="1" applyBorder="1" applyAlignment="1">
      <alignment horizontal="center" vertical="center"/>
    </xf>
    <xf numFmtId="44" fontId="19" fillId="8" borderId="15" xfId="1" applyFont="1" applyFill="1" applyBorder="1" applyAlignment="1">
      <alignment horizontal="center" vertical="center"/>
    </xf>
    <xf numFmtId="44" fontId="13" fillId="8" borderId="20" xfId="1" applyFont="1" applyFill="1" applyBorder="1" applyAlignment="1">
      <alignment horizontal="center" vertical="center"/>
    </xf>
    <xf numFmtId="169" fontId="2" fillId="8" borderId="15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 applyProtection="1">
      <protection locked="0"/>
    </xf>
    <xf numFmtId="1" fontId="0" fillId="2" borderId="0" xfId="0" applyNumberFormat="1" applyFill="1" applyAlignment="1" applyProtection="1">
      <alignment horizontal="left" vertical="center"/>
      <protection locked="0"/>
    </xf>
    <xf numFmtId="1" fontId="0" fillId="2" borderId="0" xfId="0" applyNumberFormat="1" applyFill="1" applyBorder="1" applyAlignment="1" applyProtection="1">
      <protection locked="0"/>
    </xf>
    <xf numFmtId="44" fontId="2" fillId="2" borderId="0" xfId="1" applyFont="1" applyFill="1" applyAlignment="1">
      <alignment horizontal="center"/>
    </xf>
    <xf numFmtId="44" fontId="2" fillId="2" borderId="0" xfId="1" applyFont="1" applyFill="1" applyAlignment="1">
      <alignment horizontal="center" vertical="center"/>
    </xf>
    <xf numFmtId="1" fontId="50" fillId="0" borderId="0" xfId="0" applyNumberFormat="1" applyFont="1" applyAlignment="1" applyProtection="1">
      <alignment horizontal="left" vertical="center"/>
      <protection locked="0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1" fontId="35" fillId="0" borderId="0" xfId="0" applyNumberFormat="1" applyFont="1" applyBorder="1" applyAlignment="1" applyProtection="1">
      <protection locked="0"/>
    </xf>
    <xf numFmtId="0" fontId="51" fillId="0" borderId="0" xfId="0" applyFont="1" applyBorder="1" applyAlignment="1">
      <alignment horizontal="center" vertical="center" wrapText="1"/>
    </xf>
    <xf numFmtId="165" fontId="51" fillId="0" borderId="0" xfId="0" applyNumberFormat="1" applyFont="1" applyBorder="1" applyAlignment="1">
      <alignment horizontal="center" vertical="center" wrapText="1"/>
    </xf>
    <xf numFmtId="44" fontId="35" fillId="0" borderId="0" xfId="1" applyFont="1" applyAlignment="1">
      <alignment horizontal="center"/>
    </xf>
    <xf numFmtId="44" fontId="35" fillId="0" borderId="0" xfId="1" applyFont="1" applyAlignment="1">
      <alignment horizontal="center" vertical="center"/>
    </xf>
    <xf numFmtId="44" fontId="50" fillId="2" borderId="0" xfId="0" applyNumberFormat="1" applyFont="1" applyFill="1" applyAlignment="1">
      <alignment horizontal="right"/>
    </xf>
    <xf numFmtId="164" fontId="51" fillId="5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" fillId="8" borderId="15" xfId="0" applyFont="1" applyFill="1" applyBorder="1" applyAlignment="1">
      <alignment horizontal="center" vertical="center"/>
    </xf>
    <xf numFmtId="44" fontId="7" fillId="0" borderId="15" xfId="1" applyFont="1" applyFill="1" applyBorder="1" applyAlignment="1">
      <alignment vertical="center"/>
    </xf>
    <xf numFmtId="1" fontId="0" fillId="2" borderId="0" xfId="0" applyNumberFormat="1" applyFill="1" applyBorder="1" applyProtection="1">
      <protection locked="0"/>
    </xf>
    <xf numFmtId="1" fontId="50" fillId="0" borderId="0" xfId="0" applyNumberFormat="1" applyFont="1" applyBorder="1" applyAlignment="1" applyProtection="1">
      <protection locked="0"/>
    </xf>
    <xf numFmtId="44" fontId="35" fillId="0" borderId="0" xfId="1" applyFont="1" applyFill="1" applyAlignment="1">
      <alignment horizontal="center"/>
    </xf>
    <xf numFmtId="44" fontId="35" fillId="0" borderId="0" xfId="1" applyFont="1" applyFill="1" applyAlignment="1">
      <alignment horizontal="center" vertical="center"/>
    </xf>
    <xf numFmtId="44" fontId="7" fillId="2" borderId="15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44" fontId="7" fillId="2" borderId="15" xfId="1" applyFont="1" applyFill="1" applyBorder="1" applyAlignment="1">
      <alignment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37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left" vertical="center" wrapText="1"/>
    </xf>
    <xf numFmtId="169" fontId="7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9" fillId="7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9" fillId="7" borderId="15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7" fillId="6" borderId="0" xfId="0" applyFont="1" applyFill="1" applyAlignment="1">
      <alignment horizontal="left" wrapText="1"/>
    </xf>
    <xf numFmtId="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center"/>
    </xf>
    <xf numFmtId="0" fontId="28" fillId="7" borderId="3" xfId="0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7" fontId="13" fillId="0" borderId="0" xfId="0" applyNumberFormat="1" applyFont="1"/>
    <xf numFmtId="0" fontId="7" fillId="0" borderId="0" xfId="0" applyFont="1" applyAlignment="1">
      <alignment horizontal="right"/>
    </xf>
  </cellXfs>
  <cellStyles count="3">
    <cellStyle name="Currency" xfId="1" builtinId="4"/>
    <cellStyle name="Currency 2" xfId="2" xr:uid="{232F677D-5420-414F-89CA-C8F38813FC8D}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152401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72324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9525</xdr:rowOff>
    </xdr:from>
    <xdr:to>
      <xdr:col>15</xdr:col>
      <xdr:colOff>342900</xdr:colOff>
      <xdr:row>3</xdr:row>
      <xdr:rowOff>123825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7B119E62-0FDF-48DD-9E85-82545DA4A7E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62800" y="9525"/>
          <a:ext cx="3895725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38101</xdr:colOff>
      <xdr:row>0</xdr:row>
      <xdr:rowOff>38101</xdr:rowOff>
    </xdr:from>
    <xdr:to>
      <xdr:col>15</xdr:col>
      <xdr:colOff>352426</xdr:colOff>
      <xdr:row>3</xdr:row>
      <xdr:rowOff>123826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FD1CACFF-0696-4D57-902F-D6393E79796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81851" y="38101"/>
          <a:ext cx="3886200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T355"/>
  <sheetViews>
    <sheetView tabSelected="1" topLeftCell="A289" zoomScaleNormal="100" workbookViewId="0">
      <selection activeCell="N325" sqref="N325:O325"/>
    </sheetView>
  </sheetViews>
  <sheetFormatPr defaultRowHeight="15" x14ac:dyDescent="0.25"/>
  <cols>
    <col min="1" max="3" width="10.7109375" customWidth="1"/>
    <col min="4" max="4" width="15.28515625" customWidth="1"/>
    <col min="5" max="6" width="10.7109375" style="9" customWidth="1"/>
    <col min="7" max="8" width="10.7109375" customWidth="1"/>
    <col min="9" max="9" width="11" style="2" customWidth="1"/>
    <col min="10" max="13" width="10.7109375" customWidth="1"/>
    <col min="14" max="14" width="10.7109375" style="3" customWidth="1"/>
    <col min="15" max="20" width="10.7109375" customWidth="1"/>
  </cols>
  <sheetData>
    <row r="1" spans="1:17" ht="35.1" customHeight="1" x14ac:dyDescent="0.5">
      <c r="A1" s="589" t="s">
        <v>26</v>
      </c>
      <c r="B1" s="589"/>
      <c r="C1" s="589"/>
      <c r="D1" s="589"/>
      <c r="E1" s="589"/>
      <c r="F1" s="589"/>
      <c r="G1" s="589"/>
      <c r="H1" s="589"/>
      <c r="I1"/>
      <c r="N1"/>
    </row>
    <row r="2" spans="1:17" ht="35.1" customHeight="1" thickBot="1" x14ac:dyDescent="0.3">
      <c r="A2" s="590" t="s">
        <v>27</v>
      </c>
      <c r="B2" s="590"/>
      <c r="C2" s="590"/>
      <c r="D2" s="590"/>
      <c r="E2" s="590"/>
      <c r="F2" s="590"/>
      <c r="G2" s="590"/>
      <c r="H2" s="590"/>
      <c r="I2" s="9"/>
      <c r="J2" s="9"/>
      <c r="K2" s="9"/>
      <c r="L2" s="9"/>
      <c r="M2" s="9"/>
      <c r="N2" s="9"/>
    </row>
    <row r="3" spans="1:17" ht="24.95" customHeight="1" thickBot="1" x14ac:dyDescent="0.3">
      <c r="A3" s="597" t="s">
        <v>34</v>
      </c>
      <c r="B3" s="598"/>
      <c r="C3" s="599" t="s">
        <v>35</v>
      </c>
      <c r="D3" s="600"/>
      <c r="E3" s="600"/>
      <c r="F3" s="600"/>
      <c r="G3" s="600"/>
      <c r="H3" s="600"/>
      <c r="I3" s="600"/>
      <c r="J3" s="601"/>
    </row>
    <row r="4" spans="1:17" ht="24.95" customHeight="1" thickBot="1" x14ac:dyDescent="0.3">
      <c r="A4" s="80" t="s">
        <v>33</v>
      </c>
      <c r="B4" s="81"/>
      <c r="C4" s="591" t="s">
        <v>24</v>
      </c>
      <c r="D4" s="592"/>
      <c r="E4" s="592"/>
      <c r="F4" s="592"/>
      <c r="G4" s="592"/>
      <c r="H4" s="592"/>
      <c r="I4" s="592"/>
      <c r="J4" s="593"/>
    </row>
    <row r="5" spans="1:17" s="55" customFormat="1" ht="45" customHeight="1" thickBot="1" x14ac:dyDescent="0.3">
      <c r="A5" s="594" t="s">
        <v>36</v>
      </c>
      <c r="B5" s="595"/>
      <c r="C5" s="595"/>
      <c r="D5" s="595"/>
      <c r="E5" s="595"/>
      <c r="F5" s="595"/>
      <c r="G5" s="595"/>
      <c r="H5" s="595"/>
      <c r="I5" s="595"/>
      <c r="J5" s="595"/>
      <c r="K5" s="354"/>
      <c r="L5" s="355"/>
      <c r="M5" s="355"/>
      <c r="N5" s="355"/>
      <c r="O5" s="356"/>
    </row>
    <row r="6" spans="1:17" s="55" customFormat="1" ht="20.100000000000001" customHeight="1" thickBot="1" x14ac:dyDescent="0.3">
      <c r="A6" s="602" t="s">
        <v>49</v>
      </c>
      <c r="B6" s="603"/>
      <c r="C6" s="603"/>
      <c r="D6" s="603"/>
      <c r="E6" s="603"/>
      <c r="F6" s="603"/>
      <c r="G6" s="603"/>
      <c r="H6" s="603"/>
      <c r="I6" s="603"/>
      <c r="J6" s="603"/>
      <c r="K6" s="357"/>
      <c r="L6" s="358"/>
      <c r="M6" s="358"/>
      <c r="N6" s="358"/>
      <c r="O6" s="359"/>
    </row>
    <row r="7" spans="1:17" s="1" customFormat="1" ht="15" customHeight="1" x14ac:dyDescent="0.25">
      <c r="A7" s="82" t="s">
        <v>37</v>
      </c>
      <c r="B7" s="395" t="s">
        <v>41</v>
      </c>
      <c r="C7" s="395"/>
      <c r="D7" s="395"/>
      <c r="E7" s="396"/>
      <c r="F7" s="396"/>
      <c r="G7" s="95"/>
      <c r="H7" s="83"/>
      <c r="I7" s="83"/>
      <c r="J7" s="83"/>
      <c r="K7" s="360"/>
      <c r="L7" s="361"/>
      <c r="M7" s="361"/>
      <c r="N7" s="361"/>
      <c r="O7" s="362"/>
    </row>
    <row r="8" spans="1:17" ht="15" customHeight="1" x14ac:dyDescent="0.25">
      <c r="A8" s="84" t="s">
        <v>38</v>
      </c>
      <c r="B8" s="397" t="s">
        <v>45</v>
      </c>
      <c r="C8" s="397"/>
      <c r="D8" s="397"/>
      <c r="E8" s="398"/>
      <c r="F8" s="398"/>
      <c r="G8" s="96"/>
      <c r="H8" s="85"/>
      <c r="I8" s="79"/>
      <c r="J8" s="352"/>
      <c r="K8" s="363"/>
      <c r="L8" s="333"/>
      <c r="M8" s="334"/>
      <c r="N8" s="17"/>
      <c r="O8" s="364"/>
    </row>
    <row r="9" spans="1:17" ht="15" customHeight="1" x14ac:dyDescent="0.25">
      <c r="A9" s="86" t="s">
        <v>39</v>
      </c>
      <c r="B9" s="397" t="s">
        <v>46</v>
      </c>
      <c r="C9" s="397"/>
      <c r="D9" s="397"/>
      <c r="E9" s="398"/>
      <c r="F9" s="398"/>
      <c r="G9" s="96"/>
      <c r="H9" s="85"/>
      <c r="I9" s="79"/>
      <c r="J9" s="352"/>
      <c r="K9" s="363"/>
      <c r="L9" s="333"/>
      <c r="M9" s="334"/>
      <c r="N9" s="17"/>
      <c r="O9" s="364"/>
    </row>
    <row r="10" spans="1:17" s="188" customFormat="1" ht="15" customHeight="1" x14ac:dyDescent="0.25">
      <c r="A10" s="394" t="s">
        <v>67</v>
      </c>
      <c r="B10" s="606" t="s">
        <v>68</v>
      </c>
      <c r="C10" s="606"/>
      <c r="D10" s="606"/>
      <c r="E10" s="606"/>
      <c r="F10" s="606"/>
      <c r="G10" s="96"/>
      <c r="H10" s="85"/>
      <c r="I10" s="393"/>
      <c r="J10" s="352"/>
      <c r="K10" s="363"/>
      <c r="L10" s="333"/>
      <c r="M10" s="393"/>
      <c r="N10" s="17"/>
      <c r="O10" s="364"/>
    </row>
    <row r="11" spans="1:17" ht="15" customHeight="1" thickBot="1" x14ac:dyDescent="0.3">
      <c r="A11" s="118">
        <v>100</v>
      </c>
      <c r="B11" s="399" t="s">
        <v>40</v>
      </c>
      <c r="C11" s="400"/>
      <c r="D11" s="400"/>
      <c r="E11" s="401"/>
      <c r="F11" s="401"/>
      <c r="G11" s="97"/>
      <c r="H11" s="87"/>
      <c r="I11" s="88"/>
      <c r="J11" s="353"/>
      <c r="K11" s="365"/>
      <c r="L11" s="366"/>
      <c r="M11" s="366"/>
      <c r="N11" s="367"/>
      <c r="O11" s="368"/>
    </row>
    <row r="12" spans="1:17" s="188" customFormat="1" x14ac:dyDescent="0.25">
      <c r="A12" s="140"/>
      <c r="B12" s="141"/>
      <c r="C12" s="142"/>
      <c r="D12" s="142"/>
      <c r="E12" s="143"/>
      <c r="F12" s="143"/>
      <c r="G12" s="144"/>
      <c r="H12" s="17"/>
      <c r="I12" s="18"/>
      <c r="J12" s="19"/>
      <c r="K12" s="20"/>
      <c r="N12" s="156"/>
    </row>
    <row r="13" spans="1:17" ht="18.75" customHeight="1" x14ac:dyDescent="0.25">
      <c r="A13" s="605" t="s">
        <v>73</v>
      </c>
      <c r="B13" s="605"/>
      <c r="C13" s="605"/>
      <c r="D13" s="605"/>
      <c r="E13" s="605"/>
      <c r="F13" s="604" t="s">
        <v>28</v>
      </c>
      <c r="G13" s="604"/>
      <c r="H13" s="98"/>
      <c r="I13" s="99"/>
      <c r="J13" s="99"/>
      <c r="K13" s="99"/>
      <c r="L13" s="35"/>
      <c r="M13" s="186"/>
      <c r="N13" s="186"/>
      <c r="O13" s="186"/>
    </row>
    <row r="14" spans="1:17" x14ac:dyDescent="0.25">
      <c r="A14" s="331"/>
      <c r="B14" s="85"/>
      <c r="C14" s="79"/>
      <c r="D14" s="79"/>
      <c r="E14" s="332"/>
      <c r="F14" s="332"/>
      <c r="G14" s="333"/>
      <c r="H14" s="333"/>
      <c r="I14" s="44"/>
      <c r="J14" s="596"/>
      <c r="K14" s="596"/>
      <c r="L14" s="596"/>
      <c r="N14" s="188"/>
      <c r="O14" s="188"/>
    </row>
    <row r="15" spans="1:17" ht="18.75" customHeight="1" x14ac:dyDescent="0.25">
      <c r="A15" s="128" t="s">
        <v>42</v>
      </c>
      <c r="B15" s="73"/>
      <c r="C15" s="70"/>
      <c r="D15" s="70"/>
      <c r="E15" s="102"/>
      <c r="F15" s="102"/>
      <c r="G15" s="74"/>
      <c r="H15" s="40"/>
      <c r="I15" s="562" t="s">
        <v>16</v>
      </c>
      <c r="J15" s="607">
        <v>0.9</v>
      </c>
      <c r="K15" s="572" t="s">
        <v>4</v>
      </c>
      <c r="L15" s="608">
        <v>100</v>
      </c>
      <c r="M15" s="564" t="s">
        <v>3</v>
      </c>
      <c r="N15" s="561" t="s">
        <v>64</v>
      </c>
      <c r="O15" s="371"/>
    </row>
    <row r="16" spans="1:17" x14ac:dyDescent="0.25">
      <c r="A16" s="32"/>
      <c r="B16" s="71"/>
      <c r="C16" s="34"/>
      <c r="D16" s="34"/>
      <c r="E16" s="6"/>
      <c r="F16" s="6"/>
      <c r="G16" s="71"/>
      <c r="H16" s="39"/>
      <c r="I16" s="562"/>
      <c r="J16" s="607"/>
      <c r="K16" s="572"/>
      <c r="L16" s="608"/>
      <c r="M16" s="564"/>
      <c r="N16" s="561"/>
      <c r="O16" s="371"/>
      <c r="Q16" s="3"/>
    </row>
    <row r="17" spans="1:17" ht="15" customHeight="1" x14ac:dyDescent="0.25">
      <c r="A17" s="37"/>
      <c r="B17" s="54"/>
      <c r="C17" s="39"/>
      <c r="D17" s="39"/>
      <c r="E17" s="104"/>
      <c r="F17" s="104"/>
      <c r="G17" s="39"/>
      <c r="H17" s="39"/>
      <c r="I17" s="59"/>
      <c r="J17" s="39"/>
      <c r="K17" s="39"/>
      <c r="L17" s="39"/>
      <c r="M17" s="561" t="s">
        <v>23</v>
      </c>
      <c r="N17" s="561"/>
      <c r="O17" s="372" t="s">
        <v>65</v>
      </c>
      <c r="Q17" s="3"/>
    </row>
    <row r="18" spans="1:17" ht="30" customHeight="1" x14ac:dyDescent="0.25">
      <c r="A18" s="6" t="s">
        <v>2</v>
      </c>
      <c r="B18" s="6" t="s">
        <v>52</v>
      </c>
      <c r="C18" s="37" t="s">
        <v>0</v>
      </c>
      <c r="D18" s="37"/>
      <c r="E18" s="6" t="s">
        <v>47</v>
      </c>
      <c r="F18" s="6" t="s">
        <v>48</v>
      </c>
      <c r="G18" s="6" t="s">
        <v>11</v>
      </c>
      <c r="H18" s="6" t="s">
        <v>12</v>
      </c>
      <c r="I18" s="116" t="s">
        <v>20</v>
      </c>
      <c r="J18" s="6" t="s">
        <v>1</v>
      </c>
      <c r="K18" s="6" t="s">
        <v>13</v>
      </c>
      <c r="L18" s="6" t="s">
        <v>5</v>
      </c>
      <c r="M18" s="561"/>
      <c r="N18" s="561"/>
      <c r="O18" s="373" t="s">
        <v>66</v>
      </c>
    </row>
    <row r="19" spans="1:17" ht="15" customHeight="1" x14ac:dyDescent="0.25">
      <c r="A19" s="185" t="s">
        <v>542</v>
      </c>
      <c r="B19" s="182">
        <v>2</v>
      </c>
      <c r="C19" s="569" t="s">
        <v>573</v>
      </c>
      <c r="D19" s="569"/>
      <c r="E19" s="183">
        <v>10</v>
      </c>
      <c r="F19" s="184">
        <v>57</v>
      </c>
      <c r="G19" s="124">
        <v>2</v>
      </c>
      <c r="H19" s="290">
        <v>33</v>
      </c>
      <c r="I19" s="31">
        <f>H19</f>
        <v>33</v>
      </c>
      <c r="J19" s="26">
        <f t="shared" ref="J19:J24" si="0">IF(M19="B", $L$15/G19*$J$15,IF(I19&lt;=G19,$M$15,IF(I19&gt;G19,SUM($L$15/G19*$J$15,0,ROUNDUP(,0)))))</f>
        <v>45</v>
      </c>
      <c r="K19" s="208" t="s">
        <v>582</v>
      </c>
      <c r="L19" s="149">
        <f>IF(J19="NO BET",0,IF(K19&gt;1,J19*-1,IF(K19=1,SUM(J19*I19-J19,0))))</f>
        <v>-45</v>
      </c>
      <c r="M19" s="150"/>
      <c r="N19" s="385" t="s">
        <v>570</v>
      </c>
      <c r="O19" s="377" t="s">
        <v>246</v>
      </c>
    </row>
    <row r="20" spans="1:17" x14ac:dyDescent="0.25">
      <c r="A20" s="185" t="s">
        <v>542</v>
      </c>
      <c r="B20" s="183">
        <v>7</v>
      </c>
      <c r="C20" s="569" t="s">
        <v>581</v>
      </c>
      <c r="D20" s="569"/>
      <c r="E20" s="183">
        <v>4</v>
      </c>
      <c r="F20" s="184">
        <v>60</v>
      </c>
      <c r="G20" s="124">
        <v>6.9</v>
      </c>
      <c r="H20" s="290">
        <v>10.5</v>
      </c>
      <c r="I20" s="31">
        <f t="shared" ref="I20:I24" si="1">H20</f>
        <v>10.5</v>
      </c>
      <c r="J20" s="26">
        <f t="shared" si="0"/>
        <v>13.043478260869565</v>
      </c>
      <c r="K20" s="208" t="s">
        <v>583</v>
      </c>
      <c r="L20" s="149">
        <f t="shared" ref="L20:L24" si="2">IF(J20="NO BET",0,IF(K20&gt;1,J20*-1,IF(K20=1,SUM(J20*I20-J20,0))))</f>
        <v>-13.043478260869565</v>
      </c>
      <c r="M20" s="150"/>
      <c r="N20" s="385"/>
      <c r="O20" s="377" t="s">
        <v>246</v>
      </c>
    </row>
    <row r="21" spans="1:17" x14ac:dyDescent="0.25">
      <c r="A21" s="185"/>
      <c r="B21" s="183"/>
      <c r="C21" s="569"/>
      <c r="D21" s="569"/>
      <c r="E21" s="183"/>
      <c r="F21" s="184"/>
      <c r="G21" s="124">
        <v>0</v>
      </c>
      <c r="H21" s="290">
        <v>0</v>
      </c>
      <c r="I21" s="31">
        <f t="shared" si="1"/>
        <v>0</v>
      </c>
      <c r="J21" s="26" t="str">
        <f t="shared" si="0"/>
        <v>NO BET</v>
      </c>
      <c r="K21" s="208"/>
      <c r="L21" s="149">
        <f t="shared" si="2"/>
        <v>0</v>
      </c>
      <c r="M21" s="150"/>
      <c r="N21" s="385"/>
      <c r="O21" s="377"/>
    </row>
    <row r="22" spans="1:17" x14ac:dyDescent="0.25">
      <c r="A22" s="185"/>
      <c r="B22" s="183"/>
      <c r="C22" s="569"/>
      <c r="D22" s="569"/>
      <c r="E22" s="183"/>
      <c r="F22" s="184"/>
      <c r="G22" s="124">
        <v>0</v>
      </c>
      <c r="H22" s="290">
        <v>0</v>
      </c>
      <c r="I22" s="31">
        <f t="shared" si="1"/>
        <v>0</v>
      </c>
      <c r="J22" s="26" t="str">
        <f t="shared" si="0"/>
        <v>NO BET</v>
      </c>
      <c r="K22" s="208"/>
      <c r="L22" s="149">
        <f t="shared" si="2"/>
        <v>0</v>
      </c>
      <c r="M22" s="150"/>
      <c r="N22" s="385"/>
      <c r="O22" s="377"/>
    </row>
    <row r="23" spans="1:17" ht="15" hidden="1" customHeight="1" x14ac:dyDescent="0.25">
      <c r="A23" s="185"/>
      <c r="B23" s="183"/>
      <c r="C23" s="569"/>
      <c r="D23" s="569"/>
      <c r="E23" s="183"/>
      <c r="F23" s="184"/>
      <c r="G23" s="124">
        <v>0</v>
      </c>
      <c r="H23" s="290">
        <v>0</v>
      </c>
      <c r="I23" s="31">
        <f t="shared" si="1"/>
        <v>0</v>
      </c>
      <c r="J23" s="26" t="str">
        <f t="shared" si="0"/>
        <v>NO BET</v>
      </c>
      <c r="K23" s="208"/>
      <c r="L23" s="149">
        <f t="shared" si="2"/>
        <v>0</v>
      </c>
      <c r="M23" s="150"/>
      <c r="N23" s="208"/>
      <c r="O23" s="10"/>
    </row>
    <row r="24" spans="1:17" ht="15" hidden="1" customHeight="1" x14ac:dyDescent="0.25">
      <c r="A24" s="185"/>
      <c r="B24" s="183"/>
      <c r="C24" s="569"/>
      <c r="D24" s="569"/>
      <c r="E24" s="183"/>
      <c r="F24" s="184"/>
      <c r="G24" s="124">
        <v>0</v>
      </c>
      <c r="H24" s="290">
        <v>0</v>
      </c>
      <c r="I24" s="31">
        <f t="shared" si="1"/>
        <v>0</v>
      </c>
      <c r="J24" s="26" t="str">
        <f t="shared" si="0"/>
        <v>NO BET</v>
      </c>
      <c r="K24" s="208"/>
      <c r="L24" s="149">
        <f t="shared" si="2"/>
        <v>0</v>
      </c>
      <c r="M24" s="150"/>
      <c r="N24" s="208"/>
      <c r="O24" s="10"/>
    </row>
    <row r="25" spans="1:17" x14ac:dyDescent="0.25">
      <c r="A25" s="120"/>
      <c r="B25" s="120"/>
      <c r="C25" s="127"/>
      <c r="D25" s="127"/>
      <c r="E25" s="122"/>
      <c r="F25" s="121"/>
      <c r="G25" s="8"/>
      <c r="I25" s="56"/>
      <c r="J25" s="67"/>
      <c r="K25" s="30" t="s">
        <v>30</v>
      </c>
      <c r="L25" s="68"/>
      <c r="M25" s="72"/>
      <c r="N25" s="150"/>
      <c r="O25" s="188"/>
    </row>
    <row r="26" spans="1:17" x14ac:dyDescent="0.25">
      <c r="A26" s="115"/>
      <c r="B26" s="126"/>
      <c r="C26" s="126"/>
      <c r="D26" s="126"/>
      <c r="E26" s="123"/>
      <c r="F26" s="119"/>
      <c r="G26" s="117"/>
      <c r="H26" s="27"/>
      <c r="I26" s="28" t="s">
        <v>31</v>
      </c>
      <c r="J26" s="29">
        <f>SUM(J19:J24)</f>
        <v>58.043478260869563</v>
      </c>
      <c r="K26" s="30" t="s">
        <v>18</v>
      </c>
      <c r="L26" s="29">
        <f>SUM(L19:L25)</f>
        <v>-58.043478260869563</v>
      </c>
      <c r="M26" s="72"/>
      <c r="N26" s="150"/>
      <c r="O26" s="23"/>
    </row>
    <row r="27" spans="1:17" s="55" customFormat="1" x14ac:dyDescent="0.25">
      <c r="A27" s="110"/>
      <c r="B27" s="111"/>
      <c r="C27" s="112"/>
      <c r="D27" s="112"/>
      <c r="E27" s="112"/>
      <c r="F27" s="112"/>
      <c r="G27" s="50"/>
      <c r="H27" s="45"/>
      <c r="I27" s="48"/>
      <c r="J27" s="49"/>
      <c r="K27" s="46"/>
      <c r="L27" s="19"/>
      <c r="M27" s="113"/>
      <c r="N27" s="374"/>
      <c r="O27" s="22"/>
      <c r="P27" s="114"/>
    </row>
    <row r="28" spans="1:17" ht="30" customHeight="1" x14ac:dyDescent="0.5">
      <c r="A28" s="94" t="s">
        <v>43</v>
      </c>
      <c r="B28" s="94"/>
      <c r="C28" s="94"/>
      <c r="D28" s="94"/>
      <c r="E28" s="103"/>
      <c r="F28" s="103"/>
      <c r="G28" s="94"/>
      <c r="H28" s="94"/>
      <c r="I28" s="89"/>
      <c r="J28" s="90"/>
      <c r="K28" s="91"/>
      <c r="L28" s="92"/>
      <c r="M28" s="93"/>
      <c r="N28" s="93"/>
      <c r="O28" s="375"/>
      <c r="P28" s="21"/>
    </row>
    <row r="29" spans="1:17" s="17" customFormat="1" x14ac:dyDescent="0.25">
      <c r="A29" s="64"/>
      <c r="B29" s="8"/>
      <c r="C29" s="8"/>
      <c r="D29" s="8"/>
      <c r="E29" s="63"/>
      <c r="F29" s="63"/>
      <c r="G29" s="117"/>
      <c r="I29" s="44"/>
      <c r="N29" s="188"/>
      <c r="O29" s="188"/>
    </row>
    <row r="30" spans="1:17" s="17" customFormat="1" ht="15" customHeight="1" x14ac:dyDescent="0.25">
      <c r="A30" s="200" t="s">
        <v>6</v>
      </c>
      <c r="B30" s="203" t="s">
        <v>50</v>
      </c>
      <c r="C30" s="202" t="s">
        <v>15</v>
      </c>
      <c r="D30" s="203" t="s">
        <v>76</v>
      </c>
      <c r="E30" s="206"/>
      <c r="F30" s="206"/>
      <c r="G30" s="203"/>
      <c r="H30" s="201" t="s">
        <v>22</v>
      </c>
      <c r="I30" s="567" t="s">
        <v>16</v>
      </c>
      <c r="J30" s="568">
        <v>0.9</v>
      </c>
      <c r="K30" s="572" t="s">
        <v>4</v>
      </c>
      <c r="L30" s="563">
        <v>100</v>
      </c>
      <c r="M30" s="609" t="s">
        <v>3</v>
      </c>
      <c r="N30" s="561" t="s">
        <v>64</v>
      </c>
      <c r="O30" s="371"/>
    </row>
    <row r="31" spans="1:17" s="17" customFormat="1" x14ac:dyDescent="0.25">
      <c r="A31" s="194" t="s">
        <v>7</v>
      </c>
      <c r="B31" s="195">
        <v>1</v>
      </c>
      <c r="C31" s="196" t="s">
        <v>14</v>
      </c>
      <c r="D31" s="207" t="s">
        <v>115</v>
      </c>
      <c r="E31" s="193"/>
      <c r="F31" s="193"/>
      <c r="G31" s="204"/>
      <c r="H31" s="197"/>
      <c r="I31" s="567"/>
      <c r="J31" s="568"/>
      <c r="K31" s="572"/>
      <c r="L31" s="563"/>
      <c r="M31" s="609"/>
      <c r="N31" s="561"/>
      <c r="O31" s="371"/>
    </row>
    <row r="32" spans="1:17" s="17" customFormat="1" ht="15" customHeight="1" x14ac:dyDescent="0.25">
      <c r="A32" s="198" t="s">
        <v>8</v>
      </c>
      <c r="B32" s="199" t="s">
        <v>78</v>
      </c>
      <c r="C32" s="197"/>
      <c r="D32" s="275" t="s">
        <v>77</v>
      </c>
      <c r="E32" s="205"/>
      <c r="F32" s="205"/>
      <c r="G32" s="204"/>
      <c r="H32" s="197"/>
      <c r="I32" s="164"/>
      <c r="J32" s="163"/>
      <c r="K32" s="165"/>
      <c r="L32" s="165"/>
      <c r="M32" s="561" t="s">
        <v>23</v>
      </c>
      <c r="N32" s="561"/>
      <c r="O32" s="372" t="s">
        <v>65</v>
      </c>
    </row>
    <row r="33" spans="1:15" s="17" customFormat="1" ht="30" customHeight="1" x14ac:dyDescent="0.25">
      <c r="A33" s="193" t="s">
        <v>9</v>
      </c>
      <c r="B33" s="193" t="s">
        <v>10</v>
      </c>
      <c r="C33" s="191" t="s">
        <v>0</v>
      </c>
      <c r="D33" s="191"/>
      <c r="E33" s="193" t="s">
        <v>47</v>
      </c>
      <c r="F33" s="193" t="s">
        <v>48</v>
      </c>
      <c r="G33" s="192" t="s">
        <v>11</v>
      </c>
      <c r="H33" s="192" t="s">
        <v>12</v>
      </c>
      <c r="I33" s="181" t="s">
        <v>20</v>
      </c>
      <c r="J33" s="157" t="s">
        <v>1</v>
      </c>
      <c r="K33" s="157" t="s">
        <v>13</v>
      </c>
      <c r="L33" s="158" t="s">
        <v>5</v>
      </c>
      <c r="M33" s="561"/>
      <c r="N33" s="561"/>
      <c r="O33" s="373" t="s">
        <v>66</v>
      </c>
    </row>
    <row r="34" spans="1:15" s="17" customFormat="1" x14ac:dyDescent="0.25">
      <c r="A34" s="272">
        <v>1</v>
      </c>
      <c r="B34" s="415" t="s">
        <v>93</v>
      </c>
      <c r="C34" s="416" t="s">
        <v>98</v>
      </c>
      <c r="D34" s="282"/>
      <c r="E34" s="417">
        <v>9</v>
      </c>
      <c r="F34" s="418">
        <v>58</v>
      </c>
      <c r="G34" s="57">
        <v>14.7</v>
      </c>
      <c r="H34" s="58">
        <v>9.4</v>
      </c>
      <c r="I34" s="77">
        <v>8</v>
      </c>
      <c r="J34" s="78" t="str">
        <f>IF(M34="B", $L$30/G34*$J$30,IF(I34&lt;=G34,$M$30,IF(I34&gt;G34,SUM($L$30/G34*$J$30,0,ROUNDUP(,0)))))</f>
        <v>NO BET</v>
      </c>
      <c r="K34" s="308"/>
      <c r="L34" s="190">
        <f>IF(J34="NO BET",0,IF(K34&gt;1,J34*-1,IF(K34=1,SUM(J34*I34-J34,0))))</f>
        <v>0</v>
      </c>
      <c r="M34" s="188"/>
      <c r="N34" s="182"/>
      <c r="O34" s="377"/>
    </row>
    <row r="35" spans="1:15" s="17" customFormat="1" ht="15.75" customHeight="1" x14ac:dyDescent="0.25">
      <c r="A35" s="272">
        <v>2</v>
      </c>
      <c r="B35" s="415" t="s">
        <v>88</v>
      </c>
      <c r="C35" s="416" t="s">
        <v>94</v>
      </c>
      <c r="D35" s="282"/>
      <c r="E35" s="417">
        <v>12</v>
      </c>
      <c r="F35" s="418">
        <v>58</v>
      </c>
      <c r="G35" s="57">
        <v>5.5</v>
      </c>
      <c r="H35" s="58">
        <v>3.35</v>
      </c>
      <c r="I35" s="77">
        <v>4.4000000000000004</v>
      </c>
      <c r="J35" s="78" t="str">
        <f t="shared" ref="J35:J57" si="3">IF(M35="B", $L$30/G35*$J$30,IF(I35&lt;=G35,$M$30,IF(I35&gt;G35,SUM($L$30/G35*$J$30,0,ROUNDUP(,0)))))</f>
        <v>NO BET</v>
      </c>
      <c r="K35" s="308"/>
      <c r="L35" s="190">
        <f t="shared" ref="L35:L57" si="4">IF(J35="NO BET",0,IF(K35&gt;1,J35*-1,IF(K35=1,SUM(J35*I35-J35,0))))</f>
        <v>0</v>
      </c>
      <c r="M35" s="188"/>
      <c r="N35" s="182" t="s">
        <v>569</v>
      </c>
      <c r="O35" s="377" t="s">
        <v>246</v>
      </c>
    </row>
    <row r="36" spans="1:15" s="17" customFormat="1" ht="15.75" customHeight="1" x14ac:dyDescent="0.25">
      <c r="A36" s="272">
        <v>3</v>
      </c>
      <c r="B36" s="415" t="s">
        <v>96</v>
      </c>
      <c r="C36" s="416" t="s">
        <v>95</v>
      </c>
      <c r="D36" s="282"/>
      <c r="E36" s="417">
        <v>8</v>
      </c>
      <c r="F36" s="418">
        <v>58</v>
      </c>
      <c r="G36" s="57">
        <v>11.9</v>
      </c>
      <c r="H36" s="58">
        <v>36</v>
      </c>
      <c r="I36" s="77">
        <v>42</v>
      </c>
      <c r="J36" s="78">
        <f t="shared" si="3"/>
        <v>7.5630252100840343</v>
      </c>
      <c r="K36" s="308">
        <v>2</v>
      </c>
      <c r="L36" s="190">
        <f t="shared" si="4"/>
        <v>-7.5630252100840343</v>
      </c>
      <c r="M36" s="188"/>
      <c r="N36" s="182"/>
      <c r="O36" s="377"/>
    </row>
    <row r="37" spans="1:15" s="17" customFormat="1" ht="15.75" customHeight="1" x14ac:dyDescent="0.25">
      <c r="A37" s="496">
        <v>4</v>
      </c>
      <c r="B37" s="497"/>
      <c r="C37" s="498" t="s">
        <v>97</v>
      </c>
      <c r="D37" s="499"/>
      <c r="E37" s="500">
        <v>13</v>
      </c>
      <c r="F37" s="501">
        <v>58</v>
      </c>
      <c r="G37" s="502"/>
      <c r="H37" s="503">
        <v>0</v>
      </c>
      <c r="I37" s="77">
        <f t="shared" ref="I37:I57" si="5">H37</f>
        <v>0</v>
      </c>
      <c r="J37" s="78" t="str">
        <f t="shared" si="3"/>
        <v>NO BET</v>
      </c>
      <c r="K37" s="484">
        <v>1</v>
      </c>
      <c r="L37" s="190">
        <f t="shared" si="4"/>
        <v>0</v>
      </c>
      <c r="M37" s="485"/>
      <c r="N37" s="486"/>
      <c r="O37" s="487"/>
    </row>
    <row r="38" spans="1:15" s="17" customFormat="1" x14ac:dyDescent="0.25">
      <c r="A38" s="453">
        <v>5</v>
      </c>
      <c r="B38" s="454" t="s">
        <v>79</v>
      </c>
      <c r="C38" s="455" t="s">
        <v>80</v>
      </c>
      <c r="D38" s="456"/>
      <c r="E38" s="457">
        <v>6</v>
      </c>
      <c r="F38" s="458">
        <v>58</v>
      </c>
      <c r="G38" s="459">
        <v>5.5</v>
      </c>
      <c r="H38" s="460">
        <v>8.1999999999999993</v>
      </c>
      <c r="I38" s="77">
        <v>26</v>
      </c>
      <c r="J38" s="78">
        <f t="shared" si="3"/>
        <v>16.363636363636367</v>
      </c>
      <c r="K38" s="308">
        <v>2</v>
      </c>
      <c r="L38" s="190">
        <f t="shared" si="4"/>
        <v>-16.363636363636367</v>
      </c>
      <c r="M38" s="188"/>
      <c r="N38" s="182"/>
      <c r="O38" s="377" t="s">
        <v>246</v>
      </c>
    </row>
    <row r="39" spans="1:15" s="17" customFormat="1" x14ac:dyDescent="0.25">
      <c r="A39" s="443">
        <v>6</v>
      </c>
      <c r="B39" s="444" t="s">
        <v>81</v>
      </c>
      <c r="C39" s="445" t="s">
        <v>82</v>
      </c>
      <c r="D39" s="446"/>
      <c r="E39" s="447">
        <v>2</v>
      </c>
      <c r="F39" s="448">
        <v>58</v>
      </c>
      <c r="G39" s="449">
        <v>0</v>
      </c>
      <c r="H39" s="450">
        <v>0</v>
      </c>
      <c r="I39" s="451">
        <f t="shared" si="5"/>
        <v>0</v>
      </c>
      <c r="J39" s="452" t="str">
        <f t="shared" si="3"/>
        <v>NO BET</v>
      </c>
      <c r="K39" s="308"/>
      <c r="L39" s="190">
        <f t="shared" si="4"/>
        <v>0</v>
      </c>
      <c r="M39" s="188"/>
      <c r="N39" s="182"/>
      <c r="O39" s="377"/>
    </row>
    <row r="40" spans="1:15" s="17" customFormat="1" x14ac:dyDescent="0.25">
      <c r="A40" s="272">
        <v>7</v>
      </c>
      <c r="B40" s="415">
        <v>2</v>
      </c>
      <c r="C40" s="419" t="s">
        <v>140</v>
      </c>
      <c r="D40" s="282"/>
      <c r="E40" s="417">
        <v>4</v>
      </c>
      <c r="F40" s="418">
        <v>58</v>
      </c>
      <c r="G40" s="57">
        <v>9.8000000000000007</v>
      </c>
      <c r="H40" s="58">
        <v>21</v>
      </c>
      <c r="I40" s="77">
        <v>4.9000000000000004</v>
      </c>
      <c r="J40" s="78" t="str">
        <f t="shared" si="3"/>
        <v>NO BET</v>
      </c>
      <c r="K40" s="308"/>
      <c r="L40" s="190">
        <f t="shared" si="4"/>
        <v>0</v>
      </c>
      <c r="M40" s="189"/>
      <c r="N40" s="182"/>
      <c r="O40" s="377" t="s">
        <v>246</v>
      </c>
    </row>
    <row r="41" spans="1:15" s="17" customFormat="1" x14ac:dyDescent="0.25">
      <c r="A41" s="443">
        <v>8</v>
      </c>
      <c r="B41" s="444" t="s">
        <v>83</v>
      </c>
      <c r="C41" s="445" t="s">
        <v>84</v>
      </c>
      <c r="D41" s="446"/>
      <c r="E41" s="447">
        <v>10</v>
      </c>
      <c r="F41" s="448">
        <v>58</v>
      </c>
      <c r="G41" s="449">
        <v>0</v>
      </c>
      <c r="H41" s="450">
        <v>0</v>
      </c>
      <c r="I41" s="451">
        <f t="shared" si="5"/>
        <v>0</v>
      </c>
      <c r="J41" s="452" t="str">
        <f t="shared" si="3"/>
        <v>NO BET</v>
      </c>
      <c r="K41" s="308"/>
      <c r="L41" s="190">
        <f t="shared" si="4"/>
        <v>0</v>
      </c>
      <c r="M41" s="188"/>
      <c r="N41" s="182"/>
      <c r="O41" s="377"/>
    </row>
    <row r="42" spans="1:15" s="17" customFormat="1" x14ac:dyDescent="0.25">
      <c r="A42" s="272">
        <v>9</v>
      </c>
      <c r="B42" s="415" t="s">
        <v>85</v>
      </c>
      <c r="C42" s="419" t="s">
        <v>86</v>
      </c>
      <c r="D42" s="282"/>
      <c r="E42" s="417">
        <v>14</v>
      </c>
      <c r="F42" s="418">
        <v>58</v>
      </c>
      <c r="G42" s="57">
        <v>40.700000000000003</v>
      </c>
      <c r="H42" s="58">
        <v>5</v>
      </c>
      <c r="I42" s="77">
        <v>568</v>
      </c>
      <c r="J42" s="78">
        <v>5</v>
      </c>
      <c r="K42" s="308">
        <v>2</v>
      </c>
      <c r="L42" s="190">
        <f t="shared" si="4"/>
        <v>-5</v>
      </c>
      <c r="M42" s="188"/>
      <c r="N42" s="182"/>
      <c r="O42" s="377"/>
    </row>
    <row r="43" spans="1:15" s="17" customFormat="1" x14ac:dyDescent="0.25">
      <c r="A43" s="272">
        <v>10</v>
      </c>
      <c r="B43" s="420"/>
      <c r="C43" s="419" t="s">
        <v>87</v>
      </c>
      <c r="D43" s="282"/>
      <c r="E43" s="417">
        <v>11</v>
      </c>
      <c r="F43" s="418">
        <v>58</v>
      </c>
      <c r="G43" s="57">
        <v>0</v>
      </c>
      <c r="H43" s="58">
        <v>0</v>
      </c>
      <c r="I43" s="77">
        <f t="shared" si="5"/>
        <v>0</v>
      </c>
      <c r="J43" s="78" t="str">
        <f t="shared" si="3"/>
        <v>NO BET</v>
      </c>
      <c r="K43" s="308"/>
      <c r="L43" s="190">
        <f t="shared" si="4"/>
        <v>0</v>
      </c>
      <c r="M43" s="188"/>
      <c r="N43" s="182"/>
      <c r="O43" s="377"/>
    </row>
    <row r="44" spans="1:15" s="17" customFormat="1" x14ac:dyDescent="0.25">
      <c r="A44" s="272">
        <v>11</v>
      </c>
      <c r="B44" s="415" t="s">
        <v>88</v>
      </c>
      <c r="C44" s="419" t="s">
        <v>139</v>
      </c>
      <c r="D44" s="282"/>
      <c r="E44" s="417">
        <v>7</v>
      </c>
      <c r="F44" s="418">
        <v>58</v>
      </c>
      <c r="G44" s="57">
        <v>7.5</v>
      </c>
      <c r="H44" s="58">
        <v>12</v>
      </c>
      <c r="I44" s="77">
        <v>9.4</v>
      </c>
      <c r="J44" s="78">
        <f t="shared" si="3"/>
        <v>12</v>
      </c>
      <c r="K44" s="308">
        <v>2</v>
      </c>
      <c r="L44" s="190">
        <f t="shared" si="4"/>
        <v>-12</v>
      </c>
      <c r="M44" s="188"/>
      <c r="N44" s="182"/>
      <c r="O44" s="377"/>
    </row>
    <row r="45" spans="1:15" s="17" customFormat="1" x14ac:dyDescent="0.25">
      <c r="A45" s="272">
        <v>12</v>
      </c>
      <c r="B45" s="415" t="s">
        <v>89</v>
      </c>
      <c r="C45" s="419" t="s">
        <v>90</v>
      </c>
      <c r="D45" s="282"/>
      <c r="E45" s="417">
        <v>1</v>
      </c>
      <c r="F45" s="418">
        <v>58</v>
      </c>
      <c r="G45" s="57">
        <v>33.9</v>
      </c>
      <c r="H45" s="58">
        <v>22</v>
      </c>
      <c r="I45" s="77">
        <v>47</v>
      </c>
      <c r="J45" s="78">
        <v>5</v>
      </c>
      <c r="K45" s="308">
        <v>2</v>
      </c>
      <c r="L45" s="190">
        <f t="shared" si="4"/>
        <v>-5</v>
      </c>
      <c r="M45" s="188"/>
      <c r="N45" s="182"/>
      <c r="O45" s="377"/>
    </row>
    <row r="46" spans="1:15" s="17" customFormat="1" x14ac:dyDescent="0.25">
      <c r="A46" s="272">
        <v>13</v>
      </c>
      <c r="B46" s="415">
        <v>63</v>
      </c>
      <c r="C46" s="419" t="s">
        <v>91</v>
      </c>
      <c r="D46" s="282"/>
      <c r="E46" s="417">
        <v>3</v>
      </c>
      <c r="F46" s="418">
        <v>58</v>
      </c>
      <c r="G46" s="57">
        <v>10.8</v>
      </c>
      <c r="H46" s="58">
        <v>17.5</v>
      </c>
      <c r="I46" s="77">
        <v>16</v>
      </c>
      <c r="J46" s="78">
        <f t="shared" si="3"/>
        <v>8.3333333333333339</v>
      </c>
      <c r="K46" s="308">
        <v>2</v>
      </c>
      <c r="L46" s="190">
        <f t="shared" si="4"/>
        <v>-8.3333333333333339</v>
      </c>
      <c r="M46" s="155"/>
      <c r="N46" s="182"/>
      <c r="O46" s="377" t="s">
        <v>246</v>
      </c>
    </row>
    <row r="47" spans="1:15" s="17" customFormat="1" x14ac:dyDescent="0.25">
      <c r="A47" s="443">
        <v>14</v>
      </c>
      <c r="B47" s="477"/>
      <c r="C47" s="445" t="s">
        <v>92</v>
      </c>
      <c r="D47" s="446"/>
      <c r="E47" s="447">
        <v>5</v>
      </c>
      <c r="F47" s="448">
        <v>56</v>
      </c>
      <c r="G47" s="449">
        <v>0</v>
      </c>
      <c r="H47" s="450">
        <v>0</v>
      </c>
      <c r="I47" s="451">
        <f t="shared" si="5"/>
        <v>0</v>
      </c>
      <c r="J47" s="452" t="str">
        <f t="shared" si="3"/>
        <v>NO BET</v>
      </c>
      <c r="K47" s="308"/>
      <c r="L47" s="190">
        <f t="shared" si="4"/>
        <v>0</v>
      </c>
      <c r="M47" s="155"/>
      <c r="N47" s="182"/>
      <c r="O47" s="377"/>
    </row>
    <row r="48" spans="1:15" s="17" customFormat="1" hidden="1" x14ac:dyDescent="0.25">
      <c r="A48" s="272">
        <v>15</v>
      </c>
      <c r="B48" s="279"/>
      <c r="C48" s="281"/>
      <c r="D48" s="282"/>
      <c r="E48" s="280"/>
      <c r="F48" s="307"/>
      <c r="G48" s="57">
        <v>0</v>
      </c>
      <c r="H48" s="58">
        <v>0</v>
      </c>
      <c r="I48" s="77">
        <f t="shared" si="5"/>
        <v>0</v>
      </c>
      <c r="J48" s="78" t="str">
        <f t="shared" si="3"/>
        <v>NO BET</v>
      </c>
      <c r="K48" s="308"/>
      <c r="L48" s="190">
        <f t="shared" si="4"/>
        <v>0</v>
      </c>
      <c r="M48" s="155"/>
      <c r="N48" s="182"/>
      <c r="O48" s="377"/>
    </row>
    <row r="49" spans="1:15" s="17" customFormat="1" hidden="1" x14ac:dyDescent="0.25">
      <c r="A49" s="272">
        <v>16</v>
      </c>
      <c r="B49" s="279"/>
      <c r="C49" s="281"/>
      <c r="D49" s="282"/>
      <c r="E49" s="280"/>
      <c r="F49" s="307"/>
      <c r="G49" s="57">
        <v>0</v>
      </c>
      <c r="H49" s="58">
        <v>0</v>
      </c>
      <c r="I49" s="77">
        <f t="shared" si="5"/>
        <v>0</v>
      </c>
      <c r="J49" s="78" t="str">
        <f t="shared" si="3"/>
        <v>NO BET</v>
      </c>
      <c r="K49" s="308"/>
      <c r="L49" s="190">
        <f t="shared" si="4"/>
        <v>0</v>
      </c>
      <c r="M49" s="155"/>
      <c r="N49" s="182"/>
      <c r="O49" s="382"/>
    </row>
    <row r="50" spans="1:15" s="17" customFormat="1" hidden="1" x14ac:dyDescent="0.25">
      <c r="A50" s="272">
        <v>17</v>
      </c>
      <c r="B50" s="309"/>
      <c r="C50" s="282"/>
      <c r="D50" s="282"/>
      <c r="E50" s="310"/>
      <c r="F50" s="310"/>
      <c r="G50" s="57">
        <v>0</v>
      </c>
      <c r="H50" s="58">
        <v>0</v>
      </c>
      <c r="I50" s="77">
        <f t="shared" si="5"/>
        <v>0</v>
      </c>
      <c r="J50" s="78" t="str">
        <f t="shared" si="3"/>
        <v>NO BET</v>
      </c>
      <c r="K50" s="308"/>
      <c r="L50" s="190">
        <f t="shared" si="4"/>
        <v>0</v>
      </c>
      <c r="M50" s="155"/>
      <c r="N50" s="182"/>
      <c r="O50" s="383"/>
    </row>
    <row r="51" spans="1:15" s="17" customFormat="1" hidden="1" x14ac:dyDescent="0.25">
      <c r="A51" s="170">
        <v>18</v>
      </c>
      <c r="B51" s="294"/>
      <c r="C51" s="293"/>
      <c r="D51" s="293"/>
      <c r="E51" s="295"/>
      <c r="F51" s="295"/>
      <c r="G51" s="12">
        <v>0</v>
      </c>
      <c r="H51" s="15">
        <v>0</v>
      </c>
      <c r="I51" s="31">
        <f t="shared" si="5"/>
        <v>0</v>
      </c>
      <c r="J51" s="26" t="str">
        <f t="shared" si="3"/>
        <v>NO BET</v>
      </c>
      <c r="K51" s="161"/>
      <c r="L51" s="190">
        <f t="shared" si="4"/>
        <v>0</v>
      </c>
      <c r="M51" s="155"/>
      <c r="N51" s="182"/>
      <c r="O51" s="382"/>
    </row>
    <row r="52" spans="1:15" s="17" customFormat="1" ht="15.75" hidden="1" customHeight="1" x14ac:dyDescent="0.25">
      <c r="A52" s="170">
        <v>19</v>
      </c>
      <c r="B52" s="171"/>
      <c r="C52" s="178"/>
      <c r="D52" s="178"/>
      <c r="E52" s="176"/>
      <c r="F52" s="176"/>
      <c r="G52" s="12">
        <v>0</v>
      </c>
      <c r="H52" s="15">
        <v>0</v>
      </c>
      <c r="I52" s="31">
        <f t="shared" si="5"/>
        <v>0</v>
      </c>
      <c r="J52" s="26" t="str">
        <f t="shared" si="3"/>
        <v>NO BET</v>
      </c>
      <c r="K52" s="161"/>
      <c r="L52" s="190">
        <f t="shared" si="4"/>
        <v>0</v>
      </c>
      <c r="M52" s="155"/>
      <c r="N52" s="182"/>
      <c r="O52" s="382"/>
    </row>
    <row r="53" spans="1:15" s="17" customFormat="1" hidden="1" x14ac:dyDescent="0.25">
      <c r="A53" s="170">
        <v>20</v>
      </c>
      <c r="B53" s="171"/>
      <c r="C53" s="178"/>
      <c r="D53" s="178"/>
      <c r="E53" s="176"/>
      <c r="F53" s="176"/>
      <c r="G53" s="13">
        <v>0</v>
      </c>
      <c r="H53" s="16">
        <v>0</v>
      </c>
      <c r="I53" s="31">
        <f t="shared" si="5"/>
        <v>0</v>
      </c>
      <c r="J53" s="26" t="str">
        <f t="shared" si="3"/>
        <v>NO BET</v>
      </c>
      <c r="K53" s="161"/>
      <c r="L53" s="190">
        <f t="shared" si="4"/>
        <v>0</v>
      </c>
      <c r="M53" s="159"/>
      <c r="N53" s="182"/>
      <c r="O53" s="382"/>
    </row>
    <row r="54" spans="1:15" s="17" customFormat="1" hidden="1" x14ac:dyDescent="0.25">
      <c r="A54" s="272">
        <v>21</v>
      </c>
      <c r="B54" s="76"/>
      <c r="C54" s="154"/>
      <c r="D54" s="154"/>
      <c r="E54" s="105"/>
      <c r="F54" s="105"/>
      <c r="G54" s="57">
        <v>0</v>
      </c>
      <c r="H54" s="58">
        <v>0</v>
      </c>
      <c r="I54" s="31">
        <f t="shared" si="5"/>
        <v>0</v>
      </c>
      <c r="J54" s="26" t="str">
        <f t="shared" si="3"/>
        <v>NO BET</v>
      </c>
      <c r="K54" s="161"/>
      <c r="L54" s="190">
        <f t="shared" si="4"/>
        <v>0</v>
      </c>
      <c r="M54" s="155"/>
      <c r="N54" s="182"/>
      <c r="O54" s="382"/>
    </row>
    <row r="55" spans="1:15" s="17" customFormat="1" hidden="1" x14ac:dyDescent="0.25">
      <c r="A55" s="170">
        <v>22</v>
      </c>
      <c r="B55" s="171"/>
      <c r="C55" s="178"/>
      <c r="D55" s="178"/>
      <c r="E55" s="176"/>
      <c r="F55" s="176"/>
      <c r="G55" s="11">
        <v>0</v>
      </c>
      <c r="H55" s="14">
        <v>0</v>
      </c>
      <c r="I55" s="31">
        <f t="shared" si="5"/>
        <v>0</v>
      </c>
      <c r="J55" s="26" t="str">
        <f t="shared" si="3"/>
        <v>NO BET</v>
      </c>
      <c r="K55" s="161"/>
      <c r="L55" s="190">
        <f t="shared" si="4"/>
        <v>0</v>
      </c>
      <c r="M55" s="155"/>
      <c r="N55" s="182"/>
      <c r="O55" s="382"/>
    </row>
    <row r="56" spans="1:15" s="17" customFormat="1" hidden="1" x14ac:dyDescent="0.25">
      <c r="A56" s="170">
        <v>23</v>
      </c>
      <c r="B56" s="171"/>
      <c r="C56" s="178"/>
      <c r="D56" s="178"/>
      <c r="E56" s="176"/>
      <c r="F56" s="176"/>
      <c r="G56" s="12">
        <v>0</v>
      </c>
      <c r="H56" s="15">
        <v>0</v>
      </c>
      <c r="I56" s="31">
        <f t="shared" si="5"/>
        <v>0</v>
      </c>
      <c r="J56" s="26" t="str">
        <f t="shared" si="3"/>
        <v>NO BET</v>
      </c>
      <c r="K56" s="161"/>
      <c r="L56" s="190">
        <f t="shared" si="4"/>
        <v>0</v>
      </c>
      <c r="M56" s="155"/>
      <c r="N56" s="182"/>
      <c r="O56" s="377"/>
    </row>
    <row r="57" spans="1:15" s="17" customFormat="1" hidden="1" x14ac:dyDescent="0.25">
      <c r="A57" s="170">
        <v>24</v>
      </c>
      <c r="B57" s="171"/>
      <c r="C57" s="178"/>
      <c r="D57" s="178"/>
      <c r="E57" s="176"/>
      <c r="F57" s="176"/>
      <c r="G57" s="12">
        <v>0</v>
      </c>
      <c r="H57" s="15">
        <v>0</v>
      </c>
      <c r="I57" s="31">
        <f t="shared" si="5"/>
        <v>0</v>
      </c>
      <c r="J57" s="26" t="str">
        <f t="shared" si="3"/>
        <v>NO BET</v>
      </c>
      <c r="K57" s="160"/>
      <c r="L57" s="190">
        <f t="shared" si="4"/>
        <v>0</v>
      </c>
      <c r="M57" s="155"/>
      <c r="N57" s="182"/>
      <c r="O57" s="377"/>
    </row>
    <row r="58" spans="1:15" s="17" customFormat="1" x14ac:dyDescent="0.25">
      <c r="A58" s="167"/>
      <c r="B58" s="168"/>
      <c r="C58" s="167"/>
      <c r="D58" s="167"/>
      <c r="E58" s="160"/>
      <c r="F58" s="160"/>
      <c r="G58" s="155"/>
      <c r="H58" s="166"/>
      <c r="I58" s="174"/>
      <c r="J58" s="172"/>
      <c r="K58" s="162" t="s">
        <v>30</v>
      </c>
      <c r="L58" s="173"/>
      <c r="M58" s="155"/>
      <c r="N58" s="188"/>
      <c r="O58" s="377"/>
    </row>
    <row r="59" spans="1:15" s="17" customFormat="1" x14ac:dyDescent="0.25">
      <c r="A59" s="169" t="s">
        <v>25</v>
      </c>
      <c r="B59" s="570"/>
      <c r="C59" s="570"/>
      <c r="D59" s="180"/>
      <c r="E59" s="177" t="s">
        <v>17</v>
      </c>
      <c r="F59" s="175"/>
      <c r="G59" s="179"/>
      <c r="H59" s="27"/>
      <c r="I59" s="28" t="s">
        <v>29</v>
      </c>
      <c r="J59" s="29">
        <f>SUM(J34:J57)</f>
        <v>54.259994907053738</v>
      </c>
      <c r="K59" s="162" t="s">
        <v>18</v>
      </c>
      <c r="L59" s="29">
        <f>SUM(L34:L58)</f>
        <v>-54.259994907053738</v>
      </c>
      <c r="M59" s="155"/>
      <c r="N59" s="188"/>
      <c r="O59" s="377"/>
    </row>
    <row r="60" spans="1:15" s="17" customFormat="1" x14ac:dyDescent="0.25">
      <c r="A60" s="64" t="s">
        <v>44</v>
      </c>
      <c r="B60" s="8" t="s">
        <v>586</v>
      </c>
      <c r="C60" s="8"/>
      <c r="D60" s="8"/>
      <c r="E60" s="63"/>
      <c r="F60" s="63"/>
      <c r="G60" s="117"/>
      <c r="H60" s="45"/>
      <c r="I60" s="48"/>
      <c r="J60" s="49"/>
      <c r="K60" s="46"/>
      <c r="L60" s="188"/>
      <c r="N60" s="160"/>
      <c r="O60" s="10"/>
    </row>
    <row r="61" spans="1:15" s="17" customFormat="1" x14ac:dyDescent="0.25">
      <c r="A61" s="64"/>
      <c r="B61" s="8"/>
      <c r="C61" s="8"/>
      <c r="D61" s="8"/>
      <c r="E61" s="63"/>
      <c r="F61" s="63"/>
      <c r="G61" s="50"/>
      <c r="H61" s="45"/>
      <c r="I61" s="48"/>
      <c r="J61" s="49"/>
      <c r="K61" s="46"/>
      <c r="L61" s="188"/>
      <c r="N61" s="160"/>
      <c r="O61" s="10"/>
    </row>
    <row r="62" spans="1:15" s="17" customFormat="1" x14ac:dyDescent="0.25">
      <c r="A62" s="64"/>
      <c r="B62" s="8"/>
      <c r="C62" s="8"/>
      <c r="D62" s="8"/>
      <c r="E62" s="63"/>
      <c r="F62" s="63"/>
      <c r="G62" s="50"/>
      <c r="H62" s="45"/>
      <c r="I62" s="48"/>
      <c r="J62" s="49"/>
      <c r="K62" s="46"/>
      <c r="L62" s="188"/>
      <c r="N62" s="160"/>
      <c r="O62" s="10"/>
    </row>
    <row r="63" spans="1:15" s="17" customFormat="1" ht="15" customHeight="1" x14ac:dyDescent="0.25">
      <c r="A63" s="218" t="s">
        <v>6</v>
      </c>
      <c r="B63" s="221" t="s">
        <v>50</v>
      </c>
      <c r="C63" s="220" t="s">
        <v>15</v>
      </c>
      <c r="D63" s="320" t="s">
        <v>116</v>
      </c>
      <c r="E63" s="224"/>
      <c r="F63" s="224"/>
      <c r="G63" s="221"/>
      <c r="H63" s="219" t="s">
        <v>22</v>
      </c>
      <c r="I63" s="567" t="s">
        <v>16</v>
      </c>
      <c r="J63" s="568">
        <v>0.9</v>
      </c>
      <c r="K63" s="572" t="s">
        <v>4</v>
      </c>
      <c r="L63" s="563">
        <v>100</v>
      </c>
      <c r="M63" s="564" t="s">
        <v>3</v>
      </c>
      <c r="N63" s="561" t="s">
        <v>64</v>
      </c>
      <c r="O63" s="371"/>
    </row>
    <row r="64" spans="1:15" s="17" customFormat="1" x14ac:dyDescent="0.25">
      <c r="A64" s="212" t="s">
        <v>7</v>
      </c>
      <c r="B64" s="213">
        <v>2</v>
      </c>
      <c r="C64" s="214" t="s">
        <v>14</v>
      </c>
      <c r="D64" s="275" t="s">
        <v>117</v>
      </c>
      <c r="E64" s="211"/>
      <c r="F64" s="211"/>
      <c r="G64" s="222"/>
      <c r="H64" s="215"/>
      <c r="I64" s="567"/>
      <c r="J64" s="568"/>
      <c r="K64" s="572"/>
      <c r="L64" s="563"/>
      <c r="M64" s="564"/>
      <c r="N64" s="561"/>
      <c r="O64" s="371"/>
    </row>
    <row r="65" spans="1:15" s="17" customFormat="1" ht="15" customHeight="1" x14ac:dyDescent="0.25">
      <c r="A65" s="216" t="s">
        <v>8</v>
      </c>
      <c r="B65" s="217" t="s">
        <v>118</v>
      </c>
      <c r="C65" s="215"/>
      <c r="D65" s="275"/>
      <c r="E65" s="223"/>
      <c r="F65" s="223"/>
      <c r="G65" s="215"/>
      <c r="H65" s="215"/>
      <c r="I65" s="36"/>
      <c r="J65" s="35"/>
      <c r="K65" s="39"/>
      <c r="L65" s="186"/>
      <c r="M65" s="561" t="s">
        <v>23</v>
      </c>
      <c r="N65" s="561"/>
      <c r="O65" s="372" t="s">
        <v>65</v>
      </c>
    </row>
    <row r="66" spans="1:15" s="17" customFormat="1" ht="30" x14ac:dyDescent="0.25">
      <c r="A66" s="211" t="s">
        <v>9</v>
      </c>
      <c r="B66" s="211" t="s">
        <v>10</v>
      </c>
      <c r="C66" s="209" t="s">
        <v>0</v>
      </c>
      <c r="D66" s="209"/>
      <c r="E66" s="211" t="s">
        <v>47</v>
      </c>
      <c r="F66" s="211" t="s">
        <v>48</v>
      </c>
      <c r="G66" s="210" t="s">
        <v>11</v>
      </c>
      <c r="H66" s="210" t="s">
        <v>12</v>
      </c>
      <c r="I66" s="116" t="s">
        <v>20</v>
      </c>
      <c r="J66" s="5" t="s">
        <v>1</v>
      </c>
      <c r="K66" s="5" t="s">
        <v>13</v>
      </c>
      <c r="L66" s="261" t="s">
        <v>5</v>
      </c>
      <c r="M66" s="561"/>
      <c r="N66" s="561"/>
      <c r="O66" s="373" t="s">
        <v>66</v>
      </c>
    </row>
    <row r="67" spans="1:15" s="17" customFormat="1" x14ac:dyDescent="0.25">
      <c r="A67" s="272">
        <v>1</v>
      </c>
      <c r="B67" s="279"/>
      <c r="C67" s="423" t="s">
        <v>99</v>
      </c>
      <c r="D67" s="187"/>
      <c r="E67" s="417">
        <v>5</v>
      </c>
      <c r="F67" s="418">
        <v>57</v>
      </c>
      <c r="G67" s="296">
        <v>0</v>
      </c>
      <c r="H67" s="14">
        <v>0</v>
      </c>
      <c r="I67" s="77">
        <f>H67</f>
        <v>0</v>
      </c>
      <c r="J67" s="78" t="str">
        <f>IF(M67="B", $L$63/G67*$J$63,IF(I67&lt;=G67,$M$63,IF(I67&gt;G67,SUM($L$63/G67*$J$63,0,ROUNDUP(,0)))))</f>
        <v>NO BET</v>
      </c>
      <c r="K67" s="308"/>
      <c r="L67" s="190">
        <f>IF(J67="NO BET",0,IF(K67&gt;1,J67*-1,IF(K67=1,SUM(J67*I67-J67,0))))</f>
        <v>0</v>
      </c>
      <c r="M67" s="21"/>
      <c r="N67" s="182"/>
      <c r="O67" s="377"/>
    </row>
    <row r="68" spans="1:15" s="17" customFormat="1" x14ac:dyDescent="0.25">
      <c r="A68" s="496">
        <v>2</v>
      </c>
      <c r="B68" s="497">
        <v>53</v>
      </c>
      <c r="C68" s="504" t="s">
        <v>100</v>
      </c>
      <c r="D68" s="505"/>
      <c r="E68" s="500">
        <v>9</v>
      </c>
      <c r="F68" s="501">
        <v>57</v>
      </c>
      <c r="G68" s="506">
        <v>18.3</v>
      </c>
      <c r="H68" s="503">
        <v>15</v>
      </c>
      <c r="I68" s="77">
        <v>17.600000000000001</v>
      </c>
      <c r="J68" s="78" t="str">
        <f t="shared" ref="J68:J90" si="6">IF(M68="B", $L$63/G68*$J$63,IF(I68&lt;=G68,$M$63,IF(I68&gt;G68,SUM($L$63/G68*$J$63,0,ROUNDUP(,0)))))</f>
        <v>NO BET</v>
      </c>
      <c r="K68" s="484">
        <v>1</v>
      </c>
      <c r="L68" s="190">
        <f t="shared" ref="L68:L90" si="7">IF(J68="NO BET",0,IF(K68&gt;1,J68*-1,IF(K68=1,SUM(J68*I68-J68,0))))</f>
        <v>0</v>
      </c>
      <c r="M68" s="507"/>
      <c r="N68" s="486"/>
      <c r="O68" s="487"/>
    </row>
    <row r="69" spans="1:15" s="17" customFormat="1" x14ac:dyDescent="0.25">
      <c r="A69" s="453">
        <v>3</v>
      </c>
      <c r="B69" s="454" t="s">
        <v>101</v>
      </c>
      <c r="C69" s="455" t="s">
        <v>546</v>
      </c>
      <c r="D69" s="463"/>
      <c r="E69" s="457">
        <v>12</v>
      </c>
      <c r="F69" s="458">
        <v>57</v>
      </c>
      <c r="G69" s="464">
        <v>2</v>
      </c>
      <c r="H69" s="460">
        <v>3</v>
      </c>
      <c r="I69" s="77">
        <v>3.3</v>
      </c>
      <c r="J69" s="78">
        <f t="shared" si="6"/>
        <v>45</v>
      </c>
      <c r="K69" s="308">
        <v>2</v>
      </c>
      <c r="L69" s="190">
        <f t="shared" si="7"/>
        <v>-45</v>
      </c>
      <c r="M69" s="21"/>
      <c r="N69" s="182" t="s">
        <v>569</v>
      </c>
      <c r="O69" s="377" t="s">
        <v>246</v>
      </c>
    </row>
    <row r="70" spans="1:15" s="17" customFormat="1" x14ac:dyDescent="0.25">
      <c r="A70" s="272">
        <v>4</v>
      </c>
      <c r="B70" s="415" t="s">
        <v>102</v>
      </c>
      <c r="C70" s="419" t="s">
        <v>103</v>
      </c>
      <c r="D70" s="187"/>
      <c r="E70" s="417">
        <v>11</v>
      </c>
      <c r="F70" s="418">
        <v>57</v>
      </c>
      <c r="G70" s="297">
        <v>8.6999999999999993</v>
      </c>
      <c r="H70" s="58">
        <v>14</v>
      </c>
      <c r="I70" s="77">
        <v>17.5</v>
      </c>
      <c r="J70" s="78">
        <f t="shared" si="6"/>
        <v>10.344827586206899</v>
      </c>
      <c r="K70" s="308">
        <v>2</v>
      </c>
      <c r="L70" s="190">
        <f t="shared" si="7"/>
        <v>-10.344827586206899</v>
      </c>
      <c r="M70" s="21"/>
      <c r="N70" s="182"/>
      <c r="O70" s="377"/>
    </row>
    <row r="71" spans="1:15" s="17" customFormat="1" x14ac:dyDescent="0.25">
      <c r="A71" s="272">
        <v>5</v>
      </c>
      <c r="B71" s="415">
        <v>7</v>
      </c>
      <c r="C71" s="419" t="s">
        <v>104</v>
      </c>
      <c r="D71" s="187"/>
      <c r="E71" s="417">
        <v>10</v>
      </c>
      <c r="F71" s="418">
        <v>57</v>
      </c>
      <c r="G71" s="297">
        <v>10</v>
      </c>
      <c r="H71" s="58">
        <v>40</v>
      </c>
      <c r="I71" s="77">
        <v>65</v>
      </c>
      <c r="J71" s="78">
        <f t="shared" si="6"/>
        <v>9</v>
      </c>
      <c r="K71" s="308">
        <v>2</v>
      </c>
      <c r="L71" s="190">
        <f t="shared" si="7"/>
        <v>-9</v>
      </c>
      <c r="M71" s="21"/>
      <c r="N71" s="182"/>
      <c r="O71" s="377"/>
    </row>
    <row r="72" spans="1:15" s="17" customFormat="1" x14ac:dyDescent="0.25">
      <c r="A72" s="272">
        <v>6</v>
      </c>
      <c r="B72" s="415" t="s">
        <v>105</v>
      </c>
      <c r="C72" s="419" t="s">
        <v>106</v>
      </c>
      <c r="D72" s="187"/>
      <c r="E72" s="417">
        <v>1</v>
      </c>
      <c r="F72" s="418">
        <v>57</v>
      </c>
      <c r="G72" s="297">
        <v>18</v>
      </c>
      <c r="H72" s="58">
        <v>23</v>
      </c>
      <c r="I72" s="77">
        <v>27</v>
      </c>
      <c r="J72" s="78">
        <f t="shared" si="6"/>
        <v>5</v>
      </c>
      <c r="K72" s="308">
        <v>2</v>
      </c>
      <c r="L72" s="190">
        <f t="shared" si="7"/>
        <v>-5</v>
      </c>
      <c r="M72" s="21"/>
      <c r="N72" s="182"/>
      <c r="O72" s="388"/>
    </row>
    <row r="73" spans="1:15" s="17" customFormat="1" x14ac:dyDescent="0.25">
      <c r="A73" s="272">
        <v>7</v>
      </c>
      <c r="B73" s="415" t="s">
        <v>107</v>
      </c>
      <c r="C73" s="419" t="s">
        <v>108</v>
      </c>
      <c r="D73" s="187"/>
      <c r="E73" s="417">
        <v>7</v>
      </c>
      <c r="F73" s="418">
        <v>57</v>
      </c>
      <c r="G73" s="296">
        <v>7.7</v>
      </c>
      <c r="H73" s="14">
        <v>6</v>
      </c>
      <c r="I73" s="77">
        <f t="shared" ref="I73:I90" si="8">H73</f>
        <v>6</v>
      </c>
      <c r="J73" s="78" t="str">
        <f t="shared" si="6"/>
        <v>NO BET</v>
      </c>
      <c r="K73" s="308"/>
      <c r="L73" s="190">
        <f t="shared" si="7"/>
        <v>0</v>
      </c>
      <c r="M73" s="21"/>
      <c r="N73" s="182" t="s">
        <v>570</v>
      </c>
      <c r="O73" s="388" t="s">
        <v>246</v>
      </c>
    </row>
    <row r="74" spans="1:15" s="17" customFormat="1" x14ac:dyDescent="0.25">
      <c r="A74" s="272">
        <v>8</v>
      </c>
      <c r="B74" s="415" t="s">
        <v>109</v>
      </c>
      <c r="C74" s="419" t="s">
        <v>110</v>
      </c>
      <c r="D74" s="187"/>
      <c r="E74" s="417">
        <v>8</v>
      </c>
      <c r="F74" s="418">
        <v>57</v>
      </c>
      <c r="G74" s="297">
        <v>22</v>
      </c>
      <c r="H74" s="58">
        <v>30</v>
      </c>
      <c r="I74" s="77">
        <v>86</v>
      </c>
      <c r="J74" s="78">
        <v>5</v>
      </c>
      <c r="K74" s="308">
        <v>2</v>
      </c>
      <c r="L74" s="190">
        <f t="shared" si="7"/>
        <v>-5</v>
      </c>
      <c r="M74" s="21"/>
      <c r="N74" s="182"/>
      <c r="O74" s="439"/>
    </row>
    <row r="75" spans="1:15" s="17" customFormat="1" ht="15" customHeight="1" x14ac:dyDescent="0.25">
      <c r="A75" s="272">
        <v>9</v>
      </c>
      <c r="B75" s="415">
        <v>2</v>
      </c>
      <c r="C75" s="419" t="s">
        <v>111</v>
      </c>
      <c r="D75" s="187"/>
      <c r="E75" s="417">
        <v>6</v>
      </c>
      <c r="F75" s="418">
        <v>57</v>
      </c>
      <c r="G75" s="297">
        <v>18.3</v>
      </c>
      <c r="H75" s="58">
        <v>5.2</v>
      </c>
      <c r="I75" s="77">
        <v>6.7</v>
      </c>
      <c r="J75" s="78" t="str">
        <f t="shared" si="6"/>
        <v>NO BET</v>
      </c>
      <c r="K75" s="308"/>
      <c r="L75" s="190">
        <f t="shared" si="7"/>
        <v>0</v>
      </c>
      <c r="M75" s="21"/>
      <c r="N75" s="182"/>
      <c r="O75" s="388" t="s">
        <v>246</v>
      </c>
    </row>
    <row r="76" spans="1:15" s="17" customFormat="1" ht="16.5" customHeight="1" x14ac:dyDescent="0.25">
      <c r="A76" s="272">
        <v>10</v>
      </c>
      <c r="B76" s="415">
        <v>5</v>
      </c>
      <c r="C76" s="419" t="s">
        <v>112</v>
      </c>
      <c r="D76" s="187"/>
      <c r="E76" s="417">
        <v>4</v>
      </c>
      <c r="F76" s="418">
        <v>57</v>
      </c>
      <c r="G76" s="297">
        <v>58.5</v>
      </c>
      <c r="H76" s="58">
        <v>34</v>
      </c>
      <c r="I76" s="77">
        <v>69</v>
      </c>
      <c r="J76" s="78">
        <v>5</v>
      </c>
      <c r="K76" s="308">
        <v>2</v>
      </c>
      <c r="L76" s="190">
        <f t="shared" si="7"/>
        <v>-5</v>
      </c>
      <c r="M76" s="21"/>
      <c r="N76" s="182"/>
      <c r="O76" s="388"/>
    </row>
    <row r="77" spans="1:15" s="17" customFormat="1" x14ac:dyDescent="0.25">
      <c r="A77" s="443">
        <v>11</v>
      </c>
      <c r="B77" s="477"/>
      <c r="C77" s="445" t="s">
        <v>113</v>
      </c>
      <c r="D77" s="461"/>
      <c r="E77" s="447">
        <v>2</v>
      </c>
      <c r="F77" s="448">
        <v>57</v>
      </c>
      <c r="G77" s="462">
        <v>0</v>
      </c>
      <c r="H77" s="450">
        <v>0</v>
      </c>
      <c r="I77" s="451">
        <f t="shared" si="8"/>
        <v>0</v>
      </c>
      <c r="J77" s="452" t="str">
        <f t="shared" si="6"/>
        <v>NO BET</v>
      </c>
      <c r="K77" s="308"/>
      <c r="L77" s="190">
        <f t="shared" si="7"/>
        <v>0</v>
      </c>
      <c r="M77" s="21"/>
      <c r="N77" s="182"/>
      <c r="O77" s="388"/>
    </row>
    <row r="78" spans="1:15" s="17" customFormat="1" x14ac:dyDescent="0.25">
      <c r="A78" s="272">
        <v>12</v>
      </c>
      <c r="B78" s="420"/>
      <c r="C78" s="419" t="s">
        <v>114</v>
      </c>
      <c r="D78" s="187"/>
      <c r="E78" s="417">
        <v>13</v>
      </c>
      <c r="F78" s="418">
        <v>57</v>
      </c>
      <c r="G78" s="297">
        <v>0</v>
      </c>
      <c r="H78" s="58">
        <v>0</v>
      </c>
      <c r="I78" s="77">
        <f t="shared" si="8"/>
        <v>0</v>
      </c>
      <c r="J78" s="78" t="str">
        <f t="shared" si="6"/>
        <v>NO BET</v>
      </c>
      <c r="K78" s="308"/>
      <c r="L78" s="190">
        <f t="shared" si="7"/>
        <v>0</v>
      </c>
      <c r="M78" s="21"/>
      <c r="N78" s="182"/>
      <c r="O78" s="388"/>
    </row>
    <row r="79" spans="1:15" s="17" customFormat="1" x14ac:dyDescent="0.25">
      <c r="A79" s="443">
        <v>13</v>
      </c>
      <c r="B79" s="444">
        <v>3</v>
      </c>
      <c r="C79" s="445" t="s">
        <v>545</v>
      </c>
      <c r="D79" s="461"/>
      <c r="E79" s="447">
        <v>3</v>
      </c>
      <c r="F79" s="448">
        <v>57</v>
      </c>
      <c r="G79" s="462">
        <v>0</v>
      </c>
      <c r="H79" s="450">
        <v>0</v>
      </c>
      <c r="I79" s="77">
        <f t="shared" si="8"/>
        <v>0</v>
      </c>
      <c r="J79" s="78" t="str">
        <f t="shared" si="6"/>
        <v>NO BET</v>
      </c>
      <c r="K79" s="308"/>
      <c r="L79" s="190">
        <f t="shared" si="7"/>
        <v>0</v>
      </c>
      <c r="M79" s="21"/>
      <c r="N79" s="182"/>
      <c r="O79" s="388"/>
    </row>
    <row r="80" spans="1:15" s="17" customFormat="1" hidden="1" x14ac:dyDescent="0.25">
      <c r="A80" s="272">
        <v>14</v>
      </c>
      <c r="B80" s="292"/>
      <c r="C80" s="187"/>
      <c r="D80" s="187"/>
      <c r="E80" s="298"/>
      <c r="F80" s="422"/>
      <c r="G80" s="297">
        <v>0</v>
      </c>
      <c r="H80" s="58">
        <v>0</v>
      </c>
      <c r="I80" s="77">
        <f t="shared" si="8"/>
        <v>0</v>
      </c>
      <c r="J80" s="78" t="str">
        <f t="shared" si="6"/>
        <v>NO BET</v>
      </c>
      <c r="K80" s="308"/>
      <c r="L80" s="190">
        <f t="shared" si="7"/>
        <v>0</v>
      </c>
      <c r="M80" s="21"/>
      <c r="N80" s="182" t="s">
        <v>19</v>
      </c>
      <c r="O80" s="377"/>
    </row>
    <row r="81" spans="1:15" s="17" customFormat="1" hidden="1" x14ac:dyDescent="0.25">
      <c r="A81" s="272">
        <v>15</v>
      </c>
      <c r="B81" s="292"/>
      <c r="C81" s="187"/>
      <c r="D81" s="187"/>
      <c r="E81" s="299"/>
      <c r="F81" s="299"/>
      <c r="G81" s="57">
        <v>0</v>
      </c>
      <c r="H81" s="58">
        <v>0</v>
      </c>
      <c r="I81" s="77">
        <f t="shared" si="8"/>
        <v>0</v>
      </c>
      <c r="J81" s="78" t="str">
        <f t="shared" si="6"/>
        <v>NO BET</v>
      </c>
      <c r="K81" s="308"/>
      <c r="L81" s="190">
        <f t="shared" si="7"/>
        <v>0</v>
      </c>
      <c r="M81" s="21"/>
      <c r="N81" s="182"/>
      <c r="O81" s="377"/>
    </row>
    <row r="82" spans="1:15" s="17" customFormat="1" hidden="1" x14ac:dyDescent="0.25">
      <c r="A82" s="272">
        <v>16</v>
      </c>
      <c r="B82" s="292"/>
      <c r="C82" s="187"/>
      <c r="D82" s="187"/>
      <c r="E82" s="299"/>
      <c r="F82" s="299"/>
      <c r="G82" s="57">
        <v>0</v>
      </c>
      <c r="H82" s="58">
        <v>0</v>
      </c>
      <c r="I82" s="77">
        <f t="shared" si="8"/>
        <v>0</v>
      </c>
      <c r="J82" s="78" t="str">
        <f t="shared" si="6"/>
        <v>NO BET</v>
      </c>
      <c r="K82" s="308"/>
      <c r="L82" s="190">
        <f t="shared" si="7"/>
        <v>0</v>
      </c>
      <c r="M82" s="21"/>
      <c r="N82" s="182"/>
      <c r="O82" s="377"/>
    </row>
    <row r="83" spans="1:15" s="17" customFormat="1" hidden="1" x14ac:dyDescent="0.25">
      <c r="A83" s="272">
        <v>17</v>
      </c>
      <c r="B83" s="292"/>
      <c r="C83" s="187"/>
      <c r="D83" s="187"/>
      <c r="E83" s="299"/>
      <c r="F83" s="299"/>
      <c r="G83" s="57">
        <v>0</v>
      </c>
      <c r="H83" s="58">
        <v>0</v>
      </c>
      <c r="I83" s="77">
        <f t="shared" si="8"/>
        <v>0</v>
      </c>
      <c r="J83" s="78" t="str">
        <f t="shared" si="6"/>
        <v>NO BET</v>
      </c>
      <c r="K83" s="308"/>
      <c r="L83" s="190">
        <f t="shared" si="7"/>
        <v>0</v>
      </c>
      <c r="M83" s="21"/>
      <c r="N83" s="182"/>
      <c r="O83" s="377"/>
    </row>
    <row r="84" spans="1:15" s="17" customFormat="1" hidden="1" x14ac:dyDescent="0.25">
      <c r="A84" s="65">
        <v>18</v>
      </c>
      <c r="B84" s="66"/>
      <c r="C84" s="125"/>
      <c r="D84" s="125"/>
      <c r="E84" s="108"/>
      <c r="F84" s="108"/>
      <c r="G84" s="12">
        <v>0</v>
      </c>
      <c r="H84" s="15">
        <v>0</v>
      </c>
      <c r="I84" s="31">
        <f t="shared" si="8"/>
        <v>0</v>
      </c>
      <c r="J84" s="26" t="str">
        <f t="shared" si="6"/>
        <v>NO BET</v>
      </c>
      <c r="K84" s="24"/>
      <c r="L84" s="190">
        <f t="shared" si="7"/>
        <v>0</v>
      </c>
      <c r="M84"/>
      <c r="N84" s="182"/>
      <c r="O84" s="377"/>
    </row>
    <row r="85" spans="1:15" s="17" customFormat="1" hidden="1" x14ac:dyDescent="0.25">
      <c r="A85" s="65">
        <v>19</v>
      </c>
      <c r="B85" s="66"/>
      <c r="C85" s="125"/>
      <c r="D85" s="125"/>
      <c r="E85" s="108"/>
      <c r="F85" s="108"/>
      <c r="G85" s="12">
        <v>0</v>
      </c>
      <c r="H85" s="15">
        <v>0</v>
      </c>
      <c r="I85" s="31">
        <f t="shared" si="8"/>
        <v>0</v>
      </c>
      <c r="J85" s="26" t="str">
        <f t="shared" si="6"/>
        <v>NO BET</v>
      </c>
      <c r="K85" s="24"/>
      <c r="L85" s="190">
        <f t="shared" si="7"/>
        <v>0</v>
      </c>
      <c r="M85"/>
      <c r="N85" s="182"/>
      <c r="O85" s="377"/>
    </row>
    <row r="86" spans="1:15" s="17" customFormat="1" hidden="1" x14ac:dyDescent="0.25">
      <c r="A86" s="65">
        <v>20</v>
      </c>
      <c r="B86" s="66"/>
      <c r="C86" s="125"/>
      <c r="D86" s="125"/>
      <c r="E86" s="108"/>
      <c r="F86" s="108"/>
      <c r="G86" s="13">
        <v>0</v>
      </c>
      <c r="H86" s="16">
        <v>0</v>
      </c>
      <c r="I86" s="31">
        <f t="shared" si="8"/>
        <v>0</v>
      </c>
      <c r="J86" s="26" t="str">
        <f t="shared" si="6"/>
        <v>NO BET</v>
      </c>
      <c r="K86" s="24"/>
      <c r="L86" s="190">
        <f t="shared" si="7"/>
        <v>0</v>
      </c>
      <c r="M86" s="7"/>
      <c r="N86" s="182"/>
      <c r="O86" s="377"/>
    </row>
    <row r="87" spans="1:15" s="17" customFormat="1" hidden="1" x14ac:dyDescent="0.25">
      <c r="A87" s="272">
        <v>21</v>
      </c>
      <c r="B87" s="76"/>
      <c r="C87" s="154"/>
      <c r="D87" s="154"/>
      <c r="E87" s="105"/>
      <c r="F87" s="105"/>
      <c r="G87" s="57">
        <v>0</v>
      </c>
      <c r="H87" s="58">
        <v>0</v>
      </c>
      <c r="I87" s="31">
        <f t="shared" si="8"/>
        <v>0</v>
      </c>
      <c r="J87" s="26" t="str">
        <f t="shared" si="6"/>
        <v>NO BET</v>
      </c>
      <c r="K87" s="24"/>
      <c r="L87" s="190">
        <f t="shared" si="7"/>
        <v>0</v>
      </c>
      <c r="M87"/>
      <c r="N87" s="182"/>
      <c r="O87" s="377"/>
    </row>
    <row r="88" spans="1:15" s="17" customFormat="1" hidden="1" x14ac:dyDescent="0.25">
      <c r="A88" s="65">
        <v>22</v>
      </c>
      <c r="B88" s="66"/>
      <c r="C88" s="125"/>
      <c r="D88" s="125"/>
      <c r="E88" s="108"/>
      <c r="F88" s="108"/>
      <c r="G88" s="11">
        <v>0</v>
      </c>
      <c r="H88" s="14">
        <v>0</v>
      </c>
      <c r="I88" s="31">
        <f t="shared" si="8"/>
        <v>0</v>
      </c>
      <c r="J88" s="26" t="str">
        <f t="shared" si="6"/>
        <v>NO BET</v>
      </c>
      <c r="K88" s="24"/>
      <c r="L88" s="190">
        <f t="shared" si="7"/>
        <v>0</v>
      </c>
      <c r="M88"/>
      <c r="N88" s="182"/>
      <c r="O88" s="377"/>
    </row>
    <row r="89" spans="1:15" s="17" customFormat="1" hidden="1" x14ac:dyDescent="0.25">
      <c r="A89" s="65">
        <v>23</v>
      </c>
      <c r="B89" s="66"/>
      <c r="C89" s="125"/>
      <c r="D89" s="125"/>
      <c r="E89" s="108"/>
      <c r="F89" s="108"/>
      <c r="G89" s="12">
        <v>0</v>
      </c>
      <c r="H89" s="15">
        <v>0</v>
      </c>
      <c r="I89" s="31">
        <f t="shared" si="8"/>
        <v>0</v>
      </c>
      <c r="J89" s="26" t="str">
        <f t="shared" si="6"/>
        <v>NO BET</v>
      </c>
      <c r="K89" s="24"/>
      <c r="L89" s="190">
        <f t="shared" si="7"/>
        <v>0</v>
      </c>
      <c r="M89"/>
      <c r="N89" s="182"/>
      <c r="O89" s="377"/>
    </row>
    <row r="90" spans="1:15" s="17" customFormat="1" hidden="1" x14ac:dyDescent="0.25">
      <c r="A90" s="65">
        <v>24</v>
      </c>
      <c r="B90" s="66"/>
      <c r="C90" s="125"/>
      <c r="D90" s="125"/>
      <c r="E90" s="108"/>
      <c r="F90" s="108"/>
      <c r="G90" s="12">
        <v>0</v>
      </c>
      <c r="H90" s="15">
        <v>0</v>
      </c>
      <c r="I90" s="31">
        <f t="shared" si="8"/>
        <v>0</v>
      </c>
      <c r="J90" s="26" t="str">
        <f t="shared" si="6"/>
        <v>NO BET</v>
      </c>
      <c r="K90" s="9"/>
      <c r="L90" s="190">
        <f t="shared" si="7"/>
        <v>0</v>
      </c>
      <c r="M90"/>
      <c r="N90" s="182"/>
      <c r="O90" s="377"/>
    </row>
    <row r="91" spans="1:15" s="17" customFormat="1" x14ac:dyDescent="0.25">
      <c r="A91" s="60"/>
      <c r="B91" s="61"/>
      <c r="C91" s="60"/>
      <c r="D91" s="60"/>
      <c r="E91" s="9"/>
      <c r="F91" s="9"/>
      <c r="G91"/>
      <c r="H91" s="55"/>
      <c r="I91" s="69"/>
      <c r="J91" s="67"/>
      <c r="K91" s="30" t="s">
        <v>30</v>
      </c>
      <c r="L91" s="173"/>
      <c r="M91"/>
      <c r="N91" s="189"/>
      <c r="O91" s="376"/>
    </row>
    <row r="92" spans="1:15" s="17" customFormat="1" x14ac:dyDescent="0.25">
      <c r="A92" s="62" t="s">
        <v>25</v>
      </c>
      <c r="B92" s="566"/>
      <c r="C92" s="566"/>
      <c r="D92" s="101"/>
      <c r="E92" s="109" t="s">
        <v>17</v>
      </c>
      <c r="F92" s="106"/>
      <c r="G92" s="117"/>
      <c r="H92" s="27"/>
      <c r="I92" s="28" t="s">
        <v>29</v>
      </c>
      <c r="J92" s="29">
        <f>SUM(J67:J90)</f>
        <v>79.34482758620689</v>
      </c>
      <c r="K92" s="30" t="s">
        <v>18</v>
      </c>
      <c r="L92" s="29">
        <f>SUM(L67:L91)</f>
        <v>-79.34482758620689</v>
      </c>
      <c r="M92"/>
      <c r="N92" s="189"/>
      <c r="O92" s="376"/>
    </row>
    <row r="93" spans="1:15" s="17" customFormat="1" x14ac:dyDescent="0.25">
      <c r="A93" s="64" t="s">
        <v>44</v>
      </c>
      <c r="B93" s="8" t="s">
        <v>587</v>
      </c>
      <c r="C93" s="8"/>
      <c r="D93" s="8"/>
      <c r="E93" s="63"/>
      <c r="F93" s="63"/>
      <c r="G93" s="117"/>
      <c r="H93" s="51"/>
      <c r="I93" s="48"/>
      <c r="J93" s="49"/>
      <c r="K93" s="46"/>
      <c r="L93" s="283"/>
      <c r="N93" s="189"/>
      <c r="O93" s="376"/>
    </row>
    <row r="94" spans="1:15" s="17" customFormat="1" x14ac:dyDescent="0.25">
      <c r="A94" s="64"/>
      <c r="B94" s="8"/>
      <c r="C94" s="8"/>
      <c r="D94" s="8"/>
      <c r="E94" s="63"/>
      <c r="F94" s="63"/>
      <c r="G94" s="50"/>
      <c r="H94" s="51"/>
      <c r="I94" s="48"/>
      <c r="J94" s="49"/>
      <c r="K94" s="46"/>
      <c r="L94" s="283"/>
      <c r="N94" s="188"/>
      <c r="O94" s="376"/>
    </row>
    <row r="95" spans="1:15" s="17" customFormat="1" x14ac:dyDescent="0.25">
      <c r="A95" s="64"/>
      <c r="B95" s="8"/>
      <c r="C95" s="8"/>
      <c r="D95" s="8"/>
      <c r="E95" s="63"/>
      <c r="F95" s="63"/>
      <c r="G95" s="50"/>
      <c r="H95" s="51"/>
      <c r="I95" s="48"/>
      <c r="J95" s="49"/>
      <c r="K95" s="46"/>
      <c r="L95" s="283"/>
      <c r="N95" s="188"/>
      <c r="O95" s="376"/>
    </row>
    <row r="96" spans="1:15" s="17" customFormat="1" ht="15" customHeight="1" x14ac:dyDescent="0.25">
      <c r="A96" s="234" t="s">
        <v>6</v>
      </c>
      <c r="B96" s="237" t="s">
        <v>50</v>
      </c>
      <c r="C96" s="236" t="s">
        <v>15</v>
      </c>
      <c r="D96" s="320" t="s">
        <v>116</v>
      </c>
      <c r="E96" s="240"/>
      <c r="F96" s="240"/>
      <c r="G96" s="237"/>
      <c r="H96" s="235" t="s">
        <v>22</v>
      </c>
      <c r="I96" s="567" t="s">
        <v>16</v>
      </c>
      <c r="J96" s="568">
        <v>0.9</v>
      </c>
      <c r="K96" s="572" t="s">
        <v>4</v>
      </c>
      <c r="L96" s="563">
        <v>100</v>
      </c>
      <c r="M96" s="564" t="s">
        <v>3</v>
      </c>
      <c r="N96" s="561" t="s">
        <v>64</v>
      </c>
      <c r="O96" s="371"/>
    </row>
    <row r="97" spans="1:15" s="17" customFormat="1" x14ac:dyDescent="0.25">
      <c r="A97" s="228" t="s">
        <v>7</v>
      </c>
      <c r="B97" s="229">
        <v>3</v>
      </c>
      <c r="C97" s="230" t="s">
        <v>14</v>
      </c>
      <c r="D97" s="275" t="s">
        <v>120</v>
      </c>
      <c r="E97" s="227"/>
      <c r="F97" s="227"/>
      <c r="G97" s="238"/>
      <c r="H97" s="231"/>
      <c r="I97" s="567"/>
      <c r="J97" s="568"/>
      <c r="K97" s="572"/>
      <c r="L97" s="563"/>
      <c r="M97" s="564"/>
      <c r="N97" s="561"/>
      <c r="O97" s="371"/>
    </row>
    <row r="98" spans="1:15" s="17" customFormat="1" ht="15" customHeight="1" x14ac:dyDescent="0.25">
      <c r="A98" s="232" t="s">
        <v>8</v>
      </c>
      <c r="B98" s="233" t="s">
        <v>119</v>
      </c>
      <c r="C98" s="231"/>
      <c r="D98" s="275"/>
      <c r="E98" s="239"/>
      <c r="F98" s="239"/>
      <c r="G98" s="231"/>
      <c r="H98" s="231"/>
      <c r="I98" s="36"/>
      <c r="J98" s="35"/>
      <c r="K98" s="39"/>
      <c r="L98" s="186"/>
      <c r="M98" s="561" t="s">
        <v>23</v>
      </c>
      <c r="N98" s="561"/>
      <c r="O98" s="372" t="s">
        <v>65</v>
      </c>
    </row>
    <row r="99" spans="1:15" s="17" customFormat="1" ht="30" x14ac:dyDescent="0.25">
      <c r="A99" s="227" t="s">
        <v>9</v>
      </c>
      <c r="B99" s="227" t="s">
        <v>10</v>
      </c>
      <c r="C99" s="225" t="s">
        <v>0</v>
      </c>
      <c r="D99" s="225"/>
      <c r="E99" s="227" t="s">
        <v>47</v>
      </c>
      <c r="F99" s="227" t="s">
        <v>48</v>
      </c>
      <c r="G99" s="226" t="s">
        <v>11</v>
      </c>
      <c r="H99" s="226" t="s">
        <v>12</v>
      </c>
      <c r="I99" s="116" t="s">
        <v>20</v>
      </c>
      <c r="J99" s="5" t="s">
        <v>1</v>
      </c>
      <c r="K99" s="5" t="s">
        <v>13</v>
      </c>
      <c r="L99" s="261" t="s">
        <v>5</v>
      </c>
      <c r="M99" s="561"/>
      <c r="N99" s="561"/>
      <c r="O99" s="373" t="s">
        <v>66</v>
      </c>
    </row>
    <row r="100" spans="1:15" s="17" customFormat="1" x14ac:dyDescent="0.25">
      <c r="A100" s="272">
        <v>1</v>
      </c>
      <c r="B100" s="424">
        <v>10</v>
      </c>
      <c r="C100" s="419" t="s">
        <v>136</v>
      </c>
      <c r="D100" s="187"/>
      <c r="E100" s="417">
        <v>2</v>
      </c>
      <c r="F100" s="418">
        <v>59.5</v>
      </c>
      <c r="G100" s="296">
        <v>15</v>
      </c>
      <c r="H100" s="14">
        <v>12</v>
      </c>
      <c r="I100" s="77">
        <v>17.75</v>
      </c>
      <c r="J100" s="78">
        <f>IF(M100="B", $L$96/G100*$J$96,IF(I100&lt;=G100,$M$96,IF(I100&gt;G100,SUM($L$96/G100*$J$96,0,ROUNDUP(,0)))))</f>
        <v>6</v>
      </c>
      <c r="K100" s="308">
        <v>2</v>
      </c>
      <c r="L100" s="190">
        <f>IF(J100="NO BET",0,IF(K100&gt;1,J100*-1,IF(K100=1,SUM(J100*I100-J100,0))))</f>
        <v>-6</v>
      </c>
      <c r="M100" s="117"/>
      <c r="N100" s="182"/>
      <c r="O100" s="182"/>
    </row>
    <row r="101" spans="1:15" s="17" customFormat="1" x14ac:dyDescent="0.25">
      <c r="A101" s="453">
        <v>2</v>
      </c>
      <c r="B101" s="466" t="s">
        <v>121</v>
      </c>
      <c r="C101" s="455" t="s">
        <v>129</v>
      </c>
      <c r="D101" s="463"/>
      <c r="E101" s="457">
        <v>6</v>
      </c>
      <c r="F101" s="458">
        <v>59.5</v>
      </c>
      <c r="G101" s="47">
        <v>7.6</v>
      </c>
      <c r="H101" s="467">
        <v>5.3</v>
      </c>
      <c r="I101" s="77">
        <v>4.8</v>
      </c>
      <c r="J101" s="78" t="str">
        <f t="shared" ref="J101:J123" si="9">IF(M101="B", $L$96/G101*$J$96,IF(I101&lt;=G101,$M$96,IF(I101&gt;G101,SUM($L$96/G101*$J$96,0,ROUNDUP(,0)))))</f>
        <v>NO BET</v>
      </c>
      <c r="K101" s="308"/>
      <c r="L101" s="190">
        <f t="shared" ref="L101:L123" si="10">IF(J101="NO BET",0,IF(K101&gt;1,J101*-1,IF(K101=1,SUM(J101*I101-J101,0))))</f>
        <v>0</v>
      </c>
      <c r="M101" s="117"/>
      <c r="N101" s="182"/>
      <c r="O101" s="182" t="s">
        <v>246</v>
      </c>
    </row>
    <row r="102" spans="1:15" s="17" customFormat="1" x14ac:dyDescent="0.25">
      <c r="A102" s="272">
        <v>3</v>
      </c>
      <c r="B102" s="424" t="s">
        <v>122</v>
      </c>
      <c r="C102" s="419" t="s">
        <v>137</v>
      </c>
      <c r="D102" s="187"/>
      <c r="E102" s="417">
        <v>11</v>
      </c>
      <c r="F102" s="418">
        <v>59.5</v>
      </c>
      <c r="G102" s="297">
        <v>13.6</v>
      </c>
      <c r="H102" s="58">
        <v>40</v>
      </c>
      <c r="I102" s="77">
        <v>75</v>
      </c>
      <c r="J102" s="78">
        <f t="shared" si="9"/>
        <v>6.6176470588235299</v>
      </c>
      <c r="K102" s="308">
        <v>2</v>
      </c>
      <c r="L102" s="190">
        <f t="shared" si="10"/>
        <v>-6.6176470588235299</v>
      </c>
      <c r="M102" s="117"/>
      <c r="N102" s="182"/>
      <c r="O102" s="182"/>
    </row>
    <row r="103" spans="1:15" s="17" customFormat="1" x14ac:dyDescent="0.25">
      <c r="A103" s="443">
        <v>4</v>
      </c>
      <c r="B103" s="465" t="s">
        <v>123</v>
      </c>
      <c r="C103" s="445" t="s">
        <v>547</v>
      </c>
      <c r="D103" s="461"/>
      <c r="E103" s="447">
        <v>12</v>
      </c>
      <c r="F103" s="448">
        <v>59</v>
      </c>
      <c r="G103" s="462">
        <v>0</v>
      </c>
      <c r="H103" s="450">
        <v>0</v>
      </c>
      <c r="I103" s="451">
        <f t="shared" ref="I103:I123" si="11">H103</f>
        <v>0</v>
      </c>
      <c r="J103" s="452" t="str">
        <f t="shared" si="9"/>
        <v>NO BET</v>
      </c>
      <c r="K103" s="308"/>
      <c r="L103" s="190">
        <f t="shared" si="10"/>
        <v>0</v>
      </c>
      <c r="M103" s="117"/>
      <c r="N103" s="182"/>
      <c r="O103" s="182"/>
    </row>
    <row r="104" spans="1:15" s="17" customFormat="1" x14ac:dyDescent="0.25">
      <c r="A104" s="272">
        <v>5</v>
      </c>
      <c r="B104" s="424">
        <v>435</v>
      </c>
      <c r="C104" s="419" t="s">
        <v>130</v>
      </c>
      <c r="D104" s="187"/>
      <c r="E104" s="417">
        <v>10</v>
      </c>
      <c r="F104" s="418">
        <v>59</v>
      </c>
      <c r="G104" s="297">
        <v>11.3</v>
      </c>
      <c r="H104" s="58">
        <v>16</v>
      </c>
      <c r="I104" s="77">
        <v>15</v>
      </c>
      <c r="J104" s="78">
        <f t="shared" si="9"/>
        <v>7.9646017699115044</v>
      </c>
      <c r="K104" s="308">
        <v>2</v>
      </c>
      <c r="L104" s="190">
        <f t="shared" si="10"/>
        <v>-7.9646017699115044</v>
      </c>
      <c r="M104" s="117"/>
      <c r="N104" s="182"/>
      <c r="O104" s="182" t="s">
        <v>246</v>
      </c>
    </row>
    <row r="105" spans="1:15" s="17" customFormat="1" x14ac:dyDescent="0.25">
      <c r="A105" s="272">
        <v>6</v>
      </c>
      <c r="B105" s="424" t="s">
        <v>124</v>
      </c>
      <c r="C105" s="419" t="s">
        <v>131</v>
      </c>
      <c r="D105" s="187"/>
      <c r="E105" s="417">
        <v>3</v>
      </c>
      <c r="F105" s="418">
        <v>59</v>
      </c>
      <c r="G105" s="297">
        <v>11.3</v>
      </c>
      <c r="H105" s="58">
        <v>9.6</v>
      </c>
      <c r="I105" s="77">
        <v>12</v>
      </c>
      <c r="J105" s="78">
        <f t="shared" si="9"/>
        <v>7.9646017699115044</v>
      </c>
      <c r="K105" s="308">
        <v>2</v>
      </c>
      <c r="L105" s="190">
        <f t="shared" si="10"/>
        <v>-7.9646017699115044</v>
      </c>
      <c r="M105" s="117"/>
      <c r="N105" s="182"/>
      <c r="O105" s="377"/>
    </row>
    <row r="106" spans="1:15" s="17" customFormat="1" x14ac:dyDescent="0.25">
      <c r="A106" s="272">
        <v>7</v>
      </c>
      <c r="B106" s="424" t="s">
        <v>125</v>
      </c>
      <c r="C106" s="419" t="s">
        <v>132</v>
      </c>
      <c r="D106" s="187"/>
      <c r="E106" s="417">
        <v>9</v>
      </c>
      <c r="F106" s="418">
        <v>59</v>
      </c>
      <c r="G106" s="296">
        <v>8.1</v>
      </c>
      <c r="H106" s="14">
        <v>7</v>
      </c>
      <c r="I106" s="77">
        <v>8</v>
      </c>
      <c r="J106" s="78" t="str">
        <f t="shared" si="9"/>
        <v>NO BET</v>
      </c>
      <c r="K106" s="308"/>
      <c r="L106" s="190">
        <f t="shared" si="10"/>
        <v>0</v>
      </c>
      <c r="M106" s="117"/>
      <c r="N106" s="182"/>
      <c r="O106" s="377" t="s">
        <v>246</v>
      </c>
    </row>
    <row r="107" spans="1:15" s="17" customFormat="1" x14ac:dyDescent="0.25">
      <c r="A107" s="272">
        <v>8</v>
      </c>
      <c r="B107" s="424" t="s">
        <v>126</v>
      </c>
      <c r="C107" s="419" t="s">
        <v>133</v>
      </c>
      <c r="D107" s="187"/>
      <c r="E107" s="417">
        <v>8</v>
      </c>
      <c r="F107" s="418">
        <v>58.5</v>
      </c>
      <c r="G107" s="297">
        <v>15</v>
      </c>
      <c r="H107" s="58">
        <v>65</v>
      </c>
      <c r="I107" s="77">
        <v>75</v>
      </c>
      <c r="J107" s="78">
        <f t="shared" si="9"/>
        <v>6</v>
      </c>
      <c r="K107" s="308">
        <v>2</v>
      </c>
      <c r="L107" s="190">
        <f t="shared" si="10"/>
        <v>-6</v>
      </c>
      <c r="M107" s="117"/>
      <c r="N107" s="182"/>
      <c r="O107" s="377"/>
    </row>
    <row r="108" spans="1:15" s="17" customFormat="1" x14ac:dyDescent="0.25">
      <c r="A108" s="496">
        <v>9</v>
      </c>
      <c r="B108" s="512" t="s">
        <v>127</v>
      </c>
      <c r="C108" s="504" t="s">
        <v>134</v>
      </c>
      <c r="D108" s="505"/>
      <c r="E108" s="500">
        <v>7</v>
      </c>
      <c r="F108" s="501">
        <v>57.5</v>
      </c>
      <c r="G108" s="506">
        <v>20.8</v>
      </c>
      <c r="H108" s="503">
        <v>9.6</v>
      </c>
      <c r="I108" s="77">
        <v>6.4</v>
      </c>
      <c r="J108" s="78" t="str">
        <f t="shared" si="9"/>
        <v>NO BET</v>
      </c>
      <c r="K108" s="484">
        <v>1</v>
      </c>
      <c r="L108" s="190">
        <f t="shared" si="10"/>
        <v>0</v>
      </c>
      <c r="M108" s="509"/>
      <c r="N108" s="486"/>
      <c r="O108" s="487"/>
    </row>
    <row r="109" spans="1:15" s="17" customFormat="1" x14ac:dyDescent="0.25">
      <c r="A109" s="272">
        <v>10</v>
      </c>
      <c r="B109" s="424" t="s">
        <v>128</v>
      </c>
      <c r="C109" s="419" t="s">
        <v>138</v>
      </c>
      <c r="D109" s="187"/>
      <c r="E109" s="417">
        <v>5</v>
      </c>
      <c r="F109" s="418">
        <v>57.5</v>
      </c>
      <c r="G109" s="297">
        <v>10.9</v>
      </c>
      <c r="H109" s="58">
        <v>6.8</v>
      </c>
      <c r="I109" s="77">
        <v>9.1999999999999993</v>
      </c>
      <c r="J109" s="78" t="str">
        <f t="shared" si="9"/>
        <v>NO BET</v>
      </c>
      <c r="K109" s="308"/>
      <c r="L109" s="190">
        <f t="shared" si="10"/>
        <v>0</v>
      </c>
      <c r="M109" s="117"/>
      <c r="N109" s="182"/>
      <c r="O109" s="377"/>
    </row>
    <row r="110" spans="1:15" s="17" customFormat="1" x14ac:dyDescent="0.25">
      <c r="A110" s="272">
        <v>11</v>
      </c>
      <c r="B110" s="424">
        <v>3902</v>
      </c>
      <c r="C110" s="419" t="s">
        <v>135</v>
      </c>
      <c r="D110" s="187"/>
      <c r="E110" s="417">
        <v>1</v>
      </c>
      <c r="F110" s="418">
        <v>57</v>
      </c>
      <c r="G110" s="297">
        <v>13.6</v>
      </c>
      <c r="H110" s="58">
        <v>9.6</v>
      </c>
      <c r="I110" s="77">
        <v>24</v>
      </c>
      <c r="J110" s="78">
        <f t="shared" si="9"/>
        <v>6.6176470588235299</v>
      </c>
      <c r="K110" s="308">
        <v>2</v>
      </c>
      <c r="L110" s="190">
        <f t="shared" si="10"/>
        <v>-6.6176470588235299</v>
      </c>
      <c r="M110" s="117"/>
      <c r="N110" s="182"/>
      <c r="O110" s="377"/>
    </row>
    <row r="111" spans="1:15" s="17" customFormat="1" x14ac:dyDescent="0.25">
      <c r="A111" s="272">
        <v>12</v>
      </c>
      <c r="B111" s="424">
        <v>1</v>
      </c>
      <c r="C111" s="419" t="s">
        <v>548</v>
      </c>
      <c r="D111" s="187"/>
      <c r="E111" s="417">
        <v>4</v>
      </c>
      <c r="F111" s="418">
        <v>55.5</v>
      </c>
      <c r="G111" s="297">
        <v>20.399999999999999</v>
      </c>
      <c r="H111" s="58">
        <v>5.3</v>
      </c>
      <c r="I111" s="77">
        <v>8.4</v>
      </c>
      <c r="J111" s="78" t="str">
        <f t="shared" si="9"/>
        <v>NO BET</v>
      </c>
      <c r="K111" s="308"/>
      <c r="L111" s="190">
        <f t="shared" si="10"/>
        <v>0</v>
      </c>
      <c r="M111" s="117"/>
      <c r="N111" s="182"/>
      <c r="O111" s="377"/>
    </row>
    <row r="112" spans="1:15" s="17" customFormat="1" hidden="1" x14ac:dyDescent="0.25">
      <c r="A112" s="272">
        <v>13</v>
      </c>
      <c r="B112" s="279"/>
      <c r="C112" s="281"/>
      <c r="D112" s="187"/>
      <c r="E112" s="280"/>
      <c r="F112" s="307"/>
      <c r="G112" s="297">
        <v>0</v>
      </c>
      <c r="H112" s="58">
        <v>0</v>
      </c>
      <c r="I112" s="77">
        <f t="shared" si="11"/>
        <v>0</v>
      </c>
      <c r="J112" s="78" t="str">
        <f t="shared" si="9"/>
        <v>NO BET</v>
      </c>
      <c r="K112" s="308"/>
      <c r="L112" s="190">
        <f t="shared" si="10"/>
        <v>0</v>
      </c>
      <c r="M112" s="117"/>
      <c r="N112" s="182"/>
      <c r="O112" s="377"/>
    </row>
    <row r="113" spans="1:15" s="17" customFormat="1" hidden="1" x14ac:dyDescent="0.25">
      <c r="A113" s="272">
        <v>14</v>
      </c>
      <c r="B113" s="279"/>
      <c r="C113" s="281"/>
      <c r="D113" s="187"/>
      <c r="E113" s="280"/>
      <c r="F113" s="307"/>
      <c r="G113" s="297">
        <v>0</v>
      </c>
      <c r="H113" s="58">
        <v>0</v>
      </c>
      <c r="I113" s="77">
        <f t="shared" si="11"/>
        <v>0</v>
      </c>
      <c r="J113" s="78" t="str">
        <f t="shared" si="9"/>
        <v>NO BET</v>
      </c>
      <c r="K113" s="308"/>
      <c r="L113" s="190">
        <f t="shared" si="10"/>
        <v>0</v>
      </c>
      <c r="M113" s="117"/>
      <c r="N113" s="182"/>
      <c r="O113" s="377"/>
    </row>
    <row r="114" spans="1:15" s="17" customFormat="1" hidden="1" x14ac:dyDescent="0.25">
      <c r="A114" s="272">
        <v>15</v>
      </c>
      <c r="B114" s="279"/>
      <c r="C114" s="281"/>
      <c r="D114" s="187"/>
      <c r="E114" s="280"/>
      <c r="F114" s="307"/>
      <c r="G114" s="297">
        <v>0</v>
      </c>
      <c r="H114" s="58">
        <v>0</v>
      </c>
      <c r="I114" s="77">
        <f t="shared" si="11"/>
        <v>0</v>
      </c>
      <c r="J114" s="78" t="str">
        <f t="shared" si="9"/>
        <v>NO BET</v>
      </c>
      <c r="K114" s="308"/>
      <c r="L114" s="190">
        <f t="shared" si="10"/>
        <v>0</v>
      </c>
      <c r="M114" s="117"/>
      <c r="N114" s="182"/>
      <c r="O114" s="377"/>
    </row>
    <row r="115" spans="1:15" s="17" customFormat="1" hidden="1" x14ac:dyDescent="0.25">
      <c r="A115" s="272">
        <v>16</v>
      </c>
      <c r="B115" s="312"/>
      <c r="C115" s="187"/>
      <c r="D115" s="187"/>
      <c r="E115" s="299"/>
      <c r="F115" s="299"/>
      <c r="G115" s="297">
        <v>0</v>
      </c>
      <c r="H115" s="58">
        <v>0</v>
      </c>
      <c r="I115" s="77">
        <f t="shared" si="11"/>
        <v>0</v>
      </c>
      <c r="J115" s="78" t="str">
        <f t="shared" si="9"/>
        <v>NO BET</v>
      </c>
      <c r="K115" s="308"/>
      <c r="L115" s="190">
        <f t="shared" si="10"/>
        <v>0</v>
      </c>
      <c r="M115" s="117"/>
      <c r="N115" s="182"/>
      <c r="O115" s="377"/>
    </row>
    <row r="116" spans="1:15" s="17" customFormat="1" hidden="1" x14ac:dyDescent="0.25">
      <c r="A116" s="272">
        <v>17</v>
      </c>
      <c r="B116" s="292"/>
      <c r="C116" s="187"/>
      <c r="D116" s="187"/>
      <c r="E116" s="299"/>
      <c r="F116" s="299"/>
      <c r="G116" s="297">
        <v>0</v>
      </c>
      <c r="H116" s="58">
        <v>0</v>
      </c>
      <c r="I116" s="77">
        <f t="shared" si="11"/>
        <v>0</v>
      </c>
      <c r="J116" s="78" t="str">
        <f t="shared" si="9"/>
        <v>NO BET</v>
      </c>
      <c r="K116" s="308"/>
      <c r="L116" s="190">
        <f t="shared" si="10"/>
        <v>0</v>
      </c>
      <c r="M116" s="117"/>
      <c r="N116" s="182"/>
      <c r="O116" s="377"/>
    </row>
    <row r="117" spans="1:15" s="17" customFormat="1" hidden="1" x14ac:dyDescent="0.25">
      <c r="A117" s="272">
        <v>18</v>
      </c>
      <c r="B117" s="292"/>
      <c r="C117" s="187"/>
      <c r="D117" s="187"/>
      <c r="E117" s="299"/>
      <c r="F117" s="299"/>
      <c r="G117" s="297">
        <v>0</v>
      </c>
      <c r="H117" s="58">
        <v>0</v>
      </c>
      <c r="I117" s="77">
        <f t="shared" si="11"/>
        <v>0</v>
      </c>
      <c r="J117" s="78" t="str">
        <f t="shared" si="9"/>
        <v>NO BET</v>
      </c>
      <c r="K117" s="308"/>
      <c r="L117" s="190">
        <f t="shared" si="10"/>
        <v>0</v>
      </c>
      <c r="M117" s="117"/>
      <c r="N117" s="182"/>
      <c r="O117" s="377"/>
    </row>
    <row r="118" spans="1:15" s="17" customFormat="1" hidden="1" x14ac:dyDescent="0.25">
      <c r="A118" s="272">
        <v>19</v>
      </c>
      <c r="B118" s="76"/>
      <c r="C118" s="154"/>
      <c r="D118" s="154"/>
      <c r="E118" s="105"/>
      <c r="F118" s="105"/>
      <c r="G118" s="57">
        <v>0</v>
      </c>
      <c r="H118" s="58">
        <v>0</v>
      </c>
      <c r="I118" s="77">
        <f t="shared" si="11"/>
        <v>0</v>
      </c>
      <c r="J118" s="78" t="str">
        <f t="shared" si="9"/>
        <v>NO BET</v>
      </c>
      <c r="K118" s="308"/>
      <c r="L118" s="190">
        <f t="shared" si="10"/>
        <v>0</v>
      </c>
      <c r="M118" s="117"/>
      <c r="N118" s="182"/>
      <c r="O118" s="377"/>
    </row>
    <row r="119" spans="1:15" s="17" customFormat="1" hidden="1" x14ac:dyDescent="0.25">
      <c r="A119" s="272">
        <v>20</v>
      </c>
      <c r="B119" s="76"/>
      <c r="C119" s="154"/>
      <c r="D119" s="154"/>
      <c r="E119" s="105"/>
      <c r="F119" s="105"/>
      <c r="G119" s="11">
        <v>0</v>
      </c>
      <c r="H119" s="14">
        <v>0</v>
      </c>
      <c r="I119" s="77">
        <f t="shared" si="11"/>
        <v>0</v>
      </c>
      <c r="J119" s="78" t="str">
        <f t="shared" si="9"/>
        <v>NO BET</v>
      </c>
      <c r="K119" s="308"/>
      <c r="L119" s="190">
        <f t="shared" si="10"/>
        <v>0</v>
      </c>
      <c r="M119" s="117"/>
      <c r="N119" s="182"/>
      <c r="O119" s="377"/>
    </row>
    <row r="120" spans="1:15" s="17" customFormat="1" hidden="1" x14ac:dyDescent="0.25">
      <c r="A120" s="272">
        <v>21</v>
      </c>
      <c r="B120" s="76"/>
      <c r="C120" s="154"/>
      <c r="D120" s="154"/>
      <c r="E120" s="105"/>
      <c r="F120" s="105"/>
      <c r="G120" s="57">
        <v>0</v>
      </c>
      <c r="H120" s="58">
        <v>0</v>
      </c>
      <c r="I120" s="77">
        <f t="shared" si="11"/>
        <v>0</v>
      </c>
      <c r="J120" s="78" t="str">
        <f t="shared" si="9"/>
        <v>NO BET</v>
      </c>
      <c r="K120" s="308"/>
      <c r="L120" s="190">
        <f t="shared" si="10"/>
        <v>0</v>
      </c>
      <c r="M120" s="117"/>
      <c r="N120" s="182"/>
      <c r="O120" s="377"/>
    </row>
    <row r="121" spans="1:15" s="17" customFormat="1" hidden="1" x14ac:dyDescent="0.25">
      <c r="A121" s="272">
        <v>22</v>
      </c>
      <c r="B121" s="76"/>
      <c r="C121" s="154"/>
      <c r="D121" s="154"/>
      <c r="E121" s="105"/>
      <c r="F121" s="105"/>
      <c r="G121" s="11">
        <v>0</v>
      </c>
      <c r="H121" s="14">
        <v>0</v>
      </c>
      <c r="I121" s="77">
        <f t="shared" si="11"/>
        <v>0</v>
      </c>
      <c r="J121" s="78" t="str">
        <f t="shared" si="9"/>
        <v>NO BET</v>
      </c>
      <c r="K121" s="308"/>
      <c r="L121" s="190">
        <f t="shared" si="10"/>
        <v>0</v>
      </c>
      <c r="M121" s="117"/>
      <c r="N121" s="182"/>
      <c r="O121" s="377"/>
    </row>
    <row r="122" spans="1:15" s="17" customFormat="1" hidden="1" x14ac:dyDescent="0.25">
      <c r="A122" s="272">
        <v>23</v>
      </c>
      <c r="B122" s="76"/>
      <c r="C122" s="154"/>
      <c r="D122" s="154"/>
      <c r="E122" s="105"/>
      <c r="F122" s="105"/>
      <c r="G122" s="57">
        <v>0</v>
      </c>
      <c r="H122" s="58">
        <v>0</v>
      </c>
      <c r="I122" s="77">
        <f t="shared" si="11"/>
        <v>0</v>
      </c>
      <c r="J122" s="78" t="str">
        <f t="shared" si="9"/>
        <v>NO BET</v>
      </c>
      <c r="K122" s="308"/>
      <c r="L122" s="190">
        <f t="shared" si="10"/>
        <v>0</v>
      </c>
      <c r="M122" s="117"/>
      <c r="N122" s="182"/>
      <c r="O122" s="377"/>
    </row>
    <row r="123" spans="1:15" s="17" customFormat="1" hidden="1" x14ac:dyDescent="0.25">
      <c r="A123" s="272">
        <v>24</v>
      </c>
      <c r="B123" s="76"/>
      <c r="C123" s="154"/>
      <c r="D123" s="154"/>
      <c r="E123" s="105"/>
      <c r="F123" s="105"/>
      <c r="G123" s="57">
        <v>0</v>
      </c>
      <c r="H123" s="58">
        <v>0</v>
      </c>
      <c r="I123" s="77">
        <f t="shared" si="11"/>
        <v>0</v>
      </c>
      <c r="J123" s="78" t="str">
        <f t="shared" si="9"/>
        <v>NO BET</v>
      </c>
      <c r="K123" s="313"/>
      <c r="L123" s="190">
        <f t="shared" si="10"/>
        <v>0</v>
      </c>
      <c r="M123" s="117"/>
      <c r="N123" s="182"/>
      <c r="O123" s="377"/>
    </row>
    <row r="124" spans="1:15" s="17" customFormat="1" x14ac:dyDescent="0.25">
      <c r="A124" s="314"/>
      <c r="B124" s="315"/>
      <c r="C124" s="314"/>
      <c r="D124" s="314"/>
      <c r="E124" s="313"/>
      <c r="F124" s="313"/>
      <c r="G124" s="21"/>
      <c r="H124" s="114"/>
      <c r="I124" s="316"/>
      <c r="J124" s="317"/>
      <c r="K124" s="318" t="s">
        <v>30</v>
      </c>
      <c r="L124" s="173"/>
      <c r="M124" s="117"/>
      <c r="N124" s="8"/>
      <c r="O124" s="23"/>
    </row>
    <row r="125" spans="1:15" s="17" customFormat="1" x14ac:dyDescent="0.25">
      <c r="A125" s="62" t="s">
        <v>25</v>
      </c>
      <c r="B125" s="570"/>
      <c r="C125" s="570"/>
      <c r="D125" s="243"/>
      <c r="E125" s="109" t="s">
        <v>17</v>
      </c>
      <c r="F125" s="106"/>
      <c r="G125" s="117"/>
      <c r="H125" s="27"/>
      <c r="I125" s="28" t="s">
        <v>29</v>
      </c>
      <c r="J125" s="29">
        <f>SUM(J100:J123)</f>
        <v>41.164497657470065</v>
      </c>
      <c r="K125" s="30" t="s">
        <v>18</v>
      </c>
      <c r="L125" s="29">
        <f>SUM(L100:L124)</f>
        <v>-41.164497657470065</v>
      </c>
      <c r="M125" s="117"/>
      <c r="N125" s="8"/>
      <c r="O125" s="188"/>
    </row>
    <row r="126" spans="1:15" s="17" customFormat="1" x14ac:dyDescent="0.25">
      <c r="A126" s="64" t="s">
        <v>44</v>
      </c>
      <c r="B126" s="8" t="s">
        <v>588</v>
      </c>
      <c r="C126" s="8"/>
      <c r="D126" s="8"/>
      <c r="E126" s="63"/>
      <c r="F126" s="63"/>
      <c r="G126" s="117"/>
      <c r="I126" s="44"/>
      <c r="L126" s="283"/>
      <c r="N126" s="188"/>
      <c r="O126" s="188"/>
    </row>
    <row r="127" spans="1:15" s="17" customFormat="1" x14ac:dyDescent="0.25">
      <c r="A127" s="64"/>
      <c r="B127" s="8"/>
      <c r="C127" s="8"/>
      <c r="D127" s="8"/>
      <c r="E127" s="63"/>
      <c r="F127" s="63"/>
      <c r="G127" s="43"/>
      <c r="I127" s="44"/>
      <c r="L127" s="283"/>
      <c r="N127" s="188"/>
      <c r="O127" s="188"/>
    </row>
    <row r="128" spans="1:15" s="17" customFormat="1" x14ac:dyDescent="0.25">
      <c r="A128" s="64"/>
      <c r="B128" s="8"/>
      <c r="C128" s="8"/>
      <c r="D128" s="8"/>
      <c r="E128" s="63"/>
      <c r="F128" s="63"/>
      <c r="G128" s="43"/>
      <c r="I128" s="44"/>
      <c r="L128" s="283"/>
      <c r="N128" s="188"/>
      <c r="O128" s="188"/>
    </row>
    <row r="129" spans="1:15" s="17" customFormat="1" ht="15" customHeight="1" x14ac:dyDescent="0.25">
      <c r="A129" s="253" t="s">
        <v>6</v>
      </c>
      <c r="B129" s="256" t="s">
        <v>50</v>
      </c>
      <c r="C129" s="255" t="s">
        <v>15</v>
      </c>
      <c r="D129" s="320" t="s">
        <v>141</v>
      </c>
      <c r="E129" s="259"/>
      <c r="F129" s="259"/>
      <c r="G129" s="256"/>
      <c r="H129" s="254" t="s">
        <v>22</v>
      </c>
      <c r="I129" s="567" t="s">
        <v>16</v>
      </c>
      <c r="J129" s="568">
        <v>0.9</v>
      </c>
      <c r="K129" s="572" t="s">
        <v>4</v>
      </c>
      <c r="L129" s="563">
        <v>100</v>
      </c>
      <c r="M129" s="564" t="s">
        <v>3</v>
      </c>
      <c r="N129" s="561" t="s">
        <v>64</v>
      </c>
      <c r="O129" s="371"/>
    </row>
    <row r="130" spans="1:15" s="17" customFormat="1" x14ac:dyDescent="0.25">
      <c r="A130" s="247" t="s">
        <v>7</v>
      </c>
      <c r="B130" s="248">
        <v>4</v>
      </c>
      <c r="C130" s="249" t="s">
        <v>14</v>
      </c>
      <c r="D130" s="275" t="s">
        <v>142</v>
      </c>
      <c r="E130" s="246"/>
      <c r="F130" s="246"/>
      <c r="G130" s="257"/>
      <c r="H130" s="250"/>
      <c r="I130" s="567"/>
      <c r="J130" s="568"/>
      <c r="K130" s="572"/>
      <c r="L130" s="563"/>
      <c r="M130" s="564"/>
      <c r="N130" s="561"/>
      <c r="O130" s="371"/>
    </row>
    <row r="131" spans="1:15" s="17" customFormat="1" ht="15" customHeight="1" x14ac:dyDescent="0.25">
      <c r="A131" s="251" t="s">
        <v>8</v>
      </c>
      <c r="B131" s="252" t="s">
        <v>143</v>
      </c>
      <c r="C131" s="250"/>
      <c r="D131" s="275"/>
      <c r="E131" s="258"/>
      <c r="F131" s="258"/>
      <c r="G131" s="250"/>
      <c r="H131" s="250"/>
      <c r="I131" s="36"/>
      <c r="J131" s="35"/>
      <c r="K131" s="39"/>
      <c r="L131" s="186"/>
      <c r="M131" s="561" t="s">
        <v>23</v>
      </c>
      <c r="N131" s="561"/>
      <c r="O131" s="372" t="s">
        <v>65</v>
      </c>
    </row>
    <row r="132" spans="1:15" s="17" customFormat="1" ht="30" x14ac:dyDescent="0.25">
      <c r="A132" s="246" t="s">
        <v>9</v>
      </c>
      <c r="B132" s="246" t="s">
        <v>10</v>
      </c>
      <c r="C132" s="244" t="s">
        <v>0</v>
      </c>
      <c r="D132" s="244"/>
      <c r="E132" s="246" t="s">
        <v>47</v>
      </c>
      <c r="F132" s="246" t="s">
        <v>48</v>
      </c>
      <c r="G132" s="245" t="s">
        <v>11</v>
      </c>
      <c r="H132" s="245" t="s">
        <v>12</v>
      </c>
      <c r="I132" s="116" t="s">
        <v>20</v>
      </c>
      <c r="J132" s="5" t="s">
        <v>1</v>
      </c>
      <c r="K132" s="5" t="s">
        <v>13</v>
      </c>
      <c r="L132" s="261" t="s">
        <v>5</v>
      </c>
      <c r="M132" s="561"/>
      <c r="N132" s="561"/>
      <c r="O132" s="373" t="s">
        <v>66</v>
      </c>
    </row>
    <row r="133" spans="1:15" s="17" customFormat="1" x14ac:dyDescent="0.25">
      <c r="A133" s="272">
        <v>1</v>
      </c>
      <c r="B133" s="415" t="s">
        <v>144</v>
      </c>
      <c r="C133" s="419" t="s">
        <v>153</v>
      </c>
      <c r="D133" s="187"/>
      <c r="E133" s="417">
        <v>2</v>
      </c>
      <c r="F133" s="418">
        <v>60.5</v>
      </c>
      <c r="G133" s="11">
        <v>13.8</v>
      </c>
      <c r="H133" s="14">
        <v>10</v>
      </c>
      <c r="I133" s="77">
        <v>11</v>
      </c>
      <c r="J133" s="78" t="str">
        <f>IF(M133="B", $L$129/G133*$J$129,IF(I133&lt;=G133,$M$129,IF(I133&gt;G133,SUM($L$129/G133*$J$129,0,ROUNDUP(,0)))))</f>
        <v>NO BET</v>
      </c>
      <c r="K133" s="24"/>
      <c r="L133" s="190">
        <f>IF(J133="NO BET",0,IF(K133&gt;1,J133*-1,IF(K133=1,SUM(J133*I133-J133,0))))</f>
        <v>0</v>
      </c>
      <c r="M133" s="117"/>
      <c r="N133" s="182"/>
      <c r="O133" s="388"/>
    </row>
    <row r="134" spans="1:15" s="17" customFormat="1" x14ac:dyDescent="0.25">
      <c r="A134" s="272">
        <v>2</v>
      </c>
      <c r="B134" s="415">
        <v>7722</v>
      </c>
      <c r="C134" s="419" t="s">
        <v>145</v>
      </c>
      <c r="D134" s="187"/>
      <c r="E134" s="417">
        <v>5</v>
      </c>
      <c r="F134" s="418">
        <v>60</v>
      </c>
      <c r="G134" s="11">
        <v>13.8</v>
      </c>
      <c r="H134" s="14">
        <v>4.5999999999999996</v>
      </c>
      <c r="I134" s="77">
        <v>5</v>
      </c>
      <c r="J134" s="78" t="str">
        <f t="shared" ref="J134:J156" si="12">IF(M134="B", $L$129/G134*$J$129,IF(I134&lt;=G134,$M$129,IF(I134&gt;G134,SUM($L$129/G134*$J$129,0,ROUNDUP(,0)))))</f>
        <v>NO BET</v>
      </c>
      <c r="K134" s="24"/>
      <c r="L134" s="190">
        <f t="shared" ref="L134:L156" si="13">IF(J134="NO BET",0,IF(K134&gt;1,J134*-1,IF(K134=1,SUM(J134*I134-J134,0))))</f>
        <v>0</v>
      </c>
      <c r="M134" s="117"/>
      <c r="N134" s="182" t="s">
        <v>570</v>
      </c>
      <c r="O134" s="388" t="s">
        <v>246</v>
      </c>
    </row>
    <row r="135" spans="1:15" s="17" customFormat="1" x14ac:dyDescent="0.25">
      <c r="A135" s="272">
        <v>3</v>
      </c>
      <c r="B135" s="415" t="s">
        <v>146</v>
      </c>
      <c r="C135" s="419" t="s">
        <v>152</v>
      </c>
      <c r="D135" s="187"/>
      <c r="E135" s="417">
        <v>3</v>
      </c>
      <c r="F135" s="418">
        <v>59.5</v>
      </c>
      <c r="G135" s="57">
        <v>8.4</v>
      </c>
      <c r="H135" s="58">
        <v>13</v>
      </c>
      <c r="I135" s="77">
        <v>8.3000000000000007</v>
      </c>
      <c r="J135" s="78" t="str">
        <f t="shared" si="12"/>
        <v>NO BET</v>
      </c>
      <c r="K135" s="24"/>
      <c r="L135" s="190">
        <f t="shared" si="13"/>
        <v>0</v>
      </c>
      <c r="M135" s="117"/>
      <c r="N135" s="182" t="s">
        <v>570</v>
      </c>
      <c r="O135" s="377" t="s">
        <v>246</v>
      </c>
    </row>
    <row r="136" spans="1:15" s="17" customFormat="1" x14ac:dyDescent="0.25">
      <c r="A136" s="272">
        <v>4</v>
      </c>
      <c r="B136" s="415">
        <v>5993</v>
      </c>
      <c r="C136" s="419" t="s">
        <v>147</v>
      </c>
      <c r="D136" s="187"/>
      <c r="E136" s="417">
        <v>6</v>
      </c>
      <c r="F136" s="418">
        <v>59</v>
      </c>
      <c r="G136" s="57">
        <v>10.1</v>
      </c>
      <c r="H136" s="58">
        <v>13</v>
      </c>
      <c r="I136" s="77">
        <v>15.1</v>
      </c>
      <c r="J136" s="78">
        <f t="shared" si="12"/>
        <v>8.9108910891089117</v>
      </c>
      <c r="K136" s="24">
        <v>2</v>
      </c>
      <c r="L136" s="190">
        <f t="shared" si="13"/>
        <v>-8.9108910891089117</v>
      </c>
      <c r="M136" s="117"/>
      <c r="N136" s="182"/>
      <c r="O136" s="377" t="s">
        <v>246</v>
      </c>
    </row>
    <row r="137" spans="1:15" s="17" customFormat="1" x14ac:dyDescent="0.25">
      <c r="A137" s="496">
        <v>5</v>
      </c>
      <c r="B137" s="497">
        <v>2132</v>
      </c>
      <c r="C137" s="504" t="s">
        <v>148</v>
      </c>
      <c r="D137" s="505"/>
      <c r="E137" s="500">
        <v>7</v>
      </c>
      <c r="F137" s="501">
        <v>58</v>
      </c>
      <c r="G137" s="502">
        <v>11.2</v>
      </c>
      <c r="H137" s="503">
        <v>4.8</v>
      </c>
      <c r="I137" s="77">
        <v>4.3</v>
      </c>
      <c r="J137" s="78" t="str">
        <f t="shared" si="12"/>
        <v>NO BET</v>
      </c>
      <c r="K137" s="510">
        <v>1</v>
      </c>
      <c r="L137" s="190">
        <f t="shared" si="13"/>
        <v>0</v>
      </c>
      <c r="M137" s="509"/>
      <c r="N137" s="486" t="s">
        <v>570</v>
      </c>
      <c r="O137" s="487"/>
    </row>
    <row r="138" spans="1:15" s="17" customFormat="1" x14ac:dyDescent="0.25">
      <c r="A138" s="272">
        <v>6</v>
      </c>
      <c r="B138" s="415">
        <v>411</v>
      </c>
      <c r="C138" s="419" t="s">
        <v>149</v>
      </c>
      <c r="D138" s="187"/>
      <c r="E138" s="417">
        <v>1</v>
      </c>
      <c r="F138" s="418">
        <v>58</v>
      </c>
      <c r="G138" s="57">
        <v>9.1999999999999993</v>
      </c>
      <c r="H138" s="58">
        <v>7.8</v>
      </c>
      <c r="I138" s="77">
        <v>10.5</v>
      </c>
      <c r="J138" s="78">
        <f t="shared" si="12"/>
        <v>9.7826086956521738</v>
      </c>
      <c r="K138" s="24">
        <v>2</v>
      </c>
      <c r="L138" s="190">
        <f t="shared" si="13"/>
        <v>-9.7826086956521738</v>
      </c>
      <c r="M138" s="117"/>
      <c r="N138" s="182"/>
      <c r="O138" s="377"/>
    </row>
    <row r="139" spans="1:15" s="17" customFormat="1" x14ac:dyDescent="0.25">
      <c r="A139" s="453">
        <v>7</v>
      </c>
      <c r="B139" s="468" t="s">
        <v>154</v>
      </c>
      <c r="C139" s="455" t="s">
        <v>549</v>
      </c>
      <c r="D139" s="463"/>
      <c r="E139" s="457">
        <v>8</v>
      </c>
      <c r="F139" s="458">
        <v>57.5</v>
      </c>
      <c r="G139" s="469">
        <v>5.0999999999999996</v>
      </c>
      <c r="H139" s="467">
        <v>5</v>
      </c>
      <c r="I139" s="77">
        <v>6.8</v>
      </c>
      <c r="J139" s="78">
        <f t="shared" si="12"/>
        <v>17.647058823529413</v>
      </c>
      <c r="K139" s="24">
        <v>2</v>
      </c>
      <c r="L139" s="190">
        <f t="shared" si="13"/>
        <v>-17.647058823529413</v>
      </c>
      <c r="M139" s="117"/>
      <c r="N139" s="182"/>
      <c r="O139" s="377" t="s">
        <v>246</v>
      </c>
    </row>
    <row r="140" spans="1:15" s="17" customFormat="1" x14ac:dyDescent="0.25">
      <c r="A140" s="443">
        <v>8</v>
      </c>
      <c r="B140" s="444">
        <v>3885</v>
      </c>
      <c r="C140" s="445" t="s">
        <v>150</v>
      </c>
      <c r="D140" s="461"/>
      <c r="E140" s="447">
        <v>9</v>
      </c>
      <c r="F140" s="448">
        <v>56.5</v>
      </c>
      <c r="G140" s="449">
        <v>0</v>
      </c>
      <c r="H140" s="450">
        <v>0</v>
      </c>
      <c r="I140" s="451">
        <f t="shared" ref="I140:I156" si="14">H140</f>
        <v>0</v>
      </c>
      <c r="J140" s="452" t="str">
        <f t="shared" si="12"/>
        <v>NO BET</v>
      </c>
      <c r="K140" s="24"/>
      <c r="L140" s="190">
        <f t="shared" si="13"/>
        <v>0</v>
      </c>
      <c r="M140" s="117"/>
      <c r="N140" s="182" t="s">
        <v>570</v>
      </c>
      <c r="O140" s="377"/>
    </row>
    <row r="141" spans="1:15" s="17" customFormat="1" x14ac:dyDescent="0.25">
      <c r="A141" s="272">
        <v>9</v>
      </c>
      <c r="B141" s="415">
        <v>7482</v>
      </c>
      <c r="C141" s="419" t="s">
        <v>151</v>
      </c>
      <c r="D141" s="187"/>
      <c r="E141" s="417">
        <v>4</v>
      </c>
      <c r="F141" s="418">
        <v>54.5</v>
      </c>
      <c r="G141" s="57">
        <v>7</v>
      </c>
      <c r="H141" s="58">
        <v>9</v>
      </c>
      <c r="I141" s="77">
        <v>19.25</v>
      </c>
      <c r="J141" s="78">
        <f t="shared" si="12"/>
        <v>12.857142857142858</v>
      </c>
      <c r="K141" s="24">
        <v>2</v>
      </c>
      <c r="L141" s="190">
        <f t="shared" si="13"/>
        <v>-12.857142857142858</v>
      </c>
      <c r="M141" s="117"/>
      <c r="N141" s="182"/>
      <c r="O141" s="377"/>
    </row>
    <row r="142" spans="1:15" s="17" customFormat="1" hidden="1" x14ac:dyDescent="0.25">
      <c r="A142" s="272">
        <v>10</v>
      </c>
      <c r="B142" s="279"/>
      <c r="C142" s="319"/>
      <c r="D142" s="187"/>
      <c r="E142" s="280"/>
      <c r="F142" s="425"/>
      <c r="G142" s="57">
        <v>0</v>
      </c>
      <c r="H142" s="58">
        <v>0</v>
      </c>
      <c r="I142" s="77">
        <f t="shared" si="14"/>
        <v>0</v>
      </c>
      <c r="J142" s="78" t="str">
        <f t="shared" si="12"/>
        <v>NO BET</v>
      </c>
      <c r="K142" s="24"/>
      <c r="L142" s="190">
        <f t="shared" si="13"/>
        <v>0</v>
      </c>
      <c r="M142" s="117"/>
      <c r="N142" s="182"/>
      <c r="O142" s="377"/>
    </row>
    <row r="143" spans="1:15" s="17" customFormat="1" hidden="1" x14ac:dyDescent="0.25">
      <c r="A143" s="272">
        <v>11</v>
      </c>
      <c r="B143" s="279"/>
      <c r="C143" s="319"/>
      <c r="D143" s="187"/>
      <c r="E143" s="280"/>
      <c r="F143" s="307"/>
      <c r="G143" s="57">
        <v>0</v>
      </c>
      <c r="H143" s="58">
        <v>0</v>
      </c>
      <c r="I143" s="77">
        <f t="shared" si="14"/>
        <v>0</v>
      </c>
      <c r="J143" s="78" t="str">
        <f t="shared" si="12"/>
        <v>NO BET</v>
      </c>
      <c r="K143" s="24"/>
      <c r="L143" s="190">
        <f t="shared" si="13"/>
        <v>0</v>
      </c>
      <c r="M143" s="117"/>
      <c r="N143" s="182"/>
      <c r="O143" s="377"/>
    </row>
    <row r="144" spans="1:15" s="17" customFormat="1" hidden="1" x14ac:dyDescent="0.25">
      <c r="A144" s="272">
        <v>12</v>
      </c>
      <c r="B144" s="279"/>
      <c r="C144" s="319"/>
      <c r="D144" s="187"/>
      <c r="E144" s="280"/>
      <c r="F144" s="307"/>
      <c r="G144" s="57">
        <v>0</v>
      </c>
      <c r="H144" s="58">
        <v>0</v>
      </c>
      <c r="I144" s="77">
        <f t="shared" si="14"/>
        <v>0</v>
      </c>
      <c r="J144" s="78" t="str">
        <f t="shared" si="12"/>
        <v>NO BET</v>
      </c>
      <c r="K144" s="24"/>
      <c r="L144" s="190">
        <f t="shared" si="13"/>
        <v>0</v>
      </c>
      <c r="M144" s="117"/>
      <c r="N144" s="182"/>
      <c r="O144" s="377"/>
    </row>
    <row r="145" spans="1:15" s="17" customFormat="1" hidden="1" x14ac:dyDescent="0.25">
      <c r="A145" s="272">
        <v>13</v>
      </c>
      <c r="B145" s="279"/>
      <c r="C145" s="319"/>
      <c r="D145" s="187"/>
      <c r="E145" s="280"/>
      <c r="F145" s="307"/>
      <c r="G145" s="57">
        <v>0</v>
      </c>
      <c r="H145" s="58">
        <v>0</v>
      </c>
      <c r="I145" s="77">
        <f t="shared" si="14"/>
        <v>0</v>
      </c>
      <c r="J145" s="78" t="str">
        <f t="shared" si="12"/>
        <v>NO BET</v>
      </c>
      <c r="K145" s="24"/>
      <c r="L145" s="190">
        <f t="shared" si="13"/>
        <v>0</v>
      </c>
      <c r="M145" s="117"/>
      <c r="N145" s="182"/>
      <c r="O145" s="377"/>
    </row>
    <row r="146" spans="1:15" s="17" customFormat="1" hidden="1" x14ac:dyDescent="0.25">
      <c r="A146" s="272">
        <v>14</v>
      </c>
      <c r="B146" s="292"/>
      <c r="C146" s="187"/>
      <c r="D146" s="187"/>
      <c r="E146" s="298"/>
      <c r="F146" s="298"/>
      <c r="G146" s="57">
        <v>0</v>
      </c>
      <c r="H146" s="58">
        <v>0</v>
      </c>
      <c r="I146" s="77">
        <f t="shared" si="14"/>
        <v>0</v>
      </c>
      <c r="J146" s="78" t="str">
        <f t="shared" si="12"/>
        <v>NO BET</v>
      </c>
      <c r="K146" s="24"/>
      <c r="L146" s="190">
        <f t="shared" si="13"/>
        <v>0</v>
      </c>
      <c r="M146" s="117"/>
      <c r="N146" s="182" t="s">
        <v>19</v>
      </c>
      <c r="O146" s="388"/>
    </row>
    <row r="147" spans="1:15" s="17" customFormat="1" hidden="1" x14ac:dyDescent="0.25">
      <c r="A147" s="272">
        <v>15</v>
      </c>
      <c r="B147" s="292"/>
      <c r="C147" s="187"/>
      <c r="D147" s="187"/>
      <c r="E147" s="299"/>
      <c r="F147" s="299"/>
      <c r="G147" s="57">
        <v>0</v>
      </c>
      <c r="H147" s="58">
        <v>0</v>
      </c>
      <c r="I147" s="77">
        <f t="shared" si="14"/>
        <v>0</v>
      </c>
      <c r="J147" s="78" t="str">
        <f t="shared" si="12"/>
        <v>NO BET</v>
      </c>
      <c r="K147" s="24"/>
      <c r="L147" s="190">
        <f t="shared" si="13"/>
        <v>0</v>
      </c>
      <c r="M147" s="117"/>
      <c r="N147" s="182"/>
      <c r="O147" s="388"/>
    </row>
    <row r="148" spans="1:15" s="17" customFormat="1" hidden="1" x14ac:dyDescent="0.25">
      <c r="A148" s="272">
        <v>16</v>
      </c>
      <c r="B148" s="76"/>
      <c r="C148" s="154"/>
      <c r="D148" s="154"/>
      <c r="E148" s="105"/>
      <c r="F148" s="105"/>
      <c r="G148" s="57">
        <v>0</v>
      </c>
      <c r="H148" s="58">
        <v>0</v>
      </c>
      <c r="I148" s="77">
        <f t="shared" si="14"/>
        <v>0</v>
      </c>
      <c r="J148" s="78" t="str">
        <f t="shared" si="12"/>
        <v>NO BET</v>
      </c>
      <c r="K148" s="24"/>
      <c r="L148" s="190">
        <f t="shared" si="13"/>
        <v>0</v>
      </c>
      <c r="M148" s="117"/>
      <c r="N148" s="182"/>
      <c r="O148" s="439"/>
    </row>
    <row r="149" spans="1:15" s="17" customFormat="1" hidden="1" x14ac:dyDescent="0.25">
      <c r="A149" s="272">
        <v>17</v>
      </c>
      <c r="B149" s="76"/>
      <c r="C149" s="154"/>
      <c r="D149" s="154"/>
      <c r="E149" s="105"/>
      <c r="F149" s="105"/>
      <c r="G149" s="57">
        <v>0</v>
      </c>
      <c r="H149" s="58">
        <v>0</v>
      </c>
      <c r="I149" s="77">
        <f t="shared" si="14"/>
        <v>0</v>
      </c>
      <c r="J149" s="78" t="str">
        <f t="shared" si="12"/>
        <v>NO BET</v>
      </c>
      <c r="K149" s="24"/>
      <c r="L149" s="190">
        <f t="shared" si="13"/>
        <v>0</v>
      </c>
      <c r="M149" s="117"/>
      <c r="N149" s="182"/>
      <c r="O149" s="388"/>
    </row>
    <row r="150" spans="1:15" s="17" customFormat="1" hidden="1" x14ac:dyDescent="0.25">
      <c r="A150" s="272">
        <v>18</v>
      </c>
      <c r="B150" s="76"/>
      <c r="C150" s="154"/>
      <c r="D150" s="154"/>
      <c r="E150" s="105"/>
      <c r="F150" s="105"/>
      <c r="G150" s="57">
        <v>0</v>
      </c>
      <c r="H150" s="58">
        <v>0</v>
      </c>
      <c r="I150" s="77">
        <f t="shared" si="14"/>
        <v>0</v>
      </c>
      <c r="J150" s="78" t="str">
        <f t="shared" si="12"/>
        <v>NO BET</v>
      </c>
      <c r="K150" s="24"/>
      <c r="L150" s="190">
        <f t="shared" si="13"/>
        <v>0</v>
      </c>
      <c r="M150" s="117"/>
      <c r="N150" s="182"/>
      <c r="O150" s="388"/>
    </row>
    <row r="151" spans="1:15" s="17" customFormat="1" hidden="1" x14ac:dyDescent="0.25">
      <c r="A151" s="272">
        <v>19</v>
      </c>
      <c r="B151" s="76"/>
      <c r="C151" s="154"/>
      <c r="D151" s="154"/>
      <c r="E151" s="105"/>
      <c r="F151" s="105"/>
      <c r="G151" s="57">
        <v>0</v>
      </c>
      <c r="H151" s="58">
        <v>0</v>
      </c>
      <c r="I151" s="77">
        <f t="shared" si="14"/>
        <v>0</v>
      </c>
      <c r="J151" s="78" t="str">
        <f t="shared" si="12"/>
        <v>NO BET</v>
      </c>
      <c r="K151" s="24"/>
      <c r="L151" s="190">
        <f t="shared" si="13"/>
        <v>0</v>
      </c>
      <c r="M151" s="117"/>
      <c r="N151" s="182"/>
      <c r="O151" s="388"/>
    </row>
    <row r="152" spans="1:15" s="17" customFormat="1" hidden="1" x14ac:dyDescent="0.25">
      <c r="A152" s="65">
        <v>20</v>
      </c>
      <c r="B152" s="66"/>
      <c r="C152" s="125"/>
      <c r="D152" s="125"/>
      <c r="E152" s="108"/>
      <c r="F152" s="108"/>
      <c r="G152" s="13">
        <v>0</v>
      </c>
      <c r="H152" s="16">
        <v>0</v>
      </c>
      <c r="I152" s="31">
        <f t="shared" si="14"/>
        <v>0</v>
      </c>
      <c r="J152" s="26" t="str">
        <f t="shared" si="12"/>
        <v>NO BET</v>
      </c>
      <c r="K152" s="24"/>
      <c r="L152" s="190">
        <f t="shared" si="13"/>
        <v>0</v>
      </c>
      <c r="M152" s="117"/>
      <c r="N152" s="182"/>
      <c r="O152" s="388"/>
    </row>
    <row r="153" spans="1:15" s="17" customFormat="1" hidden="1" x14ac:dyDescent="0.25">
      <c r="A153" s="65">
        <v>21</v>
      </c>
      <c r="B153" s="66"/>
      <c r="C153" s="154"/>
      <c r="D153" s="154"/>
      <c r="E153" s="105"/>
      <c r="F153" s="105"/>
      <c r="G153" s="57">
        <v>0</v>
      </c>
      <c r="H153" s="58">
        <v>0</v>
      </c>
      <c r="I153" s="31">
        <f t="shared" si="14"/>
        <v>0</v>
      </c>
      <c r="J153" s="26" t="str">
        <f t="shared" si="12"/>
        <v>NO BET</v>
      </c>
      <c r="K153" s="24"/>
      <c r="L153" s="190">
        <f t="shared" si="13"/>
        <v>0</v>
      </c>
      <c r="M153" s="117"/>
      <c r="N153" s="182"/>
      <c r="O153" s="388"/>
    </row>
    <row r="154" spans="1:15" s="17" customFormat="1" hidden="1" x14ac:dyDescent="0.25">
      <c r="A154" s="65">
        <v>22</v>
      </c>
      <c r="B154" s="66"/>
      <c r="C154" s="125"/>
      <c r="D154" s="125"/>
      <c r="E154" s="108"/>
      <c r="F154" s="108"/>
      <c r="G154" s="11">
        <v>0</v>
      </c>
      <c r="H154" s="14">
        <v>0</v>
      </c>
      <c r="I154" s="31">
        <f t="shared" si="14"/>
        <v>0</v>
      </c>
      <c r="J154" s="26" t="str">
        <f t="shared" si="12"/>
        <v>NO BET</v>
      </c>
      <c r="K154" s="24"/>
      <c r="L154" s="190">
        <f t="shared" si="13"/>
        <v>0</v>
      </c>
      <c r="M154" s="117"/>
      <c r="N154" s="182"/>
      <c r="O154" s="388"/>
    </row>
    <row r="155" spans="1:15" s="17" customFormat="1" hidden="1" x14ac:dyDescent="0.25">
      <c r="A155" s="65">
        <v>23</v>
      </c>
      <c r="B155" s="66"/>
      <c r="C155" s="125"/>
      <c r="D155" s="125"/>
      <c r="E155" s="108"/>
      <c r="F155" s="108"/>
      <c r="G155" s="12">
        <v>0</v>
      </c>
      <c r="H155" s="15">
        <v>0</v>
      </c>
      <c r="I155" s="31">
        <f t="shared" si="14"/>
        <v>0</v>
      </c>
      <c r="J155" s="26" t="str">
        <f t="shared" si="12"/>
        <v>NO BET</v>
      </c>
      <c r="K155" s="24"/>
      <c r="L155" s="190">
        <f t="shared" si="13"/>
        <v>0</v>
      </c>
      <c r="M155" s="117"/>
      <c r="N155" s="182"/>
      <c r="O155" s="384"/>
    </row>
    <row r="156" spans="1:15" s="17" customFormat="1" hidden="1" x14ac:dyDescent="0.25">
      <c r="A156" s="65">
        <v>24</v>
      </c>
      <c r="B156" s="66"/>
      <c r="C156" s="125"/>
      <c r="D156" s="125"/>
      <c r="E156" s="108"/>
      <c r="F156" s="108"/>
      <c r="G156" s="12">
        <v>0</v>
      </c>
      <c r="H156" s="15">
        <v>0</v>
      </c>
      <c r="I156" s="31">
        <f t="shared" si="14"/>
        <v>0</v>
      </c>
      <c r="J156" s="26" t="str">
        <f t="shared" si="12"/>
        <v>NO BET</v>
      </c>
      <c r="K156" s="9"/>
      <c r="L156" s="190">
        <f t="shared" si="13"/>
        <v>0</v>
      </c>
      <c r="M156" s="117"/>
      <c r="N156" s="182"/>
      <c r="O156" s="384"/>
    </row>
    <row r="157" spans="1:15" s="17" customFormat="1" x14ac:dyDescent="0.25">
      <c r="A157" s="60"/>
      <c r="B157" s="61"/>
      <c r="C157" s="60"/>
      <c r="D157" s="60"/>
      <c r="E157" s="9"/>
      <c r="F157" s="9"/>
      <c r="G157"/>
      <c r="H157" s="55"/>
      <c r="I157" s="69"/>
      <c r="J157" s="67"/>
      <c r="K157" s="30" t="s">
        <v>30</v>
      </c>
      <c r="L157" s="173"/>
      <c r="M157"/>
      <c r="N157" s="8"/>
      <c r="O157" s="378"/>
    </row>
    <row r="158" spans="1:15" s="17" customFormat="1" x14ac:dyDescent="0.25">
      <c r="A158" s="62" t="s">
        <v>25</v>
      </c>
      <c r="B158" s="566"/>
      <c r="C158" s="566"/>
      <c r="D158" s="101"/>
      <c r="E158" s="109" t="s">
        <v>17</v>
      </c>
      <c r="F158" s="106"/>
      <c r="G158" s="117"/>
      <c r="H158" s="27"/>
      <c r="I158" s="28" t="s">
        <v>29</v>
      </c>
      <c r="J158" s="29">
        <f>SUM(J133:J156)</f>
        <v>49.197701465433354</v>
      </c>
      <c r="K158" s="30" t="s">
        <v>18</v>
      </c>
      <c r="L158" s="29">
        <f>SUM(L133:L157)</f>
        <v>-49.197701465433354</v>
      </c>
      <c r="M158"/>
      <c r="N158" s="8"/>
      <c r="O158" s="378"/>
    </row>
    <row r="159" spans="1:15" s="17" customFormat="1" x14ac:dyDescent="0.25">
      <c r="A159" s="64" t="s">
        <v>44</v>
      </c>
      <c r="B159" s="8" t="s">
        <v>589</v>
      </c>
      <c r="C159" s="8"/>
      <c r="D159" s="8"/>
      <c r="E159" s="63"/>
      <c r="F159" s="63"/>
      <c r="G159" s="117"/>
      <c r="H159" s="52"/>
      <c r="I159" s="48"/>
      <c r="J159" s="49"/>
      <c r="K159" s="46"/>
      <c r="L159" s="188"/>
      <c r="N159" s="189"/>
      <c r="O159" s="379"/>
    </row>
    <row r="160" spans="1:15" s="17" customFormat="1" x14ac:dyDescent="0.25">
      <c r="A160" s="64"/>
      <c r="B160" s="8"/>
      <c r="C160" s="8"/>
      <c r="D160" s="8"/>
      <c r="E160" s="63"/>
      <c r="F160" s="63"/>
      <c r="G160" s="47"/>
      <c r="H160" s="52"/>
      <c r="I160" s="48"/>
      <c r="J160" s="49"/>
      <c r="K160" s="46"/>
      <c r="L160" s="188"/>
      <c r="N160" s="189"/>
      <c r="O160" s="379"/>
    </row>
    <row r="161" spans="1:15" s="17" customFormat="1" x14ac:dyDescent="0.25">
      <c r="A161" s="64"/>
      <c r="B161" s="8"/>
      <c r="C161" s="8"/>
      <c r="D161" s="8"/>
      <c r="E161" s="63"/>
      <c r="F161" s="63"/>
      <c r="G161" s="47"/>
      <c r="H161" s="52"/>
      <c r="I161" s="48"/>
      <c r="J161" s="49"/>
      <c r="K161" s="46"/>
      <c r="L161" s="188"/>
      <c r="N161" s="189"/>
      <c r="O161" s="379"/>
    </row>
    <row r="162" spans="1:15" s="17" customFormat="1" ht="15" customHeight="1" x14ac:dyDescent="0.25">
      <c r="A162" s="268" t="s">
        <v>6</v>
      </c>
      <c r="B162" s="271" t="s">
        <v>50</v>
      </c>
      <c r="C162" s="269" t="s">
        <v>15</v>
      </c>
      <c r="D162" s="320" t="s">
        <v>155</v>
      </c>
      <c r="E162" s="274"/>
      <c r="F162" s="274"/>
      <c r="G162" s="73"/>
      <c r="H162" s="41" t="s">
        <v>22</v>
      </c>
      <c r="I162" s="567" t="s">
        <v>16</v>
      </c>
      <c r="J162" s="568">
        <v>0.9</v>
      </c>
      <c r="K162" s="572" t="s">
        <v>4</v>
      </c>
      <c r="L162" s="563">
        <v>100</v>
      </c>
      <c r="M162" s="564" t="s">
        <v>3</v>
      </c>
      <c r="N162" s="561" t="s">
        <v>64</v>
      </c>
      <c r="O162" s="371"/>
    </row>
    <row r="163" spans="1:15" s="17" customFormat="1" x14ac:dyDescent="0.25">
      <c r="A163" s="262" t="s">
        <v>7</v>
      </c>
      <c r="B163" s="263">
        <v>5</v>
      </c>
      <c r="C163" s="264" t="s">
        <v>14</v>
      </c>
      <c r="D163" s="275" t="s">
        <v>142</v>
      </c>
      <c r="E163" s="261"/>
      <c r="F163" s="261"/>
      <c r="G163" s="75"/>
      <c r="H163" s="35"/>
      <c r="I163" s="567"/>
      <c r="J163" s="568"/>
      <c r="K163" s="572"/>
      <c r="L163" s="563"/>
      <c r="M163" s="564"/>
      <c r="N163" s="561"/>
      <c r="O163" s="371"/>
    </row>
    <row r="164" spans="1:15" s="17" customFormat="1" ht="15" customHeight="1" x14ac:dyDescent="0.25">
      <c r="A164" s="266" t="s">
        <v>8</v>
      </c>
      <c r="B164" s="267" t="s">
        <v>59</v>
      </c>
      <c r="C164" s="265"/>
      <c r="D164" s="275"/>
      <c r="E164" s="273"/>
      <c r="F164" s="273"/>
      <c r="G164" s="75"/>
      <c r="H164" s="35"/>
      <c r="I164" s="36"/>
      <c r="J164" s="35"/>
      <c r="K164" s="39"/>
      <c r="L164" s="186"/>
      <c r="M164" s="561" t="s">
        <v>23</v>
      </c>
      <c r="N164" s="561"/>
      <c r="O164" s="372" t="s">
        <v>65</v>
      </c>
    </row>
    <row r="165" spans="1:15" s="17" customFormat="1" ht="30" x14ac:dyDescent="0.25">
      <c r="A165" s="261" t="s">
        <v>9</v>
      </c>
      <c r="B165" s="261" t="s">
        <v>10</v>
      </c>
      <c r="C165" s="260" t="s">
        <v>0</v>
      </c>
      <c r="D165" s="260"/>
      <c r="E165" s="261" t="s">
        <v>47</v>
      </c>
      <c r="F165" s="261" t="s">
        <v>48</v>
      </c>
      <c r="G165" s="5" t="s">
        <v>11</v>
      </c>
      <c r="H165" s="5" t="s">
        <v>12</v>
      </c>
      <c r="I165" s="116" t="s">
        <v>20</v>
      </c>
      <c r="J165" s="5" t="s">
        <v>1</v>
      </c>
      <c r="K165" s="5" t="s">
        <v>13</v>
      </c>
      <c r="L165" s="261" t="s">
        <v>5</v>
      </c>
      <c r="M165" s="561"/>
      <c r="N165" s="561"/>
      <c r="O165" s="373" t="s">
        <v>66</v>
      </c>
    </row>
    <row r="166" spans="1:15" s="17" customFormat="1" x14ac:dyDescent="0.25">
      <c r="A166" s="525">
        <v>1</v>
      </c>
      <c r="B166" s="526">
        <v>8002</v>
      </c>
      <c r="C166" s="527" t="s">
        <v>171</v>
      </c>
      <c r="D166" s="528"/>
      <c r="E166" s="529">
        <v>2</v>
      </c>
      <c r="F166" s="530">
        <v>62.5</v>
      </c>
      <c r="G166" s="531"/>
      <c r="H166" s="532"/>
      <c r="I166" s="533">
        <f>H166</f>
        <v>0</v>
      </c>
      <c r="J166" s="534" t="str">
        <f>IF(M166="B", $L$162/G166*$J$162,IF(I166&lt;=G166,$M$162,IF(I166&gt;G166,SUM($L$162/G166*$J$162,0,ROUNDUP(,0)))))</f>
        <v>NO BET</v>
      </c>
      <c r="K166" s="535" t="s">
        <v>585</v>
      </c>
      <c r="L166" s="190">
        <f>IF(J166="NO BET",0,IF(K166&gt;1,J166*-1,IF(K166=1,SUM(J166*I166-J166,0))))</f>
        <v>0</v>
      </c>
      <c r="M166" s="117"/>
      <c r="N166" s="182"/>
      <c r="O166" s="389" t="s">
        <v>246</v>
      </c>
    </row>
    <row r="167" spans="1:15" s="17" customFormat="1" x14ac:dyDescent="0.25">
      <c r="A167" s="272">
        <v>2</v>
      </c>
      <c r="B167" s="415" t="s">
        <v>156</v>
      </c>
      <c r="C167" s="419" t="s">
        <v>157</v>
      </c>
      <c r="D167" s="282"/>
      <c r="E167" s="417">
        <v>9</v>
      </c>
      <c r="F167" s="418">
        <v>61.5</v>
      </c>
      <c r="G167" s="57">
        <v>18.3</v>
      </c>
      <c r="H167" s="58">
        <v>7</v>
      </c>
      <c r="I167" s="77">
        <v>8.6</v>
      </c>
      <c r="J167" s="78" t="str">
        <f t="shared" ref="J167:J189" si="15">IF(M167="B", $L$162/G167*$J$162,IF(I167&lt;=G167,$M$162,IF(I167&gt;G167,SUM($L$162/G167*$J$162,0,ROUNDUP(,0)))))</f>
        <v>NO BET</v>
      </c>
      <c r="K167" s="24"/>
      <c r="L167" s="190">
        <f t="shared" ref="L167:L189" si="16">IF(J167="NO BET",0,IF(K167&gt;1,J167*-1,IF(K167=1,SUM(J167*I167-J167,0))))</f>
        <v>0</v>
      </c>
      <c r="M167" s="117"/>
      <c r="N167" s="182" t="s">
        <v>570</v>
      </c>
      <c r="O167" s="389" t="s">
        <v>246</v>
      </c>
    </row>
    <row r="168" spans="1:15" s="17" customFormat="1" x14ac:dyDescent="0.25">
      <c r="A168" s="272">
        <v>3</v>
      </c>
      <c r="B168" s="426" t="s">
        <v>174</v>
      </c>
      <c r="C168" s="419" t="s">
        <v>158</v>
      </c>
      <c r="D168" s="282"/>
      <c r="E168" s="417">
        <v>12</v>
      </c>
      <c r="F168" s="418">
        <v>61</v>
      </c>
      <c r="G168" s="57">
        <v>156</v>
      </c>
      <c r="H168" s="58">
        <v>75</v>
      </c>
      <c r="I168" s="77">
        <v>44.7</v>
      </c>
      <c r="J168" s="78" t="str">
        <f t="shared" si="15"/>
        <v>NO BET</v>
      </c>
      <c r="K168" s="24"/>
      <c r="L168" s="190">
        <f t="shared" si="16"/>
        <v>0</v>
      </c>
      <c r="M168" s="117"/>
      <c r="N168" s="182"/>
      <c r="O168" s="389"/>
    </row>
    <row r="169" spans="1:15" s="17" customFormat="1" x14ac:dyDescent="0.25">
      <c r="A169" s="496">
        <v>4</v>
      </c>
      <c r="B169" s="497">
        <v>3456</v>
      </c>
      <c r="C169" s="504" t="s">
        <v>170</v>
      </c>
      <c r="D169" s="499"/>
      <c r="E169" s="500">
        <v>3</v>
      </c>
      <c r="F169" s="501">
        <v>61</v>
      </c>
      <c r="G169" s="502">
        <v>23.7</v>
      </c>
      <c r="H169" s="503">
        <v>13.5</v>
      </c>
      <c r="I169" s="77">
        <v>17.2</v>
      </c>
      <c r="J169" s="78" t="str">
        <f t="shared" si="15"/>
        <v>NO BET</v>
      </c>
      <c r="K169" s="510">
        <v>1</v>
      </c>
      <c r="L169" s="190">
        <f t="shared" si="16"/>
        <v>0</v>
      </c>
      <c r="M169" s="509"/>
      <c r="N169" s="486"/>
      <c r="O169" s="511"/>
    </row>
    <row r="170" spans="1:15" s="17" customFormat="1" x14ac:dyDescent="0.25">
      <c r="A170" s="272">
        <v>5</v>
      </c>
      <c r="B170" s="426" t="s">
        <v>173</v>
      </c>
      <c r="C170" s="419" t="s">
        <v>159</v>
      </c>
      <c r="D170" s="282"/>
      <c r="E170" s="417">
        <v>1</v>
      </c>
      <c r="F170" s="418">
        <v>60.5</v>
      </c>
      <c r="G170" s="57">
        <v>23.7</v>
      </c>
      <c r="H170" s="58">
        <v>38</v>
      </c>
      <c r="I170" s="77">
        <v>66.3</v>
      </c>
      <c r="J170" s="78">
        <v>5</v>
      </c>
      <c r="K170" s="24">
        <v>2</v>
      </c>
      <c r="L170" s="190">
        <f t="shared" si="16"/>
        <v>-5</v>
      </c>
      <c r="M170" s="117"/>
      <c r="N170" s="182"/>
      <c r="O170" s="389"/>
    </row>
    <row r="171" spans="1:15" s="17" customFormat="1" x14ac:dyDescent="0.25">
      <c r="A171" s="443">
        <v>6</v>
      </c>
      <c r="B171" s="444">
        <v>2421</v>
      </c>
      <c r="C171" s="445" t="s">
        <v>550</v>
      </c>
      <c r="D171" s="446"/>
      <c r="E171" s="447">
        <v>11</v>
      </c>
      <c r="F171" s="448">
        <v>60</v>
      </c>
      <c r="G171" s="449">
        <v>0</v>
      </c>
      <c r="H171" s="450">
        <v>0</v>
      </c>
      <c r="I171" s="451">
        <f t="shared" ref="I171:I189" si="17">H171</f>
        <v>0</v>
      </c>
      <c r="J171" s="452" t="str">
        <f t="shared" si="15"/>
        <v>NO BET</v>
      </c>
      <c r="K171" s="24"/>
      <c r="L171" s="190">
        <f t="shared" si="16"/>
        <v>0</v>
      </c>
      <c r="M171" s="117"/>
      <c r="N171" s="182"/>
      <c r="O171" s="389"/>
    </row>
    <row r="172" spans="1:15" s="17" customFormat="1" x14ac:dyDescent="0.25">
      <c r="A172" s="443">
        <v>7</v>
      </c>
      <c r="B172" s="444">
        <v>2711</v>
      </c>
      <c r="C172" s="445" t="s">
        <v>555</v>
      </c>
      <c r="D172" s="446"/>
      <c r="E172" s="447">
        <v>5</v>
      </c>
      <c r="F172" s="448">
        <v>59.5</v>
      </c>
      <c r="G172" s="449">
        <v>0</v>
      </c>
      <c r="H172" s="450">
        <v>0</v>
      </c>
      <c r="I172" s="451">
        <f t="shared" si="17"/>
        <v>0</v>
      </c>
      <c r="J172" s="452" t="str">
        <f t="shared" si="15"/>
        <v>NO BET</v>
      </c>
      <c r="K172" s="24"/>
      <c r="L172" s="190">
        <f t="shared" si="16"/>
        <v>0</v>
      </c>
      <c r="M172" s="117"/>
      <c r="N172" s="182"/>
      <c r="O172" s="388"/>
    </row>
    <row r="173" spans="1:15" s="17" customFormat="1" x14ac:dyDescent="0.25">
      <c r="A173" s="272">
        <v>8</v>
      </c>
      <c r="B173" s="415">
        <v>1832</v>
      </c>
      <c r="C173" s="419" t="s">
        <v>160</v>
      </c>
      <c r="D173" s="282"/>
      <c r="E173" s="417">
        <v>13</v>
      </c>
      <c r="F173" s="418">
        <v>59.5</v>
      </c>
      <c r="G173" s="57">
        <v>9.5</v>
      </c>
      <c r="H173" s="58">
        <v>9.4</v>
      </c>
      <c r="I173" s="77">
        <v>9.1</v>
      </c>
      <c r="J173" s="78" t="str">
        <f t="shared" si="15"/>
        <v>NO BET</v>
      </c>
      <c r="K173" s="24"/>
      <c r="L173" s="190">
        <f t="shared" si="16"/>
        <v>0</v>
      </c>
      <c r="M173" s="117"/>
      <c r="N173" s="182"/>
      <c r="O173" s="388" t="s">
        <v>246</v>
      </c>
    </row>
    <row r="174" spans="1:15" s="17" customFormat="1" x14ac:dyDescent="0.25">
      <c r="A174" s="272">
        <v>9</v>
      </c>
      <c r="B174" s="426" t="s">
        <v>172</v>
      </c>
      <c r="C174" s="419" t="s">
        <v>161</v>
      </c>
      <c r="D174" s="282"/>
      <c r="E174" s="417">
        <v>14</v>
      </c>
      <c r="F174" s="418">
        <v>58.5</v>
      </c>
      <c r="G174" s="57">
        <v>16.2</v>
      </c>
      <c r="H174" s="58">
        <v>80</v>
      </c>
      <c r="I174" s="77">
        <v>105</v>
      </c>
      <c r="J174" s="78">
        <f t="shared" si="15"/>
        <v>5.5555555555555554</v>
      </c>
      <c r="K174" s="24">
        <v>2</v>
      </c>
      <c r="L174" s="190">
        <f t="shared" si="16"/>
        <v>-5.5555555555555554</v>
      </c>
      <c r="M174" s="117"/>
      <c r="N174" s="182"/>
      <c r="O174" s="388"/>
    </row>
    <row r="175" spans="1:15" s="17" customFormat="1" x14ac:dyDescent="0.25">
      <c r="A175" s="272">
        <v>10</v>
      </c>
      <c r="B175" s="415" t="s">
        <v>162</v>
      </c>
      <c r="C175" s="419" t="s">
        <v>163</v>
      </c>
      <c r="D175" s="282"/>
      <c r="E175" s="417">
        <v>10</v>
      </c>
      <c r="F175" s="418">
        <v>58</v>
      </c>
      <c r="G175" s="57">
        <v>8.6</v>
      </c>
      <c r="H175" s="58">
        <v>13</v>
      </c>
      <c r="I175" s="77">
        <v>20.85</v>
      </c>
      <c r="J175" s="78">
        <f t="shared" si="15"/>
        <v>10.465116279069768</v>
      </c>
      <c r="K175" s="24">
        <v>2</v>
      </c>
      <c r="L175" s="190">
        <f t="shared" si="16"/>
        <v>-10.465116279069768</v>
      </c>
      <c r="M175" s="117"/>
      <c r="N175" s="182"/>
      <c r="O175" s="388" t="s">
        <v>246</v>
      </c>
    </row>
    <row r="176" spans="1:15" s="17" customFormat="1" ht="15" customHeight="1" x14ac:dyDescent="0.25">
      <c r="A176" s="272">
        <v>11</v>
      </c>
      <c r="B176" s="415" t="s">
        <v>164</v>
      </c>
      <c r="C176" s="419" t="s">
        <v>169</v>
      </c>
      <c r="D176" s="282"/>
      <c r="E176" s="417">
        <v>8</v>
      </c>
      <c r="F176" s="418">
        <v>56.5</v>
      </c>
      <c r="G176" s="57">
        <v>31.6</v>
      </c>
      <c r="H176" s="58">
        <v>25</v>
      </c>
      <c r="I176" s="77">
        <v>24</v>
      </c>
      <c r="J176" s="78" t="str">
        <f t="shared" si="15"/>
        <v>NO BET</v>
      </c>
      <c r="K176" s="24"/>
      <c r="L176" s="190">
        <f t="shared" si="16"/>
        <v>0</v>
      </c>
      <c r="M176" s="117"/>
      <c r="N176" s="182"/>
      <c r="O176" s="388"/>
    </row>
    <row r="177" spans="1:15" s="17" customFormat="1" ht="15" customHeight="1" x14ac:dyDescent="0.25">
      <c r="A177" s="453">
        <v>12</v>
      </c>
      <c r="B177" s="454" t="s">
        <v>165</v>
      </c>
      <c r="C177" s="455" t="s">
        <v>551</v>
      </c>
      <c r="D177" s="456"/>
      <c r="E177" s="457">
        <v>6</v>
      </c>
      <c r="F177" s="458">
        <v>56.5</v>
      </c>
      <c r="G177" s="459">
        <v>4.8</v>
      </c>
      <c r="H177" s="460">
        <v>2.7</v>
      </c>
      <c r="I177" s="77">
        <v>2.2000000000000002</v>
      </c>
      <c r="J177" s="78" t="str">
        <f t="shared" si="15"/>
        <v>NO BET</v>
      </c>
      <c r="K177" s="24"/>
      <c r="L177" s="190">
        <f t="shared" si="16"/>
        <v>0</v>
      </c>
      <c r="M177" s="117"/>
      <c r="N177" s="182" t="s">
        <v>570</v>
      </c>
      <c r="O177" s="388" t="s">
        <v>246</v>
      </c>
    </row>
    <row r="178" spans="1:15" s="17" customFormat="1" x14ac:dyDescent="0.25">
      <c r="A178" s="272">
        <v>13</v>
      </c>
      <c r="B178" s="415">
        <v>6541</v>
      </c>
      <c r="C178" s="419" t="s">
        <v>166</v>
      </c>
      <c r="D178" s="282"/>
      <c r="E178" s="417">
        <v>7</v>
      </c>
      <c r="F178" s="418">
        <v>56</v>
      </c>
      <c r="G178" s="57">
        <v>18.3</v>
      </c>
      <c r="H178" s="58">
        <v>20</v>
      </c>
      <c r="I178" s="77">
        <v>60</v>
      </c>
      <c r="J178" s="78">
        <f t="shared" si="15"/>
        <v>4.918032786885246</v>
      </c>
      <c r="K178" s="24">
        <v>2</v>
      </c>
      <c r="L178" s="190">
        <f t="shared" si="16"/>
        <v>-4.918032786885246</v>
      </c>
      <c r="M178" s="117"/>
      <c r="N178" s="182"/>
      <c r="O178" s="388"/>
    </row>
    <row r="179" spans="1:15" s="17" customFormat="1" ht="15" customHeight="1" x14ac:dyDescent="0.25">
      <c r="A179" s="272">
        <v>14</v>
      </c>
      <c r="B179" s="415" t="s">
        <v>167</v>
      </c>
      <c r="C179" s="419" t="s">
        <v>168</v>
      </c>
      <c r="D179" s="187"/>
      <c r="E179" s="417">
        <v>4</v>
      </c>
      <c r="F179" s="418">
        <v>56</v>
      </c>
      <c r="G179" s="57">
        <v>27.3</v>
      </c>
      <c r="H179" s="58">
        <v>7.8</v>
      </c>
      <c r="I179" s="77">
        <v>8.9</v>
      </c>
      <c r="J179" s="78" t="str">
        <f t="shared" si="15"/>
        <v>NO BET</v>
      </c>
      <c r="K179" s="24"/>
      <c r="L179" s="190">
        <f t="shared" si="16"/>
        <v>0</v>
      </c>
      <c r="M179" s="117"/>
      <c r="N179" s="182"/>
      <c r="O179" s="389"/>
    </row>
    <row r="180" spans="1:15" s="17" customFormat="1" ht="15" hidden="1" customHeight="1" x14ac:dyDescent="0.25">
      <c r="A180" s="272">
        <v>15</v>
      </c>
      <c r="B180" s="312"/>
      <c r="C180" s="187"/>
      <c r="D180" s="187"/>
      <c r="E180" s="298"/>
      <c r="F180" s="422"/>
      <c r="G180" s="57">
        <v>0</v>
      </c>
      <c r="H180" s="58">
        <v>0</v>
      </c>
      <c r="I180" s="77">
        <f t="shared" si="17"/>
        <v>0</v>
      </c>
      <c r="J180" s="78" t="str">
        <f t="shared" si="15"/>
        <v>NO BET</v>
      </c>
      <c r="K180" s="24"/>
      <c r="L180" s="190">
        <f t="shared" si="16"/>
        <v>0</v>
      </c>
      <c r="M180" s="117"/>
      <c r="N180" s="182"/>
      <c r="O180" s="388"/>
    </row>
    <row r="181" spans="1:15" s="17" customFormat="1" ht="15" hidden="1" customHeight="1" x14ac:dyDescent="0.25">
      <c r="A181" s="272">
        <v>16</v>
      </c>
      <c r="B181" s="428"/>
      <c r="C181" s="187"/>
      <c r="D181" s="187"/>
      <c r="E181" s="298"/>
      <c r="F181" s="427"/>
      <c r="G181" s="57">
        <v>0</v>
      </c>
      <c r="H181" s="58">
        <v>0</v>
      </c>
      <c r="I181" s="77">
        <f t="shared" si="17"/>
        <v>0</v>
      </c>
      <c r="J181" s="78" t="str">
        <f t="shared" si="15"/>
        <v>NO BET</v>
      </c>
      <c r="K181" s="24"/>
      <c r="L181" s="190">
        <f t="shared" si="16"/>
        <v>0</v>
      </c>
      <c r="M181" s="117"/>
      <c r="N181" s="182"/>
      <c r="O181" s="388"/>
    </row>
    <row r="182" spans="1:15" s="17" customFormat="1" ht="15" hidden="1" customHeight="1" x14ac:dyDescent="0.25">
      <c r="A182" s="272">
        <v>17</v>
      </c>
      <c r="B182" s="428"/>
      <c r="C182" s="187"/>
      <c r="D182" s="187"/>
      <c r="E182" s="299"/>
      <c r="F182" s="299"/>
      <c r="G182" s="57">
        <v>0</v>
      </c>
      <c r="H182" s="58">
        <v>0</v>
      </c>
      <c r="I182" s="77">
        <f t="shared" si="17"/>
        <v>0</v>
      </c>
      <c r="J182" s="78" t="str">
        <f t="shared" si="15"/>
        <v>NO BET</v>
      </c>
      <c r="K182" s="24"/>
      <c r="L182" s="190">
        <f t="shared" si="16"/>
        <v>0</v>
      </c>
      <c r="M182" s="117"/>
      <c r="N182" s="182"/>
      <c r="O182" s="388"/>
    </row>
    <row r="183" spans="1:15" s="17" customFormat="1" ht="15" hidden="1" customHeight="1" x14ac:dyDescent="0.25">
      <c r="A183" s="272">
        <v>18</v>
      </c>
      <c r="B183" s="292"/>
      <c r="C183" s="187"/>
      <c r="D183" s="187"/>
      <c r="E183" s="299"/>
      <c r="F183" s="299"/>
      <c r="G183" s="57">
        <v>0</v>
      </c>
      <c r="H183" s="58">
        <v>0</v>
      </c>
      <c r="I183" s="77">
        <f t="shared" si="17"/>
        <v>0</v>
      </c>
      <c r="J183" s="78" t="str">
        <f t="shared" si="15"/>
        <v>NO BET</v>
      </c>
      <c r="K183" s="24"/>
      <c r="L183" s="190">
        <f t="shared" si="16"/>
        <v>0</v>
      </c>
      <c r="M183" s="117"/>
      <c r="N183" s="182"/>
      <c r="O183" s="388"/>
    </row>
    <row r="184" spans="1:15" s="17" customFormat="1" ht="15" hidden="1" customHeight="1" x14ac:dyDescent="0.25">
      <c r="A184" s="272">
        <v>19</v>
      </c>
      <c r="B184" s="76"/>
      <c r="C184" s="154"/>
      <c r="D184" s="154"/>
      <c r="E184" s="105"/>
      <c r="F184" s="105"/>
      <c r="G184" s="57">
        <v>0</v>
      </c>
      <c r="H184" s="58">
        <v>0</v>
      </c>
      <c r="I184" s="77">
        <f t="shared" si="17"/>
        <v>0</v>
      </c>
      <c r="J184" s="78" t="str">
        <f t="shared" si="15"/>
        <v>NO BET</v>
      </c>
      <c r="K184" s="24"/>
      <c r="L184" s="190">
        <f t="shared" si="16"/>
        <v>0</v>
      </c>
      <c r="M184" s="117"/>
      <c r="N184" s="182"/>
      <c r="O184" s="388"/>
    </row>
    <row r="185" spans="1:15" s="17" customFormat="1" ht="15" hidden="1" customHeight="1" x14ac:dyDescent="0.25">
      <c r="A185" s="65">
        <v>20</v>
      </c>
      <c r="B185" s="66"/>
      <c r="C185" s="125"/>
      <c r="D185" s="125"/>
      <c r="E185" s="108"/>
      <c r="F185" s="108"/>
      <c r="G185" s="13">
        <v>0</v>
      </c>
      <c r="H185" s="16">
        <v>0</v>
      </c>
      <c r="I185" s="31">
        <f t="shared" si="17"/>
        <v>0</v>
      </c>
      <c r="J185" s="26" t="str">
        <f t="shared" si="15"/>
        <v>NO BET</v>
      </c>
      <c r="K185" s="24"/>
      <c r="L185" s="190">
        <f t="shared" si="16"/>
        <v>0</v>
      </c>
      <c r="M185" s="117"/>
      <c r="N185" s="182"/>
      <c r="O185" s="389"/>
    </row>
    <row r="186" spans="1:15" s="17" customFormat="1" ht="15" hidden="1" customHeight="1" x14ac:dyDescent="0.25">
      <c r="A186" s="65">
        <v>21</v>
      </c>
      <c r="B186" s="66"/>
      <c r="C186" s="125"/>
      <c r="D186" s="154"/>
      <c r="E186" s="105"/>
      <c r="F186" s="105"/>
      <c r="G186" s="57">
        <v>0</v>
      </c>
      <c r="H186" s="58">
        <v>0</v>
      </c>
      <c r="I186" s="77">
        <f t="shared" si="17"/>
        <v>0</v>
      </c>
      <c r="J186" s="26" t="str">
        <f t="shared" si="15"/>
        <v>NO BET</v>
      </c>
      <c r="K186" s="24"/>
      <c r="L186" s="190">
        <f t="shared" si="16"/>
        <v>0</v>
      </c>
      <c r="M186" s="117"/>
      <c r="N186" s="182"/>
      <c r="O186" s="389"/>
    </row>
    <row r="187" spans="1:15" s="17" customFormat="1" ht="15" hidden="1" customHeight="1" x14ac:dyDescent="0.25">
      <c r="A187" s="65">
        <v>22</v>
      </c>
      <c r="B187" s="66"/>
      <c r="C187" s="125"/>
      <c r="D187" s="125"/>
      <c r="E187" s="108"/>
      <c r="F187" s="108"/>
      <c r="G187" s="11">
        <v>0</v>
      </c>
      <c r="H187" s="14">
        <v>0</v>
      </c>
      <c r="I187" s="31">
        <f t="shared" si="17"/>
        <v>0</v>
      </c>
      <c r="J187" s="26" t="str">
        <f t="shared" si="15"/>
        <v>NO BET</v>
      </c>
      <c r="K187" s="24"/>
      <c r="L187" s="190">
        <f t="shared" si="16"/>
        <v>0</v>
      </c>
      <c r="M187" s="117"/>
      <c r="N187" s="182"/>
      <c r="O187" s="389"/>
    </row>
    <row r="188" spans="1:15" s="17" customFormat="1" ht="15" hidden="1" customHeight="1" x14ac:dyDescent="0.25">
      <c r="A188" s="65">
        <v>23</v>
      </c>
      <c r="B188" s="66"/>
      <c r="C188" s="125"/>
      <c r="D188" s="125"/>
      <c r="E188" s="108"/>
      <c r="F188" s="108"/>
      <c r="G188" s="12">
        <v>0</v>
      </c>
      <c r="H188" s="15">
        <v>0</v>
      </c>
      <c r="I188" s="31">
        <f t="shared" si="17"/>
        <v>0</v>
      </c>
      <c r="J188" s="26" t="str">
        <f t="shared" si="15"/>
        <v>NO BET</v>
      </c>
      <c r="K188" s="24"/>
      <c r="L188" s="190">
        <f t="shared" si="16"/>
        <v>0</v>
      </c>
      <c r="M188" s="117"/>
      <c r="N188" s="182"/>
      <c r="O188" s="389"/>
    </row>
    <row r="189" spans="1:15" s="17" customFormat="1" ht="15" hidden="1" customHeight="1" x14ac:dyDescent="0.25">
      <c r="A189" s="65">
        <v>24</v>
      </c>
      <c r="B189" s="66"/>
      <c r="C189" s="125"/>
      <c r="D189" s="125"/>
      <c r="E189" s="108"/>
      <c r="F189" s="108"/>
      <c r="G189" s="12">
        <v>0</v>
      </c>
      <c r="H189" s="15">
        <v>0</v>
      </c>
      <c r="I189" s="31">
        <f t="shared" si="17"/>
        <v>0</v>
      </c>
      <c r="J189" s="26" t="str">
        <f t="shared" si="15"/>
        <v>NO BET</v>
      </c>
      <c r="K189" s="9"/>
      <c r="L189" s="190">
        <f t="shared" si="16"/>
        <v>0</v>
      </c>
      <c r="M189" s="117"/>
      <c r="N189" s="182"/>
      <c r="O189" s="389"/>
    </row>
    <row r="190" spans="1:15" s="17" customFormat="1" x14ac:dyDescent="0.25">
      <c r="A190" s="60"/>
      <c r="B190" s="61"/>
      <c r="C190" s="60"/>
      <c r="D190" s="60"/>
      <c r="E190" s="9"/>
      <c r="F190" s="9"/>
      <c r="G190"/>
      <c r="H190" s="55"/>
      <c r="I190" s="69"/>
      <c r="J190" s="67"/>
      <c r="K190" s="30" t="s">
        <v>30</v>
      </c>
      <c r="L190" s="173"/>
      <c r="M190"/>
      <c r="N190" s="278"/>
      <c r="O190" s="378"/>
    </row>
    <row r="191" spans="1:15" s="17" customFormat="1" x14ac:dyDescent="0.25">
      <c r="A191" s="62" t="s">
        <v>25</v>
      </c>
      <c r="B191" s="570"/>
      <c r="C191" s="570"/>
      <c r="D191" s="101"/>
      <c r="E191" s="109" t="s">
        <v>17</v>
      </c>
      <c r="F191" s="106"/>
      <c r="G191" s="117"/>
      <c r="H191" s="27"/>
      <c r="I191" s="28" t="s">
        <v>29</v>
      </c>
      <c r="J191" s="29">
        <f>SUM(J166:J189)</f>
        <v>25.938704621510571</v>
      </c>
      <c r="K191" s="30" t="s">
        <v>18</v>
      </c>
      <c r="L191" s="29">
        <f>SUM(L166:L190)</f>
        <v>-25.938704621510571</v>
      </c>
      <c r="M191"/>
      <c r="N191" s="188"/>
      <c r="O191" s="381"/>
    </row>
    <row r="192" spans="1:15" s="17" customFormat="1" x14ac:dyDescent="0.25">
      <c r="A192" s="64" t="s">
        <v>44</v>
      </c>
      <c r="B192" s="8" t="s">
        <v>590</v>
      </c>
      <c r="C192" s="8"/>
      <c r="D192" s="8"/>
      <c r="E192" s="63"/>
      <c r="F192" s="63"/>
      <c r="G192" s="117"/>
      <c r="H192" s="45"/>
      <c r="I192" s="48"/>
      <c r="J192" s="49"/>
      <c r="K192" s="46"/>
      <c r="L192" s="283"/>
      <c r="N192" s="188"/>
      <c r="O192" s="380"/>
    </row>
    <row r="193" spans="1:15" s="17" customFormat="1" x14ac:dyDescent="0.25">
      <c r="A193" s="64"/>
      <c r="B193" s="8"/>
      <c r="C193" s="8"/>
      <c r="D193" s="8"/>
      <c r="E193" s="63"/>
      <c r="F193" s="63"/>
      <c r="G193" s="50"/>
      <c r="H193" s="45"/>
      <c r="I193" s="48"/>
      <c r="J193" s="49"/>
      <c r="K193" s="46"/>
      <c r="L193" s="283"/>
      <c r="N193" s="188"/>
      <c r="O193" s="380"/>
    </row>
    <row r="194" spans="1:15" s="17" customFormat="1" x14ac:dyDescent="0.25">
      <c r="A194" s="64"/>
      <c r="B194" s="8"/>
      <c r="C194" s="8"/>
      <c r="D194" s="8"/>
      <c r="E194" s="63"/>
      <c r="F194" s="63"/>
      <c r="G194" s="50"/>
      <c r="H194" s="45"/>
      <c r="I194" s="48"/>
      <c r="J194" s="49"/>
      <c r="K194" s="46"/>
      <c r="L194" s="283"/>
      <c r="N194" s="188"/>
      <c r="O194" s="380"/>
    </row>
    <row r="195" spans="1:15" s="17" customFormat="1" ht="15" customHeight="1" x14ac:dyDescent="0.25">
      <c r="A195" s="40" t="s">
        <v>6</v>
      </c>
      <c r="B195" s="73" t="s">
        <v>50</v>
      </c>
      <c r="C195" s="42" t="s">
        <v>15</v>
      </c>
      <c r="D195" s="320" t="s">
        <v>155</v>
      </c>
      <c r="E195" s="107"/>
      <c r="F195" s="107"/>
      <c r="G195" s="73"/>
      <c r="H195" s="41" t="s">
        <v>22</v>
      </c>
      <c r="I195" s="567" t="s">
        <v>16</v>
      </c>
      <c r="J195" s="568">
        <v>0.9</v>
      </c>
      <c r="K195" s="572" t="s">
        <v>4</v>
      </c>
      <c r="L195" s="563">
        <v>100</v>
      </c>
      <c r="M195" s="564" t="s">
        <v>3</v>
      </c>
      <c r="N195" s="561" t="s">
        <v>64</v>
      </c>
      <c r="O195" s="371"/>
    </row>
    <row r="196" spans="1:15" s="17" customFormat="1" x14ac:dyDescent="0.25">
      <c r="A196" s="32" t="s">
        <v>7</v>
      </c>
      <c r="B196" s="33">
        <v>6</v>
      </c>
      <c r="C196" s="34" t="s">
        <v>14</v>
      </c>
      <c r="D196" s="275" t="s">
        <v>175</v>
      </c>
      <c r="E196" s="6"/>
      <c r="F196" s="6"/>
      <c r="G196" s="75"/>
      <c r="H196" s="35"/>
      <c r="I196" s="567"/>
      <c r="J196" s="568"/>
      <c r="K196" s="572"/>
      <c r="L196" s="563"/>
      <c r="M196" s="564"/>
      <c r="N196" s="561"/>
      <c r="O196" s="371"/>
    </row>
    <row r="197" spans="1:15" s="17" customFormat="1" ht="15" customHeight="1" x14ac:dyDescent="0.25">
      <c r="A197" s="37" t="s">
        <v>8</v>
      </c>
      <c r="B197" s="38" t="s">
        <v>176</v>
      </c>
      <c r="C197" s="35"/>
      <c r="D197" s="275"/>
      <c r="E197" s="91"/>
      <c r="F197" s="91"/>
      <c r="G197" s="35"/>
      <c r="H197" s="35"/>
      <c r="I197" s="36"/>
      <c r="J197" s="35"/>
      <c r="K197" s="39"/>
      <c r="L197" s="186"/>
      <c r="M197" s="561" t="s">
        <v>23</v>
      </c>
      <c r="N197" s="561"/>
      <c r="O197" s="372" t="s">
        <v>65</v>
      </c>
    </row>
    <row r="198" spans="1:15" s="17" customFormat="1" ht="30" x14ac:dyDescent="0.25">
      <c r="A198" s="6" t="s">
        <v>9</v>
      </c>
      <c r="B198" s="6" t="s">
        <v>10</v>
      </c>
      <c r="C198" s="4" t="s">
        <v>0</v>
      </c>
      <c r="D198" s="4"/>
      <c r="E198" s="6" t="s">
        <v>47</v>
      </c>
      <c r="F198" s="6" t="s">
        <v>48</v>
      </c>
      <c r="G198" s="5" t="s">
        <v>11</v>
      </c>
      <c r="H198" s="5" t="s">
        <v>12</v>
      </c>
      <c r="I198" s="116" t="s">
        <v>20</v>
      </c>
      <c r="J198" s="5" t="s">
        <v>1</v>
      </c>
      <c r="K198" s="5" t="s">
        <v>13</v>
      </c>
      <c r="L198" s="261" t="s">
        <v>5</v>
      </c>
      <c r="M198" s="561"/>
      <c r="N198" s="561"/>
      <c r="O198" s="373" t="s">
        <v>66</v>
      </c>
    </row>
    <row r="199" spans="1:15" s="17" customFormat="1" x14ac:dyDescent="0.25">
      <c r="A199" s="272">
        <v>1</v>
      </c>
      <c r="B199" s="415">
        <v>2653</v>
      </c>
      <c r="C199" s="419" t="s">
        <v>177</v>
      </c>
      <c r="D199" s="187"/>
      <c r="E199" s="417">
        <v>3</v>
      </c>
      <c r="F199" s="418">
        <v>59</v>
      </c>
      <c r="G199" s="57">
        <v>14.7</v>
      </c>
      <c r="H199" s="58">
        <v>65</v>
      </c>
      <c r="I199" s="77">
        <v>85</v>
      </c>
      <c r="J199" s="78">
        <f>IF(M199="B", $L$195/G199*$J$195,IF(I199&lt;=G199,$M$195,IF(I199&gt;G199,SUM($L$195/G199*$J$195,0,ROUNDUP(,0)))))</f>
        <v>6.1224489795918373</v>
      </c>
      <c r="K199" s="308">
        <v>2</v>
      </c>
      <c r="L199" s="190">
        <f>IF(J199="NO BET",0,IF(K199&gt;1,J199*-1,IF(K199=1,SUM(J199*I199-J199,0))))</f>
        <v>-6.1224489795918373</v>
      </c>
      <c r="M199" s="301"/>
      <c r="N199" s="386"/>
      <c r="O199" s="389" t="s">
        <v>246</v>
      </c>
    </row>
    <row r="200" spans="1:15" s="17" customFormat="1" x14ac:dyDescent="0.25">
      <c r="A200" s="272">
        <v>2</v>
      </c>
      <c r="B200" s="415" t="s">
        <v>178</v>
      </c>
      <c r="C200" s="419" t="s">
        <v>179</v>
      </c>
      <c r="D200" s="187"/>
      <c r="E200" s="417">
        <v>2</v>
      </c>
      <c r="F200" s="418">
        <v>59</v>
      </c>
      <c r="G200" s="57">
        <v>13.2</v>
      </c>
      <c r="H200" s="58">
        <v>6</v>
      </c>
      <c r="I200" s="77">
        <v>7.8</v>
      </c>
      <c r="J200" s="78" t="str">
        <f t="shared" ref="J200:J222" si="18">IF(M200="B", $L$195/G200*$J$195,IF(I200&lt;=G200,$M$195,IF(I200&gt;G200,SUM($L$195/G200*$J$195,0,ROUNDUP(,0)))))</f>
        <v>NO BET</v>
      </c>
      <c r="K200" s="24"/>
      <c r="L200" s="190">
        <f t="shared" ref="L200:L222" si="19">IF(J200="NO BET",0,IF(K200&gt;1,J200*-1,IF(K200=1,SUM(J200*I200-J200,0))))</f>
        <v>0</v>
      </c>
      <c r="M200" s="117"/>
      <c r="N200" s="182"/>
      <c r="O200" s="389"/>
    </row>
    <row r="201" spans="1:15" s="17" customFormat="1" x14ac:dyDescent="0.25">
      <c r="A201" s="272">
        <v>3</v>
      </c>
      <c r="B201" s="415" t="s">
        <v>180</v>
      </c>
      <c r="C201" s="419" t="s">
        <v>191</v>
      </c>
      <c r="D201" s="187"/>
      <c r="E201" s="417">
        <v>10</v>
      </c>
      <c r="F201" s="418">
        <v>59</v>
      </c>
      <c r="G201" s="57">
        <v>14.7</v>
      </c>
      <c r="H201" s="58">
        <v>7.2</v>
      </c>
      <c r="I201" s="77">
        <v>8.6999999999999993</v>
      </c>
      <c r="J201" s="78" t="str">
        <f t="shared" si="18"/>
        <v>NO BET</v>
      </c>
      <c r="K201" s="24"/>
      <c r="L201" s="190">
        <f t="shared" si="19"/>
        <v>0</v>
      </c>
      <c r="M201" s="117"/>
      <c r="N201" s="182"/>
      <c r="O201" s="389"/>
    </row>
    <row r="202" spans="1:15" s="17" customFormat="1" ht="15" customHeight="1" x14ac:dyDescent="0.25">
      <c r="A202" s="496">
        <v>4</v>
      </c>
      <c r="B202" s="497" t="s">
        <v>181</v>
      </c>
      <c r="C202" s="504" t="s">
        <v>182</v>
      </c>
      <c r="D202" s="505"/>
      <c r="E202" s="500">
        <v>1</v>
      </c>
      <c r="F202" s="501">
        <v>58.5</v>
      </c>
      <c r="G202" s="502">
        <v>7.5</v>
      </c>
      <c r="H202" s="503">
        <v>6.8</v>
      </c>
      <c r="I202" s="77">
        <v>10.199999999999999</v>
      </c>
      <c r="J202" s="78">
        <f t="shared" si="18"/>
        <v>12</v>
      </c>
      <c r="K202" s="510">
        <v>1</v>
      </c>
      <c r="L202" s="190">
        <f t="shared" si="19"/>
        <v>110.39999999999999</v>
      </c>
      <c r="M202" s="509"/>
      <c r="N202" s="486"/>
      <c r="O202" s="508"/>
    </row>
    <row r="203" spans="1:15" s="17" customFormat="1" ht="15" customHeight="1" x14ac:dyDescent="0.25">
      <c r="A203" s="272">
        <v>5</v>
      </c>
      <c r="B203" s="426" t="s">
        <v>190</v>
      </c>
      <c r="C203" s="419" t="s">
        <v>183</v>
      </c>
      <c r="D203" s="187"/>
      <c r="E203" s="417">
        <v>9</v>
      </c>
      <c r="F203" s="418">
        <v>57.5</v>
      </c>
      <c r="G203" s="57">
        <v>11.9</v>
      </c>
      <c r="H203" s="58">
        <v>7.2</v>
      </c>
      <c r="I203" s="77">
        <v>6.3</v>
      </c>
      <c r="J203" s="78" t="str">
        <f t="shared" si="18"/>
        <v>NO BET</v>
      </c>
      <c r="K203" s="24"/>
      <c r="L203" s="190">
        <f t="shared" si="19"/>
        <v>0</v>
      </c>
      <c r="M203" s="117"/>
      <c r="N203" s="182"/>
      <c r="O203" s="388" t="s">
        <v>246</v>
      </c>
    </row>
    <row r="204" spans="1:15" s="17" customFormat="1" ht="15" customHeight="1" x14ac:dyDescent="0.25">
      <c r="A204" s="272">
        <v>6</v>
      </c>
      <c r="B204" s="415">
        <v>5126</v>
      </c>
      <c r="C204" s="419" t="s">
        <v>184</v>
      </c>
      <c r="D204" s="187"/>
      <c r="E204" s="417">
        <v>5</v>
      </c>
      <c r="F204" s="418">
        <v>56</v>
      </c>
      <c r="G204" s="57">
        <v>9.8000000000000007</v>
      </c>
      <c r="H204" s="58">
        <v>15</v>
      </c>
      <c r="I204" s="77">
        <v>12.35</v>
      </c>
      <c r="J204" s="78">
        <f t="shared" si="18"/>
        <v>9.183673469387756</v>
      </c>
      <c r="K204" s="24">
        <v>2</v>
      </c>
      <c r="L204" s="190">
        <f t="shared" si="19"/>
        <v>-9.183673469387756</v>
      </c>
      <c r="M204" s="117"/>
      <c r="N204" s="182"/>
      <c r="O204" s="388" t="s">
        <v>246</v>
      </c>
    </row>
    <row r="205" spans="1:15" s="17" customFormat="1" ht="15" customHeight="1" x14ac:dyDescent="0.25">
      <c r="A205" s="453">
        <v>7</v>
      </c>
      <c r="B205" s="454">
        <v>1454</v>
      </c>
      <c r="C205" s="455" t="s">
        <v>552</v>
      </c>
      <c r="D205" s="463"/>
      <c r="E205" s="457">
        <v>6</v>
      </c>
      <c r="F205" s="458">
        <v>56</v>
      </c>
      <c r="G205" s="459">
        <v>5.5</v>
      </c>
      <c r="H205" s="460">
        <v>7.4</v>
      </c>
      <c r="I205" s="77">
        <v>7.5</v>
      </c>
      <c r="J205" s="78">
        <f t="shared" si="18"/>
        <v>16.363636363636367</v>
      </c>
      <c r="K205" s="24">
        <v>2</v>
      </c>
      <c r="L205" s="190">
        <f t="shared" si="19"/>
        <v>-16.363636363636367</v>
      </c>
      <c r="M205" s="117"/>
      <c r="N205" s="182"/>
      <c r="O205" s="388" t="s">
        <v>246</v>
      </c>
    </row>
    <row r="206" spans="1:15" s="17" customFormat="1" ht="15" customHeight="1" x14ac:dyDescent="0.25">
      <c r="A206" s="272">
        <v>8</v>
      </c>
      <c r="B206" s="415">
        <v>8078</v>
      </c>
      <c r="C206" s="419" t="s">
        <v>185</v>
      </c>
      <c r="D206" s="187"/>
      <c r="E206" s="417">
        <v>8</v>
      </c>
      <c r="F206" s="418">
        <v>55.5</v>
      </c>
      <c r="G206" s="57">
        <v>9</v>
      </c>
      <c r="H206" s="58">
        <v>15.5</v>
      </c>
      <c r="I206" s="77">
        <v>19.7</v>
      </c>
      <c r="J206" s="78">
        <f t="shared" si="18"/>
        <v>10</v>
      </c>
      <c r="K206" s="24">
        <v>2</v>
      </c>
      <c r="L206" s="190">
        <f t="shared" si="19"/>
        <v>-10</v>
      </c>
      <c r="M206" s="117"/>
      <c r="N206" s="182"/>
      <c r="O206" s="388"/>
    </row>
    <row r="207" spans="1:15" s="17" customFormat="1" x14ac:dyDescent="0.25">
      <c r="A207" s="272">
        <v>9</v>
      </c>
      <c r="B207" s="415">
        <v>3515</v>
      </c>
      <c r="C207" s="419" t="s">
        <v>186</v>
      </c>
      <c r="D207" s="187"/>
      <c r="E207" s="417">
        <v>7</v>
      </c>
      <c r="F207" s="418">
        <v>54.5</v>
      </c>
      <c r="G207" s="57">
        <v>13.2</v>
      </c>
      <c r="H207" s="58">
        <v>4.3</v>
      </c>
      <c r="I207" s="77">
        <v>3.8</v>
      </c>
      <c r="J207" s="78" t="str">
        <f t="shared" si="18"/>
        <v>NO BET</v>
      </c>
      <c r="K207" s="24"/>
      <c r="L207" s="190">
        <f t="shared" si="19"/>
        <v>0</v>
      </c>
      <c r="M207" s="117"/>
      <c r="N207" s="182"/>
      <c r="O207" s="388"/>
    </row>
    <row r="208" spans="1:15" s="17" customFormat="1" x14ac:dyDescent="0.25">
      <c r="A208" s="443">
        <v>10</v>
      </c>
      <c r="B208" s="444">
        <v>4392</v>
      </c>
      <c r="C208" s="445" t="s">
        <v>187</v>
      </c>
      <c r="D208" s="461"/>
      <c r="E208" s="447">
        <v>11</v>
      </c>
      <c r="F208" s="448">
        <v>54</v>
      </c>
      <c r="G208" s="449">
        <v>0</v>
      </c>
      <c r="H208" s="450">
        <v>0</v>
      </c>
      <c r="I208" s="451">
        <f t="shared" ref="I208:I222" si="20">H208</f>
        <v>0</v>
      </c>
      <c r="J208" s="452" t="str">
        <f t="shared" si="18"/>
        <v>NO BET</v>
      </c>
      <c r="K208" s="24"/>
      <c r="L208" s="190">
        <f t="shared" si="19"/>
        <v>0</v>
      </c>
      <c r="M208" s="117"/>
      <c r="N208" s="182"/>
      <c r="O208" s="389"/>
    </row>
    <row r="209" spans="1:15" x14ac:dyDescent="0.25">
      <c r="A209" s="272">
        <v>11</v>
      </c>
      <c r="B209" s="415" t="s">
        <v>188</v>
      </c>
      <c r="C209" s="419" t="s">
        <v>189</v>
      </c>
      <c r="D209" s="187"/>
      <c r="E209" s="417">
        <v>4</v>
      </c>
      <c r="F209" s="418">
        <v>54</v>
      </c>
      <c r="G209" s="57">
        <v>61</v>
      </c>
      <c r="H209" s="58">
        <v>180</v>
      </c>
      <c r="I209" s="77">
        <v>563</v>
      </c>
      <c r="J209" s="78">
        <v>5</v>
      </c>
      <c r="K209" s="24">
        <v>2</v>
      </c>
      <c r="L209" s="190">
        <f t="shared" si="19"/>
        <v>-5</v>
      </c>
      <c r="M209" s="117"/>
      <c r="N209" s="182"/>
      <c r="O209" s="388"/>
    </row>
    <row r="210" spans="1:15" hidden="1" x14ac:dyDescent="0.25">
      <c r="A210" s="272">
        <v>12</v>
      </c>
      <c r="B210" s="279"/>
      <c r="C210" s="281"/>
      <c r="D210" s="187"/>
      <c r="E210" s="280"/>
      <c r="F210" s="307"/>
      <c r="G210" s="57">
        <v>0</v>
      </c>
      <c r="H210" s="58">
        <v>0</v>
      </c>
      <c r="I210" s="77">
        <f t="shared" si="20"/>
        <v>0</v>
      </c>
      <c r="J210" s="78" t="str">
        <f t="shared" si="18"/>
        <v>NO BET</v>
      </c>
      <c r="K210" s="24"/>
      <c r="L210" s="190">
        <f t="shared" si="19"/>
        <v>0</v>
      </c>
      <c r="M210" s="117"/>
      <c r="N210" s="182"/>
      <c r="O210" s="388"/>
    </row>
    <row r="211" spans="1:15" hidden="1" x14ac:dyDescent="0.25">
      <c r="A211" s="272">
        <v>13</v>
      </c>
      <c r="B211" s="279"/>
      <c r="C211" s="281"/>
      <c r="D211" s="187"/>
      <c r="E211" s="280"/>
      <c r="F211" s="307"/>
      <c r="G211" s="57">
        <v>0</v>
      </c>
      <c r="H211" s="58">
        <v>0</v>
      </c>
      <c r="I211" s="77">
        <f t="shared" si="20"/>
        <v>0</v>
      </c>
      <c r="J211" s="78" t="str">
        <f t="shared" si="18"/>
        <v>NO BET</v>
      </c>
      <c r="K211" s="24"/>
      <c r="L211" s="190">
        <f t="shared" si="19"/>
        <v>0</v>
      </c>
      <c r="M211" s="117"/>
      <c r="N211" s="182"/>
      <c r="O211" s="388"/>
    </row>
    <row r="212" spans="1:15" ht="15" hidden="1" customHeight="1" x14ac:dyDescent="0.25">
      <c r="A212" s="272">
        <v>14</v>
      </c>
      <c r="B212" s="279"/>
      <c r="C212" s="281"/>
      <c r="D212" s="187"/>
      <c r="E212" s="280"/>
      <c r="F212" s="307"/>
      <c r="G212" s="57">
        <v>0</v>
      </c>
      <c r="H212" s="58">
        <v>0</v>
      </c>
      <c r="I212" s="77">
        <f t="shared" si="20"/>
        <v>0</v>
      </c>
      <c r="J212" s="78" t="str">
        <f t="shared" si="18"/>
        <v>NO BET</v>
      </c>
      <c r="K212" s="24"/>
      <c r="L212" s="190">
        <f t="shared" si="19"/>
        <v>0</v>
      </c>
      <c r="M212" s="117"/>
      <c r="N212" s="182"/>
      <c r="O212" s="388"/>
    </row>
    <row r="213" spans="1:15" hidden="1" x14ac:dyDescent="0.25">
      <c r="A213" s="272">
        <v>15</v>
      </c>
      <c r="B213" s="279"/>
      <c r="C213" s="281"/>
      <c r="D213" s="187"/>
      <c r="E213" s="280"/>
      <c r="F213" s="307"/>
      <c r="G213" s="57">
        <v>0</v>
      </c>
      <c r="H213" s="58">
        <v>0</v>
      </c>
      <c r="I213" s="77">
        <f t="shared" si="20"/>
        <v>0</v>
      </c>
      <c r="J213" s="78" t="str">
        <f t="shared" si="18"/>
        <v>NO BET</v>
      </c>
      <c r="K213" s="24"/>
      <c r="L213" s="190">
        <f t="shared" si="19"/>
        <v>0</v>
      </c>
      <c r="M213" s="117"/>
      <c r="N213" s="182"/>
      <c r="O213" s="388"/>
    </row>
    <row r="214" spans="1:15" hidden="1" x14ac:dyDescent="0.25">
      <c r="A214" s="272">
        <v>16</v>
      </c>
      <c r="B214" s="292"/>
      <c r="C214" s="187"/>
      <c r="D214" s="187"/>
      <c r="E214" s="299"/>
      <c r="F214" s="299"/>
      <c r="G214" s="57">
        <v>0</v>
      </c>
      <c r="H214" s="58">
        <v>0</v>
      </c>
      <c r="I214" s="77">
        <f t="shared" si="20"/>
        <v>0</v>
      </c>
      <c r="J214" s="78" t="str">
        <f t="shared" si="18"/>
        <v>NO BET</v>
      </c>
      <c r="K214" s="24"/>
      <c r="L214" s="190">
        <f t="shared" si="19"/>
        <v>0</v>
      </c>
      <c r="M214" s="117"/>
      <c r="N214" s="182"/>
      <c r="O214" s="388"/>
    </row>
    <row r="215" spans="1:15" hidden="1" x14ac:dyDescent="0.25">
      <c r="A215" s="272">
        <v>17</v>
      </c>
      <c r="B215" s="292"/>
      <c r="C215" s="187"/>
      <c r="D215" s="187"/>
      <c r="E215" s="299"/>
      <c r="F215" s="299"/>
      <c r="G215" s="57">
        <v>0</v>
      </c>
      <c r="H215" s="58">
        <v>0</v>
      </c>
      <c r="I215" s="77">
        <f t="shared" si="20"/>
        <v>0</v>
      </c>
      <c r="J215" s="78" t="str">
        <f t="shared" si="18"/>
        <v>NO BET</v>
      </c>
      <c r="K215" s="24"/>
      <c r="L215" s="190">
        <f t="shared" si="19"/>
        <v>0</v>
      </c>
      <c r="M215" s="117"/>
      <c r="N215" s="182"/>
      <c r="O215" s="388"/>
    </row>
    <row r="216" spans="1:15" hidden="1" x14ac:dyDescent="0.25">
      <c r="A216" s="272">
        <v>18</v>
      </c>
      <c r="B216" s="76"/>
      <c r="C216" s="154"/>
      <c r="D216" s="154"/>
      <c r="E216" s="105"/>
      <c r="F216" s="105"/>
      <c r="G216" s="57">
        <v>0</v>
      </c>
      <c r="H216" s="58">
        <v>0</v>
      </c>
      <c r="I216" s="77">
        <f t="shared" si="20"/>
        <v>0</v>
      </c>
      <c r="J216" s="78" t="str">
        <f t="shared" si="18"/>
        <v>NO BET</v>
      </c>
      <c r="K216" s="24"/>
      <c r="L216" s="190">
        <f t="shared" si="19"/>
        <v>0</v>
      </c>
      <c r="M216" s="117"/>
      <c r="N216" s="182"/>
      <c r="O216" s="388"/>
    </row>
    <row r="217" spans="1:15" hidden="1" x14ac:dyDescent="0.25">
      <c r="A217" s="272">
        <v>19</v>
      </c>
      <c r="B217" s="76"/>
      <c r="C217" s="154"/>
      <c r="D217" s="154"/>
      <c r="E217" s="105"/>
      <c r="F217" s="105"/>
      <c r="G217" s="57">
        <v>0</v>
      </c>
      <c r="H217" s="58">
        <v>0</v>
      </c>
      <c r="I217" s="77">
        <f t="shared" si="20"/>
        <v>0</v>
      </c>
      <c r="J217" s="78" t="str">
        <f t="shared" si="18"/>
        <v>NO BET</v>
      </c>
      <c r="K217" s="24"/>
      <c r="L217" s="190">
        <f t="shared" si="19"/>
        <v>0</v>
      </c>
      <c r="M217" s="117"/>
      <c r="N217" s="182"/>
      <c r="O217" s="388"/>
    </row>
    <row r="218" spans="1:15" hidden="1" x14ac:dyDescent="0.25">
      <c r="A218" s="272">
        <v>20</v>
      </c>
      <c r="B218" s="76"/>
      <c r="C218" s="154"/>
      <c r="D218" s="154"/>
      <c r="E218" s="105"/>
      <c r="F218" s="105"/>
      <c r="G218" s="11">
        <v>0</v>
      </c>
      <c r="H218" s="14">
        <v>0</v>
      </c>
      <c r="I218" s="31">
        <f t="shared" si="20"/>
        <v>0</v>
      </c>
      <c r="J218" s="78" t="str">
        <f t="shared" si="18"/>
        <v>NO BET</v>
      </c>
      <c r="K218" s="24"/>
      <c r="L218" s="190">
        <f t="shared" si="19"/>
        <v>0</v>
      </c>
      <c r="M218" s="117"/>
      <c r="N218" s="182"/>
      <c r="O218" s="388"/>
    </row>
    <row r="219" spans="1:15" hidden="1" x14ac:dyDescent="0.25">
      <c r="A219" s="272">
        <v>21</v>
      </c>
      <c r="B219" s="76"/>
      <c r="C219" s="154"/>
      <c r="D219" s="154"/>
      <c r="E219" s="105"/>
      <c r="F219" s="105"/>
      <c r="G219" s="57">
        <v>0</v>
      </c>
      <c r="H219" s="58">
        <v>0</v>
      </c>
      <c r="I219" s="77">
        <f t="shared" si="20"/>
        <v>0</v>
      </c>
      <c r="J219" s="78" t="str">
        <f t="shared" si="18"/>
        <v>NO BET</v>
      </c>
      <c r="K219" s="24"/>
      <c r="L219" s="190">
        <f t="shared" si="19"/>
        <v>0</v>
      </c>
      <c r="M219" s="117"/>
      <c r="N219" s="182"/>
      <c r="O219" s="388"/>
    </row>
    <row r="220" spans="1:15" hidden="1" x14ac:dyDescent="0.25">
      <c r="A220" s="65">
        <v>22</v>
      </c>
      <c r="B220" s="66"/>
      <c r="C220" s="125"/>
      <c r="D220" s="125"/>
      <c r="E220" s="108"/>
      <c r="F220" s="108"/>
      <c r="G220" s="11">
        <v>0</v>
      </c>
      <c r="H220" s="14">
        <v>0</v>
      </c>
      <c r="I220" s="31">
        <f t="shared" si="20"/>
        <v>0</v>
      </c>
      <c r="J220" s="26" t="str">
        <f t="shared" si="18"/>
        <v>NO BET</v>
      </c>
      <c r="K220" s="24"/>
      <c r="L220" s="190">
        <f t="shared" si="19"/>
        <v>0</v>
      </c>
      <c r="M220" s="117"/>
      <c r="N220" s="182"/>
      <c r="O220" s="388"/>
    </row>
    <row r="221" spans="1:15" hidden="1" x14ac:dyDescent="0.25">
      <c r="A221" s="65">
        <v>23</v>
      </c>
      <c r="B221" s="66"/>
      <c r="C221" s="125"/>
      <c r="D221" s="125"/>
      <c r="E221" s="108"/>
      <c r="F221" s="108"/>
      <c r="G221" s="12">
        <v>0</v>
      </c>
      <c r="H221" s="15">
        <v>0</v>
      </c>
      <c r="I221" s="31">
        <f t="shared" si="20"/>
        <v>0</v>
      </c>
      <c r="J221" s="26" t="str">
        <f t="shared" si="18"/>
        <v>NO BET</v>
      </c>
      <c r="K221" s="24"/>
      <c r="L221" s="190">
        <f t="shared" si="19"/>
        <v>0</v>
      </c>
      <c r="M221" s="117"/>
      <c r="N221" s="182"/>
      <c r="O221" s="388"/>
    </row>
    <row r="222" spans="1:15" hidden="1" x14ac:dyDescent="0.25">
      <c r="A222" s="65">
        <v>24</v>
      </c>
      <c r="B222" s="66"/>
      <c r="C222" s="125"/>
      <c r="D222" s="125"/>
      <c r="E222" s="108"/>
      <c r="F222" s="108"/>
      <c r="G222" s="12">
        <v>0</v>
      </c>
      <c r="H222" s="15">
        <v>0</v>
      </c>
      <c r="I222" s="31">
        <f t="shared" si="20"/>
        <v>0</v>
      </c>
      <c r="J222" s="26" t="str">
        <f t="shared" si="18"/>
        <v>NO BET</v>
      </c>
      <c r="K222" s="9"/>
      <c r="L222" s="190">
        <f t="shared" si="19"/>
        <v>0</v>
      </c>
      <c r="M222" s="117"/>
      <c r="N222" s="182"/>
      <c r="O222" s="388"/>
    </row>
    <row r="223" spans="1:15" x14ac:dyDescent="0.25">
      <c r="A223" s="60"/>
      <c r="B223" s="61"/>
      <c r="C223" s="60"/>
      <c r="D223" s="60"/>
      <c r="H223" s="55"/>
      <c r="I223" s="69"/>
      <c r="J223" s="67"/>
      <c r="K223" s="30" t="s">
        <v>30</v>
      </c>
      <c r="L223" s="173"/>
      <c r="N223" s="8"/>
      <c r="O223" s="188"/>
    </row>
    <row r="224" spans="1:15" x14ac:dyDescent="0.25">
      <c r="A224" s="62" t="s">
        <v>25</v>
      </c>
      <c r="B224" s="570"/>
      <c r="C224" s="570"/>
      <c r="D224" s="100"/>
      <c r="E224" s="109" t="s">
        <v>17</v>
      </c>
      <c r="F224" s="106"/>
      <c r="G224" s="117">
        <v>7</v>
      </c>
      <c r="H224" s="27"/>
      <c r="I224" s="28" t="s">
        <v>29</v>
      </c>
      <c r="J224" s="29">
        <f>SUM(J199:J222)</f>
        <v>58.66975881261596</v>
      </c>
      <c r="K224" s="30" t="s">
        <v>18</v>
      </c>
      <c r="L224" s="29">
        <f>SUM(L199:L223)</f>
        <v>63.730241187384024</v>
      </c>
      <c r="N224" s="8"/>
      <c r="O224" s="188"/>
    </row>
    <row r="225" spans="1:15" x14ac:dyDescent="0.25">
      <c r="A225" s="64" t="s">
        <v>44</v>
      </c>
      <c r="B225" s="8" t="s">
        <v>591</v>
      </c>
      <c r="C225" s="8"/>
      <c r="D225" s="8"/>
      <c r="E225" s="63"/>
      <c r="F225" s="63"/>
      <c r="G225" s="117" t="s">
        <v>583</v>
      </c>
      <c r="I225" s="56"/>
      <c r="L225" s="283"/>
      <c r="N225" s="188"/>
      <c r="O225" s="188"/>
    </row>
    <row r="226" spans="1:15" x14ac:dyDescent="0.25">
      <c r="A226" s="64"/>
      <c r="B226" s="8"/>
      <c r="C226" s="8"/>
      <c r="D226" s="8"/>
      <c r="E226" s="117"/>
      <c r="F226" s="117"/>
      <c r="G226" s="117"/>
      <c r="I226" s="56"/>
      <c r="L226" s="283"/>
      <c r="N226" s="188"/>
      <c r="O226" s="188"/>
    </row>
    <row r="227" spans="1:15" x14ac:dyDescent="0.25">
      <c r="A227" s="64"/>
      <c r="B227" s="8"/>
      <c r="C227" s="8"/>
      <c r="D227" s="8"/>
      <c r="E227" s="117"/>
      <c r="F227" s="117"/>
      <c r="G227" s="117"/>
      <c r="I227" s="56"/>
      <c r="L227" s="283"/>
      <c r="N227" s="188"/>
      <c r="O227" s="188"/>
    </row>
    <row r="228" spans="1:15" ht="15" customHeight="1" x14ac:dyDescent="0.25">
      <c r="A228" s="40" t="s">
        <v>6</v>
      </c>
      <c r="B228" s="73" t="s">
        <v>50</v>
      </c>
      <c r="C228" s="42" t="s">
        <v>15</v>
      </c>
      <c r="D228" s="320" t="s">
        <v>76</v>
      </c>
      <c r="E228" s="107"/>
      <c r="F228" s="107"/>
      <c r="G228" s="73"/>
      <c r="H228" s="41" t="s">
        <v>22</v>
      </c>
      <c r="I228" s="567" t="s">
        <v>16</v>
      </c>
      <c r="J228" s="568">
        <v>0.9</v>
      </c>
      <c r="K228" s="572" t="s">
        <v>4</v>
      </c>
      <c r="L228" s="563">
        <v>100</v>
      </c>
      <c r="M228" s="564" t="s">
        <v>3</v>
      </c>
      <c r="N228" s="561" t="s">
        <v>64</v>
      </c>
      <c r="O228" s="371"/>
    </row>
    <row r="229" spans="1:15" x14ac:dyDescent="0.25">
      <c r="A229" s="32" t="s">
        <v>7</v>
      </c>
      <c r="B229" s="33">
        <v>7</v>
      </c>
      <c r="C229" s="34" t="s">
        <v>14</v>
      </c>
      <c r="D229" s="275" t="s">
        <v>142</v>
      </c>
      <c r="E229" s="6"/>
      <c r="F229" s="6"/>
      <c r="G229" s="75"/>
      <c r="H229" s="35"/>
      <c r="I229" s="567"/>
      <c r="J229" s="568"/>
      <c r="K229" s="572"/>
      <c r="L229" s="563"/>
      <c r="M229" s="564"/>
      <c r="N229" s="561"/>
      <c r="O229" s="371"/>
    </row>
    <row r="230" spans="1:15" x14ac:dyDescent="0.25">
      <c r="A230" s="37" t="s">
        <v>8</v>
      </c>
      <c r="B230" s="38" t="s">
        <v>192</v>
      </c>
      <c r="C230" s="35"/>
      <c r="D230" s="275"/>
      <c r="E230" s="91"/>
      <c r="F230" s="91"/>
      <c r="G230" s="75"/>
      <c r="H230" s="35"/>
      <c r="I230" s="36"/>
      <c r="J230" s="35"/>
      <c r="K230" s="39"/>
      <c r="L230" s="186"/>
      <c r="M230" s="561" t="s">
        <v>23</v>
      </c>
      <c r="N230" s="561"/>
      <c r="O230" s="372" t="s">
        <v>65</v>
      </c>
    </row>
    <row r="231" spans="1:15" ht="30" x14ac:dyDescent="0.25">
      <c r="A231" s="6" t="s">
        <v>9</v>
      </c>
      <c r="B231" s="6" t="s">
        <v>10</v>
      </c>
      <c r="C231" s="4" t="s">
        <v>0</v>
      </c>
      <c r="D231" s="4"/>
      <c r="E231" s="6" t="s">
        <v>47</v>
      </c>
      <c r="F231" s="6" t="s">
        <v>48</v>
      </c>
      <c r="G231" s="5" t="s">
        <v>11</v>
      </c>
      <c r="H231" s="5" t="s">
        <v>12</v>
      </c>
      <c r="I231" s="25" t="s">
        <v>20</v>
      </c>
      <c r="J231" s="5" t="s">
        <v>1</v>
      </c>
      <c r="K231" s="5" t="s">
        <v>13</v>
      </c>
      <c r="L231" s="261" t="s">
        <v>5</v>
      </c>
      <c r="M231" s="561"/>
      <c r="N231" s="561"/>
      <c r="O231" s="373" t="s">
        <v>66</v>
      </c>
    </row>
    <row r="232" spans="1:15" ht="15" customHeight="1" x14ac:dyDescent="0.25">
      <c r="A232" s="65">
        <v>1</v>
      </c>
      <c r="B232" s="415" t="s">
        <v>193</v>
      </c>
      <c r="C232" s="419" t="s">
        <v>194</v>
      </c>
      <c r="D232" s="130"/>
      <c r="E232" s="417">
        <v>10</v>
      </c>
      <c r="F232" s="418">
        <v>62</v>
      </c>
      <c r="G232" s="11">
        <v>57</v>
      </c>
      <c r="H232" s="14">
        <v>85</v>
      </c>
      <c r="I232" s="31">
        <v>446</v>
      </c>
      <c r="J232" s="26">
        <v>5</v>
      </c>
      <c r="K232" s="24">
        <v>2</v>
      </c>
      <c r="L232" s="190">
        <f>IF(J232="NO BET",0,IF(K232&gt;1,J232*-1,IF(K232=1,SUM(J232*I232-J232,0))))</f>
        <v>-5</v>
      </c>
      <c r="M232" s="63"/>
      <c r="N232" s="182"/>
      <c r="O232" s="182"/>
    </row>
    <row r="233" spans="1:15" ht="15" customHeight="1" x14ac:dyDescent="0.25">
      <c r="A233" s="65">
        <v>2</v>
      </c>
      <c r="B233" s="415" t="s">
        <v>195</v>
      </c>
      <c r="C233" s="419" t="s">
        <v>196</v>
      </c>
      <c r="D233" s="130"/>
      <c r="E233" s="417">
        <v>7</v>
      </c>
      <c r="F233" s="418">
        <v>61</v>
      </c>
      <c r="G233" s="11">
        <v>10.3</v>
      </c>
      <c r="H233" s="14">
        <v>5.4</v>
      </c>
      <c r="I233" s="31">
        <v>5.5</v>
      </c>
      <c r="J233" s="26" t="str">
        <f t="shared" ref="J233:J255" si="21">IF(M233="B", $L$228/G233*$J$228,IF(I233&lt;=G233,$M$228,IF(I233&gt;G233,SUM($L$228/G233*$J$228,0,ROUNDUP(,0)))))</f>
        <v>NO BET</v>
      </c>
      <c r="K233" s="24"/>
      <c r="L233" s="190">
        <f t="shared" ref="L233:L255" si="22">IF(J233="NO BET",0,IF(K233&gt;1,J233*-1,IF(K233=1,SUM(J233*I233-J233,0))))</f>
        <v>0</v>
      </c>
      <c r="M233" s="63"/>
      <c r="N233" s="182"/>
      <c r="O233" s="182" t="s">
        <v>246</v>
      </c>
    </row>
    <row r="234" spans="1:15" x14ac:dyDescent="0.25">
      <c r="A234" s="443">
        <v>3</v>
      </c>
      <c r="B234" s="444">
        <v>7519</v>
      </c>
      <c r="C234" s="445" t="s">
        <v>197</v>
      </c>
      <c r="D234" s="476"/>
      <c r="E234" s="447">
        <v>13</v>
      </c>
      <c r="F234" s="448">
        <v>60</v>
      </c>
      <c r="G234" s="449">
        <v>0</v>
      </c>
      <c r="H234" s="450">
        <v>0</v>
      </c>
      <c r="I234" s="451">
        <v>0</v>
      </c>
      <c r="J234" s="452" t="str">
        <f t="shared" si="21"/>
        <v>NO BET</v>
      </c>
      <c r="K234" s="24"/>
      <c r="L234" s="190">
        <f t="shared" si="22"/>
        <v>0</v>
      </c>
      <c r="M234" s="63"/>
      <c r="N234" s="182"/>
      <c r="O234" s="182"/>
    </row>
    <row r="235" spans="1:15" ht="15" customHeight="1" x14ac:dyDescent="0.25">
      <c r="A235" s="65">
        <v>4</v>
      </c>
      <c r="B235" s="415">
        <v>6673</v>
      </c>
      <c r="C235" s="419" t="s">
        <v>198</v>
      </c>
      <c r="D235" s="130"/>
      <c r="E235" s="417">
        <v>4</v>
      </c>
      <c r="F235" s="418">
        <v>60</v>
      </c>
      <c r="G235" s="12">
        <v>6.9</v>
      </c>
      <c r="H235" s="15">
        <v>10.5</v>
      </c>
      <c r="I235" s="31">
        <v>9.1999999999999993</v>
      </c>
      <c r="J235" s="26">
        <f t="shared" si="21"/>
        <v>13.043478260869565</v>
      </c>
      <c r="K235" s="24">
        <v>2</v>
      </c>
      <c r="L235" s="190">
        <f t="shared" si="22"/>
        <v>-13.043478260869565</v>
      </c>
      <c r="M235" s="63"/>
      <c r="N235" s="182"/>
      <c r="O235" s="182" t="s">
        <v>246</v>
      </c>
    </row>
    <row r="236" spans="1:15" x14ac:dyDescent="0.25">
      <c r="A236" s="65">
        <v>5</v>
      </c>
      <c r="B236" s="415">
        <v>2075</v>
      </c>
      <c r="C236" s="419" t="s">
        <v>199</v>
      </c>
      <c r="D236" s="430"/>
      <c r="E236" s="417">
        <v>8</v>
      </c>
      <c r="F236" s="418">
        <v>60</v>
      </c>
      <c r="G236" s="12">
        <v>8.6</v>
      </c>
      <c r="H236" s="15">
        <v>8.1999999999999993</v>
      </c>
      <c r="I236" s="31">
        <v>6.8</v>
      </c>
      <c r="J236" s="26" t="str">
        <f t="shared" si="21"/>
        <v>NO BET</v>
      </c>
      <c r="K236" s="24"/>
      <c r="L236" s="190">
        <f t="shared" si="22"/>
        <v>0</v>
      </c>
      <c r="M236" s="63"/>
      <c r="N236" s="182" t="s">
        <v>570</v>
      </c>
      <c r="O236" s="182" t="s">
        <v>246</v>
      </c>
    </row>
    <row r="237" spans="1:15" x14ac:dyDescent="0.25">
      <c r="A237" s="453">
        <v>6</v>
      </c>
      <c r="B237" s="454" t="s">
        <v>200</v>
      </c>
      <c r="C237" s="455" t="s">
        <v>216</v>
      </c>
      <c r="D237" s="463"/>
      <c r="E237" s="457">
        <v>9</v>
      </c>
      <c r="F237" s="458">
        <v>59</v>
      </c>
      <c r="G237" s="459">
        <v>5.6</v>
      </c>
      <c r="H237" s="460">
        <v>9.6</v>
      </c>
      <c r="I237" s="31">
        <v>9.8000000000000007</v>
      </c>
      <c r="J237" s="26">
        <f t="shared" si="21"/>
        <v>16.071428571428573</v>
      </c>
      <c r="K237" s="24">
        <v>2</v>
      </c>
      <c r="L237" s="190">
        <f t="shared" si="22"/>
        <v>-16.071428571428573</v>
      </c>
      <c r="M237" s="63"/>
      <c r="N237" s="182"/>
      <c r="O237" s="182"/>
    </row>
    <row r="238" spans="1:15" x14ac:dyDescent="0.25">
      <c r="A238" s="443">
        <v>7</v>
      </c>
      <c r="B238" s="444" t="s">
        <v>201</v>
      </c>
      <c r="C238" s="445" t="s">
        <v>202</v>
      </c>
      <c r="D238" s="461"/>
      <c r="E238" s="447">
        <v>6</v>
      </c>
      <c r="F238" s="448">
        <v>58.5</v>
      </c>
      <c r="G238" s="470">
        <v>0</v>
      </c>
      <c r="H238" s="471">
        <v>0</v>
      </c>
      <c r="I238" s="451">
        <f t="shared" ref="I238:I255" si="23">H238</f>
        <v>0</v>
      </c>
      <c r="J238" s="452" t="str">
        <f t="shared" si="21"/>
        <v>NO BET</v>
      </c>
      <c r="K238" s="24"/>
      <c r="L238" s="190">
        <f t="shared" si="22"/>
        <v>0</v>
      </c>
      <c r="M238" s="63"/>
      <c r="N238" s="182"/>
      <c r="O238" s="182"/>
    </row>
    <row r="239" spans="1:15" x14ac:dyDescent="0.25">
      <c r="A239" s="453">
        <v>8</v>
      </c>
      <c r="B239" s="454" t="s">
        <v>203</v>
      </c>
      <c r="C239" s="455" t="s">
        <v>215</v>
      </c>
      <c r="D239" s="463"/>
      <c r="E239" s="457">
        <v>3</v>
      </c>
      <c r="F239" s="458">
        <v>58.5</v>
      </c>
      <c r="G239" s="459">
        <v>0</v>
      </c>
      <c r="H239" s="460">
        <v>0</v>
      </c>
      <c r="I239" s="479">
        <f t="shared" si="23"/>
        <v>0</v>
      </c>
      <c r="J239" s="480" t="str">
        <f t="shared" si="21"/>
        <v>NO BET</v>
      </c>
      <c r="K239" s="535" t="s">
        <v>585</v>
      </c>
      <c r="L239" s="190">
        <f t="shared" si="22"/>
        <v>0</v>
      </c>
      <c r="M239" s="63"/>
      <c r="N239" s="182"/>
      <c r="O239" s="182"/>
    </row>
    <row r="240" spans="1:15" x14ac:dyDescent="0.25">
      <c r="A240" s="521">
        <v>9</v>
      </c>
      <c r="B240" s="497">
        <v>4172</v>
      </c>
      <c r="C240" s="504" t="s">
        <v>204</v>
      </c>
      <c r="D240" s="522"/>
      <c r="E240" s="500">
        <v>11</v>
      </c>
      <c r="F240" s="501">
        <v>58</v>
      </c>
      <c r="G240" s="523">
        <v>10.3</v>
      </c>
      <c r="H240" s="524">
        <v>5.6</v>
      </c>
      <c r="I240" s="31">
        <v>4.95</v>
      </c>
      <c r="J240" s="26" t="str">
        <f t="shared" si="21"/>
        <v>NO BET</v>
      </c>
      <c r="K240" s="510">
        <v>1</v>
      </c>
      <c r="L240" s="190">
        <f t="shared" si="22"/>
        <v>0</v>
      </c>
      <c r="M240" s="63"/>
      <c r="N240" s="182" t="s">
        <v>570</v>
      </c>
      <c r="O240" s="182" t="s">
        <v>246</v>
      </c>
    </row>
    <row r="241" spans="1:15" x14ac:dyDescent="0.25">
      <c r="A241" s="65">
        <v>10</v>
      </c>
      <c r="B241" s="415" t="s">
        <v>205</v>
      </c>
      <c r="C241" s="419" t="s">
        <v>206</v>
      </c>
      <c r="D241" s="430"/>
      <c r="E241" s="417">
        <v>2</v>
      </c>
      <c r="F241" s="418">
        <v>57.5</v>
      </c>
      <c r="G241" s="12">
        <v>10.3</v>
      </c>
      <c r="H241" s="15">
        <v>5.4</v>
      </c>
      <c r="I241" s="31">
        <v>7.2</v>
      </c>
      <c r="J241" s="26" t="str">
        <f t="shared" si="21"/>
        <v>NO BET</v>
      </c>
      <c r="K241" s="24"/>
      <c r="L241" s="190">
        <f t="shared" si="22"/>
        <v>0</v>
      </c>
      <c r="M241" s="63"/>
      <c r="N241" s="182"/>
      <c r="O241" s="182"/>
    </row>
    <row r="242" spans="1:15" x14ac:dyDescent="0.25">
      <c r="A242" s="65">
        <v>11</v>
      </c>
      <c r="B242" s="415" t="s">
        <v>207</v>
      </c>
      <c r="C242" s="419" t="s">
        <v>208</v>
      </c>
      <c r="D242" s="430"/>
      <c r="E242" s="417">
        <v>5</v>
      </c>
      <c r="F242" s="418">
        <v>57.5</v>
      </c>
      <c r="G242" s="12">
        <v>6.8</v>
      </c>
      <c r="H242" s="15">
        <v>8.6</v>
      </c>
      <c r="I242" s="31">
        <v>10.6</v>
      </c>
      <c r="J242" s="26">
        <f t="shared" si="21"/>
        <v>13.23529411764706</v>
      </c>
      <c r="K242" s="24">
        <v>2</v>
      </c>
      <c r="L242" s="190">
        <f t="shared" si="22"/>
        <v>-13.23529411764706</v>
      </c>
      <c r="M242" s="63"/>
      <c r="N242" s="182"/>
      <c r="O242" s="182" t="s">
        <v>246</v>
      </c>
    </row>
    <row r="243" spans="1:15" x14ac:dyDescent="0.25">
      <c r="A243" s="65">
        <v>12</v>
      </c>
      <c r="B243" s="415" t="s">
        <v>209</v>
      </c>
      <c r="C243" s="419" t="s">
        <v>210</v>
      </c>
      <c r="D243" s="430"/>
      <c r="E243" s="417">
        <v>14</v>
      </c>
      <c r="F243" s="418">
        <v>56</v>
      </c>
      <c r="G243" s="12">
        <v>173</v>
      </c>
      <c r="H243" s="15">
        <v>120</v>
      </c>
      <c r="I243" s="31">
        <v>252</v>
      </c>
      <c r="J243" s="26">
        <v>5</v>
      </c>
      <c r="K243" s="24">
        <v>2</v>
      </c>
      <c r="L243" s="190">
        <f t="shared" si="22"/>
        <v>-5</v>
      </c>
      <c r="M243" s="63"/>
      <c r="N243" s="182"/>
      <c r="O243" s="182"/>
    </row>
    <row r="244" spans="1:15" x14ac:dyDescent="0.25">
      <c r="A244" s="65">
        <v>13</v>
      </c>
      <c r="B244" s="415" t="s">
        <v>211</v>
      </c>
      <c r="C244" s="419" t="s">
        <v>212</v>
      </c>
      <c r="D244" s="430"/>
      <c r="E244" s="417">
        <v>1</v>
      </c>
      <c r="F244" s="418">
        <v>54</v>
      </c>
      <c r="G244" s="12">
        <v>8</v>
      </c>
      <c r="H244" s="15">
        <v>80</v>
      </c>
      <c r="I244" s="31">
        <v>48.1</v>
      </c>
      <c r="J244" s="26">
        <f t="shared" si="21"/>
        <v>11.25</v>
      </c>
      <c r="K244" s="24">
        <v>2</v>
      </c>
      <c r="L244" s="190">
        <f t="shared" si="22"/>
        <v>-11.25</v>
      </c>
      <c r="M244" s="63"/>
      <c r="N244" s="182"/>
      <c r="O244" s="182"/>
    </row>
    <row r="245" spans="1:15" x14ac:dyDescent="0.25">
      <c r="A245" s="65">
        <v>14</v>
      </c>
      <c r="B245" s="415" t="s">
        <v>213</v>
      </c>
      <c r="C245" s="419" t="s">
        <v>214</v>
      </c>
      <c r="D245" s="430"/>
      <c r="E245" s="417">
        <v>12</v>
      </c>
      <c r="F245" s="418">
        <v>54</v>
      </c>
      <c r="G245" s="12">
        <v>101</v>
      </c>
      <c r="H245" s="15">
        <v>140</v>
      </c>
      <c r="I245" s="31">
        <v>675</v>
      </c>
      <c r="J245" s="26">
        <v>5</v>
      </c>
      <c r="K245" s="24">
        <v>2</v>
      </c>
      <c r="L245" s="190">
        <f t="shared" si="22"/>
        <v>-5</v>
      </c>
      <c r="M245" s="63"/>
      <c r="N245" s="182"/>
      <c r="O245" s="182"/>
    </row>
    <row r="246" spans="1:15" hidden="1" x14ac:dyDescent="0.25">
      <c r="A246" s="65">
        <v>15</v>
      </c>
      <c r="B246" s="431"/>
      <c r="C246" s="430"/>
      <c r="D246" s="430"/>
      <c r="E246" s="432"/>
      <c r="F246" s="433"/>
      <c r="G246" s="12">
        <v>0</v>
      </c>
      <c r="H246" s="15">
        <v>0</v>
      </c>
      <c r="I246" s="31">
        <f t="shared" si="23"/>
        <v>0</v>
      </c>
      <c r="J246" s="26" t="str">
        <f t="shared" si="21"/>
        <v>NO BET</v>
      </c>
      <c r="K246" s="24"/>
      <c r="L246" s="190">
        <f t="shared" si="22"/>
        <v>0</v>
      </c>
      <c r="M246" s="63"/>
      <c r="N246" s="182"/>
      <c r="O246" s="182"/>
    </row>
    <row r="247" spans="1:15" ht="15" hidden="1" customHeight="1" x14ac:dyDescent="0.25">
      <c r="A247" s="65">
        <v>16</v>
      </c>
      <c r="B247" s="434"/>
      <c r="C247" s="430"/>
      <c r="D247" s="430"/>
      <c r="E247" s="435"/>
      <c r="F247" s="436"/>
      <c r="G247" s="12">
        <v>0</v>
      </c>
      <c r="H247" s="15">
        <v>0</v>
      </c>
      <c r="I247" s="31">
        <f t="shared" si="23"/>
        <v>0</v>
      </c>
      <c r="J247" s="26" t="str">
        <f t="shared" si="21"/>
        <v>NO BET</v>
      </c>
      <c r="K247" s="24"/>
      <c r="L247" s="190">
        <f t="shared" si="22"/>
        <v>0</v>
      </c>
      <c r="M247" s="63"/>
      <c r="N247" s="182"/>
      <c r="O247" s="182"/>
    </row>
    <row r="248" spans="1:15" hidden="1" x14ac:dyDescent="0.25">
      <c r="A248" s="65">
        <v>17</v>
      </c>
      <c r="B248" s="434"/>
      <c r="C248" s="430"/>
      <c r="D248" s="430"/>
      <c r="E248" s="435"/>
      <c r="F248" s="435"/>
      <c r="G248" s="12">
        <v>0</v>
      </c>
      <c r="H248" s="15">
        <v>0</v>
      </c>
      <c r="I248" s="31">
        <f t="shared" si="23"/>
        <v>0</v>
      </c>
      <c r="J248" s="26" t="str">
        <f t="shared" si="21"/>
        <v>NO BET</v>
      </c>
      <c r="K248" s="24"/>
      <c r="L248" s="190">
        <f t="shared" si="22"/>
        <v>0</v>
      </c>
      <c r="M248" s="63"/>
      <c r="N248" s="182"/>
      <c r="O248" s="182"/>
    </row>
    <row r="249" spans="1:15" hidden="1" x14ac:dyDescent="0.25">
      <c r="A249" s="65">
        <v>18</v>
      </c>
      <c r="B249" s="66"/>
      <c r="C249" s="125"/>
      <c r="D249" s="125"/>
      <c r="E249" s="108"/>
      <c r="F249" s="108"/>
      <c r="G249" s="12">
        <v>0</v>
      </c>
      <c r="H249" s="15">
        <v>0</v>
      </c>
      <c r="I249" s="31">
        <f t="shared" si="23"/>
        <v>0</v>
      </c>
      <c r="J249" s="26" t="str">
        <f t="shared" si="21"/>
        <v>NO BET</v>
      </c>
      <c r="K249" s="24"/>
      <c r="L249" s="190">
        <f t="shared" si="22"/>
        <v>0</v>
      </c>
      <c r="M249" s="63"/>
      <c r="N249" s="182"/>
      <c r="O249" s="182"/>
    </row>
    <row r="250" spans="1:15" hidden="1" x14ac:dyDescent="0.25">
      <c r="A250" s="65">
        <v>19</v>
      </c>
      <c r="B250" s="66"/>
      <c r="C250" s="125"/>
      <c r="D250" s="125"/>
      <c r="E250" s="108"/>
      <c r="F250" s="108"/>
      <c r="G250" s="12">
        <v>0</v>
      </c>
      <c r="H250" s="15">
        <v>0</v>
      </c>
      <c r="I250" s="31">
        <f t="shared" si="23"/>
        <v>0</v>
      </c>
      <c r="J250" s="26" t="str">
        <f t="shared" si="21"/>
        <v>NO BET</v>
      </c>
      <c r="K250" s="24"/>
      <c r="L250" s="190">
        <f t="shared" si="22"/>
        <v>0</v>
      </c>
      <c r="M250" s="63"/>
      <c r="N250" s="182"/>
      <c r="O250" s="182"/>
    </row>
    <row r="251" spans="1:15" hidden="1" x14ac:dyDescent="0.25">
      <c r="A251" s="65">
        <v>20</v>
      </c>
      <c r="B251" s="66"/>
      <c r="C251" s="125"/>
      <c r="D251" s="125"/>
      <c r="E251" s="108"/>
      <c r="F251" s="108"/>
      <c r="G251" s="13">
        <v>0</v>
      </c>
      <c r="H251" s="16">
        <v>0</v>
      </c>
      <c r="I251" s="31">
        <f t="shared" si="23"/>
        <v>0</v>
      </c>
      <c r="J251" s="26" t="str">
        <f t="shared" si="21"/>
        <v>NO BET</v>
      </c>
      <c r="K251" s="24"/>
      <c r="L251" s="190">
        <f t="shared" si="22"/>
        <v>0</v>
      </c>
      <c r="M251" s="63"/>
      <c r="N251" s="182"/>
      <c r="O251" s="182"/>
    </row>
    <row r="252" spans="1:15" hidden="1" x14ac:dyDescent="0.25">
      <c r="A252" s="65">
        <v>21</v>
      </c>
      <c r="B252" s="66"/>
      <c r="C252" s="125"/>
      <c r="D252" s="125"/>
      <c r="E252" s="108"/>
      <c r="F252" s="108"/>
      <c r="G252" s="57">
        <v>0</v>
      </c>
      <c r="H252" s="58">
        <v>0</v>
      </c>
      <c r="I252" s="31">
        <f t="shared" si="23"/>
        <v>0</v>
      </c>
      <c r="J252" s="26" t="str">
        <f t="shared" si="21"/>
        <v>NO BET</v>
      </c>
      <c r="K252" s="24"/>
      <c r="L252" s="190">
        <f t="shared" si="22"/>
        <v>0</v>
      </c>
      <c r="M252" s="63"/>
      <c r="N252" s="182"/>
      <c r="O252" s="182"/>
    </row>
    <row r="253" spans="1:15" hidden="1" x14ac:dyDescent="0.25">
      <c r="A253" s="65">
        <v>22</v>
      </c>
      <c r="B253" s="66"/>
      <c r="C253" s="125"/>
      <c r="D253" s="125"/>
      <c r="E253" s="108"/>
      <c r="F253" s="108"/>
      <c r="G253" s="11">
        <v>0</v>
      </c>
      <c r="H253" s="14">
        <v>0</v>
      </c>
      <c r="I253" s="31">
        <f t="shared" si="23"/>
        <v>0</v>
      </c>
      <c r="J253" s="26" t="str">
        <f t="shared" si="21"/>
        <v>NO BET</v>
      </c>
      <c r="K253" s="24"/>
      <c r="L253" s="190">
        <f t="shared" si="22"/>
        <v>0</v>
      </c>
      <c r="M253" s="63"/>
      <c r="N253" s="182"/>
      <c r="O253" s="182"/>
    </row>
    <row r="254" spans="1:15" hidden="1" x14ac:dyDescent="0.25">
      <c r="A254" s="65">
        <v>23</v>
      </c>
      <c r="B254" s="66"/>
      <c r="C254" s="125"/>
      <c r="D254" s="125"/>
      <c r="E254" s="108"/>
      <c r="F254" s="108"/>
      <c r="G254" s="12">
        <v>0</v>
      </c>
      <c r="H254" s="15">
        <v>0</v>
      </c>
      <c r="I254" s="31">
        <f t="shared" si="23"/>
        <v>0</v>
      </c>
      <c r="J254" s="26" t="str">
        <f t="shared" si="21"/>
        <v>NO BET</v>
      </c>
      <c r="K254" s="24"/>
      <c r="L254" s="190">
        <f t="shared" si="22"/>
        <v>0</v>
      </c>
      <c r="M254" s="63"/>
      <c r="N254" s="182"/>
      <c r="O254" s="182"/>
    </row>
    <row r="255" spans="1:15" hidden="1" x14ac:dyDescent="0.25">
      <c r="A255" s="65">
        <v>24</v>
      </c>
      <c r="B255" s="66"/>
      <c r="C255" s="125"/>
      <c r="D255" s="125"/>
      <c r="E255" s="108"/>
      <c r="F255" s="108"/>
      <c r="G255" s="12">
        <v>0</v>
      </c>
      <c r="H255" s="15">
        <v>0</v>
      </c>
      <c r="I255" s="31">
        <f t="shared" si="23"/>
        <v>0</v>
      </c>
      <c r="J255" s="26" t="str">
        <f t="shared" si="21"/>
        <v>NO BET</v>
      </c>
      <c r="K255" s="9"/>
      <c r="L255" s="190">
        <f t="shared" si="22"/>
        <v>0</v>
      </c>
      <c r="M255" s="63"/>
      <c r="N255" s="182"/>
      <c r="O255" s="182"/>
    </row>
    <row r="256" spans="1:15" x14ac:dyDescent="0.25">
      <c r="A256" s="60"/>
      <c r="B256" s="61"/>
      <c r="C256" s="60"/>
      <c r="D256" s="60"/>
      <c r="H256" s="55"/>
      <c r="I256" s="69"/>
      <c r="J256" s="67"/>
      <c r="K256" s="30" t="s">
        <v>30</v>
      </c>
      <c r="L256" s="173"/>
      <c r="M256" s="63"/>
      <c r="N256" s="8"/>
      <c r="O256" s="188"/>
    </row>
    <row r="257" spans="1:15" x14ac:dyDescent="0.25">
      <c r="A257" s="62" t="s">
        <v>25</v>
      </c>
      <c r="B257" s="570"/>
      <c r="C257" s="570"/>
      <c r="D257" s="100"/>
      <c r="E257" s="109" t="s">
        <v>17</v>
      </c>
      <c r="F257" s="106"/>
      <c r="G257" s="63"/>
      <c r="H257" s="27"/>
      <c r="I257" s="28" t="s">
        <v>29</v>
      </c>
      <c r="J257" s="29">
        <f>SUM(J232:J255)</f>
        <v>68.60020094994519</v>
      </c>
      <c r="K257" s="30" t="s">
        <v>18</v>
      </c>
      <c r="L257" s="29">
        <f>SUM(L232:L256)</f>
        <v>-68.60020094994519</v>
      </c>
      <c r="M257" s="63"/>
      <c r="N257" s="8"/>
      <c r="O257" s="188"/>
    </row>
    <row r="258" spans="1:15" x14ac:dyDescent="0.25">
      <c r="A258" s="64" t="s">
        <v>44</v>
      </c>
      <c r="B258" s="8" t="s">
        <v>592</v>
      </c>
      <c r="C258" s="8"/>
      <c r="D258" s="8"/>
      <c r="E258" s="63"/>
      <c r="F258" s="63"/>
      <c r="G258" s="63"/>
      <c r="L258" s="188"/>
      <c r="N258" s="8"/>
      <c r="O258" s="188"/>
    </row>
    <row r="259" spans="1:15" s="188" customFormat="1" x14ac:dyDescent="0.25">
      <c r="A259" s="64"/>
      <c r="B259" s="8"/>
      <c r="C259" s="8"/>
      <c r="D259" s="8"/>
      <c r="E259" s="278"/>
      <c r="F259" s="278"/>
      <c r="G259" s="278"/>
      <c r="I259" s="151"/>
      <c r="N259" s="8"/>
    </row>
    <row r="260" spans="1:15" s="188" customFormat="1" x14ac:dyDescent="0.25">
      <c r="A260" s="64"/>
      <c r="B260" s="8"/>
      <c r="C260" s="8"/>
      <c r="D260" s="8"/>
      <c r="E260" s="278"/>
      <c r="F260" s="278"/>
      <c r="G260" s="278"/>
      <c r="I260" s="151"/>
      <c r="N260" s="8"/>
    </row>
    <row r="261" spans="1:15" s="188" customFormat="1" ht="15" customHeight="1" x14ac:dyDescent="0.25">
      <c r="A261" s="268" t="s">
        <v>6</v>
      </c>
      <c r="B261" s="271" t="s">
        <v>50</v>
      </c>
      <c r="C261" s="70" t="s">
        <v>15</v>
      </c>
      <c r="D261" s="320" t="s">
        <v>116</v>
      </c>
      <c r="E261" s="153"/>
      <c r="F261" s="153"/>
      <c r="G261" s="320"/>
      <c r="H261" s="268" t="s">
        <v>22</v>
      </c>
      <c r="I261" s="562" t="s">
        <v>16</v>
      </c>
      <c r="J261" s="571">
        <v>0.9</v>
      </c>
      <c r="K261" s="572" t="s">
        <v>4</v>
      </c>
      <c r="L261" s="563">
        <v>50</v>
      </c>
      <c r="M261" s="564" t="s">
        <v>3</v>
      </c>
      <c r="N261" s="561" t="s">
        <v>64</v>
      </c>
      <c r="O261" s="371"/>
    </row>
    <row r="262" spans="1:15" s="188" customFormat="1" x14ac:dyDescent="0.25">
      <c r="A262" s="262" t="s">
        <v>7</v>
      </c>
      <c r="B262" s="275">
        <v>8</v>
      </c>
      <c r="C262" s="264" t="s">
        <v>14</v>
      </c>
      <c r="D262" s="275" t="s">
        <v>142</v>
      </c>
      <c r="E262" s="261"/>
      <c r="F262" s="261"/>
      <c r="G262" s="275"/>
      <c r="H262" s="186"/>
      <c r="I262" s="562"/>
      <c r="J262" s="571"/>
      <c r="K262" s="572"/>
      <c r="L262" s="563"/>
      <c r="M262" s="564"/>
      <c r="N262" s="561"/>
      <c r="O262" s="371"/>
    </row>
    <row r="263" spans="1:15" s="188" customFormat="1" ht="15" customHeight="1" x14ac:dyDescent="0.25">
      <c r="A263" s="266" t="s">
        <v>8</v>
      </c>
      <c r="B263" s="267" t="s">
        <v>217</v>
      </c>
      <c r="C263" s="186"/>
      <c r="D263" s="275"/>
      <c r="E263" s="104"/>
      <c r="F263" s="104"/>
      <c r="G263" s="275"/>
      <c r="H263" s="186"/>
      <c r="I263" s="152"/>
      <c r="J263" s="186"/>
      <c r="K263" s="186"/>
      <c r="L263" s="186"/>
      <c r="M263" s="561" t="s">
        <v>23</v>
      </c>
      <c r="N263" s="561"/>
      <c r="O263" s="372" t="s">
        <v>65</v>
      </c>
    </row>
    <row r="264" spans="1:15" s="188" customFormat="1" ht="30" x14ac:dyDescent="0.25">
      <c r="A264" s="261" t="s">
        <v>9</v>
      </c>
      <c r="B264" s="261" t="s">
        <v>10</v>
      </c>
      <c r="C264" s="266" t="s">
        <v>0</v>
      </c>
      <c r="D264" s="266"/>
      <c r="E264" s="261" t="s">
        <v>47</v>
      </c>
      <c r="F264" s="261" t="s">
        <v>48</v>
      </c>
      <c r="G264" s="261" t="s">
        <v>11</v>
      </c>
      <c r="H264" s="261" t="s">
        <v>12</v>
      </c>
      <c r="I264" s="302" t="s">
        <v>20</v>
      </c>
      <c r="J264" s="261" t="s">
        <v>1</v>
      </c>
      <c r="K264" s="261" t="s">
        <v>13</v>
      </c>
      <c r="L264" s="261" t="s">
        <v>5</v>
      </c>
      <c r="M264" s="561"/>
      <c r="N264" s="561"/>
      <c r="O264" s="373" t="s">
        <v>66</v>
      </c>
    </row>
    <row r="265" spans="1:15" s="188" customFormat="1" x14ac:dyDescent="0.25">
      <c r="A265" s="443">
        <v>1</v>
      </c>
      <c r="B265" s="472" t="s">
        <v>218</v>
      </c>
      <c r="C265" s="473" t="s">
        <v>553</v>
      </c>
      <c r="D265" s="474"/>
      <c r="E265" s="447">
        <v>6</v>
      </c>
      <c r="F265" s="448">
        <v>63</v>
      </c>
      <c r="G265" s="470">
        <v>0</v>
      </c>
      <c r="H265" s="471">
        <v>0</v>
      </c>
      <c r="I265" s="451">
        <f>H265</f>
        <v>0</v>
      </c>
      <c r="J265" s="452" t="str">
        <f>IF(M265="B", $L$261/G265*$J$261,IF(I265&lt;=G265,$M$261,IF(I265&gt;G265,SUM($L$261/G265*$J$261,0,ROUNDUP(,0)))))</f>
        <v>NO BET</v>
      </c>
      <c r="K265" s="160"/>
      <c r="L265" s="190">
        <f>IF(J265="NO BET",0,IF(K265&gt;1,J265*-1,IF(K265=1,SUM(J265*I265-J265,0))))</f>
        <v>0</v>
      </c>
      <c r="M265" s="278"/>
      <c r="N265" s="182"/>
      <c r="O265" s="182"/>
    </row>
    <row r="266" spans="1:15" s="188" customFormat="1" x14ac:dyDescent="0.25">
      <c r="A266" s="453">
        <v>2</v>
      </c>
      <c r="B266" s="454" t="s">
        <v>219</v>
      </c>
      <c r="C266" s="455" t="s">
        <v>220</v>
      </c>
      <c r="D266" s="483"/>
      <c r="E266" s="457">
        <v>14</v>
      </c>
      <c r="F266" s="458">
        <v>62.5</v>
      </c>
      <c r="G266" s="469">
        <v>4.2</v>
      </c>
      <c r="H266" s="467">
        <v>3</v>
      </c>
      <c r="I266" s="31">
        <v>3.1</v>
      </c>
      <c r="J266" s="26" t="str">
        <f t="shared" ref="J266:J288" si="24">IF(M266="B", $L$261/G266*$J$261,IF(I266&lt;=G266,$M$261,IF(I266&gt;G266,SUM($L$261/G266*$J$261,0,ROUNDUP(,0)))))</f>
        <v>NO BET</v>
      </c>
      <c r="K266" s="160"/>
      <c r="L266" s="190">
        <f t="shared" ref="L266:L288" si="25">IF(J266="NO BET",0,IF(K266&gt;1,J266*-1,IF(K266=1,SUM(J266*I266-J266,0))))</f>
        <v>0</v>
      </c>
      <c r="M266" s="278"/>
      <c r="N266" s="182" t="s">
        <v>569</v>
      </c>
      <c r="O266" s="182" t="s">
        <v>246</v>
      </c>
    </row>
    <row r="267" spans="1:15" s="188" customFormat="1" x14ac:dyDescent="0.25">
      <c r="A267" s="270">
        <v>3</v>
      </c>
      <c r="B267" s="415" t="s">
        <v>205</v>
      </c>
      <c r="C267" s="419" t="s">
        <v>244</v>
      </c>
      <c r="D267" s="129"/>
      <c r="E267" s="417">
        <v>17</v>
      </c>
      <c r="F267" s="418">
        <v>61</v>
      </c>
      <c r="G267" s="12">
        <v>33.5</v>
      </c>
      <c r="H267" s="15">
        <v>24</v>
      </c>
      <c r="I267" s="31">
        <v>21.8</v>
      </c>
      <c r="J267" s="26" t="str">
        <f t="shared" si="24"/>
        <v>NO BET</v>
      </c>
      <c r="K267" s="160"/>
      <c r="L267" s="190">
        <f t="shared" si="25"/>
        <v>0</v>
      </c>
      <c r="M267" s="278"/>
      <c r="N267" s="182"/>
      <c r="O267" s="182"/>
    </row>
    <row r="268" spans="1:15" s="188" customFormat="1" x14ac:dyDescent="0.25">
      <c r="A268" s="443">
        <v>4</v>
      </c>
      <c r="B268" s="444">
        <v>8815</v>
      </c>
      <c r="C268" s="445" t="s">
        <v>221</v>
      </c>
      <c r="D268" s="474"/>
      <c r="E268" s="447">
        <v>11</v>
      </c>
      <c r="F268" s="448">
        <v>61</v>
      </c>
      <c r="G268" s="449">
        <v>0</v>
      </c>
      <c r="H268" s="450">
        <v>0</v>
      </c>
      <c r="I268" s="451">
        <f t="shared" ref="I268:I287" si="26">H268</f>
        <v>0</v>
      </c>
      <c r="J268" s="452" t="str">
        <f t="shared" si="24"/>
        <v>NO BET</v>
      </c>
      <c r="K268" s="160"/>
      <c r="L268" s="190">
        <f t="shared" si="25"/>
        <v>0</v>
      </c>
      <c r="M268" s="278"/>
      <c r="N268" s="182"/>
      <c r="O268" s="182"/>
    </row>
    <row r="269" spans="1:15" s="188" customFormat="1" x14ac:dyDescent="0.25">
      <c r="A269" s="521">
        <v>5</v>
      </c>
      <c r="B269" s="497" t="s">
        <v>222</v>
      </c>
      <c r="C269" s="504" t="s">
        <v>223</v>
      </c>
      <c r="D269" s="538"/>
      <c r="E269" s="500">
        <v>13</v>
      </c>
      <c r="F269" s="501">
        <v>60.5</v>
      </c>
      <c r="G269" s="523">
        <v>16.5</v>
      </c>
      <c r="H269" s="524">
        <v>16</v>
      </c>
      <c r="I269" s="31">
        <v>19.5</v>
      </c>
      <c r="J269" s="26">
        <v>5</v>
      </c>
      <c r="K269" s="510">
        <v>1</v>
      </c>
      <c r="L269" s="190">
        <f t="shared" si="25"/>
        <v>92.5</v>
      </c>
      <c r="M269" s="509"/>
      <c r="N269" s="486"/>
      <c r="O269" s="486" t="s">
        <v>246</v>
      </c>
    </row>
    <row r="270" spans="1:15" s="188" customFormat="1" x14ac:dyDescent="0.25">
      <c r="A270" s="270">
        <v>6</v>
      </c>
      <c r="B270" s="415" t="s">
        <v>224</v>
      </c>
      <c r="C270" s="419" t="s">
        <v>225</v>
      </c>
      <c r="D270" s="434"/>
      <c r="E270" s="417">
        <v>7</v>
      </c>
      <c r="F270" s="418">
        <v>60</v>
      </c>
      <c r="G270" s="12">
        <v>24.6</v>
      </c>
      <c r="H270" s="15">
        <v>18.5</v>
      </c>
      <c r="I270" s="31">
        <v>28.9</v>
      </c>
      <c r="J270" s="26">
        <v>5</v>
      </c>
      <c r="K270" s="160">
        <v>2</v>
      </c>
      <c r="L270" s="190">
        <f t="shared" si="25"/>
        <v>-5</v>
      </c>
      <c r="M270" s="278"/>
      <c r="N270" s="182"/>
      <c r="O270" s="182"/>
    </row>
    <row r="271" spans="1:15" s="188" customFormat="1" x14ac:dyDescent="0.25">
      <c r="A271" s="270">
        <v>7</v>
      </c>
      <c r="B271" s="415" t="s">
        <v>226</v>
      </c>
      <c r="C271" s="419" t="s">
        <v>227</v>
      </c>
      <c r="D271" s="434"/>
      <c r="E271" s="417">
        <v>10</v>
      </c>
      <c r="F271" s="418">
        <v>60</v>
      </c>
      <c r="G271" s="11">
        <v>101.4</v>
      </c>
      <c r="H271" s="14">
        <v>110</v>
      </c>
      <c r="I271" s="31">
        <v>151</v>
      </c>
      <c r="J271" s="26">
        <v>5</v>
      </c>
      <c r="K271" s="160">
        <v>2</v>
      </c>
      <c r="L271" s="190">
        <f t="shared" si="25"/>
        <v>-5</v>
      </c>
      <c r="M271" s="278"/>
      <c r="N271" s="182"/>
      <c r="O271" s="182"/>
    </row>
    <row r="272" spans="1:15" s="188" customFormat="1" x14ac:dyDescent="0.25">
      <c r="A272" s="272">
        <v>8</v>
      </c>
      <c r="B272" s="426" t="s">
        <v>245</v>
      </c>
      <c r="C272" s="419" t="s">
        <v>228</v>
      </c>
      <c r="D272" s="434"/>
      <c r="E272" s="417">
        <v>16</v>
      </c>
      <c r="F272" s="418">
        <v>60</v>
      </c>
      <c r="G272" s="57">
        <v>39.6</v>
      </c>
      <c r="H272" s="58">
        <v>21</v>
      </c>
      <c r="I272" s="77">
        <v>31.5</v>
      </c>
      <c r="J272" s="78" t="str">
        <f t="shared" si="24"/>
        <v>NO BET</v>
      </c>
      <c r="K272" s="160"/>
      <c r="L272" s="190">
        <f t="shared" si="25"/>
        <v>0</v>
      </c>
      <c r="M272" s="278"/>
      <c r="N272" s="182"/>
      <c r="O272" s="182"/>
    </row>
    <row r="273" spans="1:15" s="188" customFormat="1" x14ac:dyDescent="0.25">
      <c r="A273" s="443">
        <v>9</v>
      </c>
      <c r="B273" s="444">
        <v>2021</v>
      </c>
      <c r="C273" s="445" t="s">
        <v>229</v>
      </c>
      <c r="D273" s="475"/>
      <c r="E273" s="447">
        <v>5</v>
      </c>
      <c r="F273" s="448">
        <v>59.5</v>
      </c>
      <c r="G273" s="449">
        <v>0</v>
      </c>
      <c r="H273" s="450">
        <v>0</v>
      </c>
      <c r="I273" s="451">
        <f t="shared" si="26"/>
        <v>0</v>
      </c>
      <c r="J273" s="452" t="str">
        <f t="shared" si="24"/>
        <v>NO BET</v>
      </c>
      <c r="K273" s="160"/>
      <c r="L273" s="190">
        <f t="shared" si="25"/>
        <v>0</v>
      </c>
      <c r="M273" s="278"/>
      <c r="N273" s="182"/>
      <c r="O273" s="182"/>
    </row>
    <row r="274" spans="1:15" s="188" customFormat="1" x14ac:dyDescent="0.25">
      <c r="A274" s="270">
        <v>10</v>
      </c>
      <c r="B274" s="415" t="s">
        <v>230</v>
      </c>
      <c r="C274" s="419" t="s">
        <v>231</v>
      </c>
      <c r="D274" s="434"/>
      <c r="E274" s="417">
        <v>3</v>
      </c>
      <c r="F274" s="418">
        <v>59.5</v>
      </c>
      <c r="G274" s="12">
        <v>21.4</v>
      </c>
      <c r="H274" s="15">
        <v>8.1999999999999993</v>
      </c>
      <c r="I274" s="31">
        <v>8.4</v>
      </c>
      <c r="J274" s="26" t="str">
        <f t="shared" si="24"/>
        <v>NO BET</v>
      </c>
      <c r="K274" s="160"/>
      <c r="L274" s="190">
        <f t="shared" si="25"/>
        <v>0</v>
      </c>
      <c r="M274" s="278"/>
      <c r="N274" s="182"/>
      <c r="O274" s="182" t="s">
        <v>246</v>
      </c>
    </row>
    <row r="275" spans="1:15" s="188" customFormat="1" x14ac:dyDescent="0.25">
      <c r="A275" s="270">
        <v>11</v>
      </c>
      <c r="B275" s="415" t="s">
        <v>232</v>
      </c>
      <c r="C275" s="419" t="s">
        <v>233</v>
      </c>
      <c r="D275" s="434"/>
      <c r="E275" s="417">
        <v>8</v>
      </c>
      <c r="F275" s="418">
        <v>59.5</v>
      </c>
      <c r="G275" s="12">
        <v>16.899999999999999</v>
      </c>
      <c r="H275" s="15">
        <v>15</v>
      </c>
      <c r="I275" s="31">
        <v>19.5</v>
      </c>
      <c r="J275" s="26">
        <v>5</v>
      </c>
      <c r="K275" s="160">
        <v>2</v>
      </c>
      <c r="L275" s="190">
        <f t="shared" si="25"/>
        <v>-5</v>
      </c>
      <c r="M275" s="278"/>
      <c r="N275" s="182"/>
      <c r="O275" s="182"/>
    </row>
    <row r="276" spans="1:15" s="188" customFormat="1" x14ac:dyDescent="0.25">
      <c r="A276" s="443">
        <v>12</v>
      </c>
      <c r="B276" s="444">
        <v>7253</v>
      </c>
      <c r="C276" s="445" t="s">
        <v>234</v>
      </c>
      <c r="D276" s="475"/>
      <c r="E276" s="447">
        <v>19</v>
      </c>
      <c r="F276" s="448">
        <v>59.5</v>
      </c>
      <c r="G276" s="449">
        <v>0</v>
      </c>
      <c r="H276" s="450">
        <v>0</v>
      </c>
      <c r="I276" s="451">
        <f t="shared" si="26"/>
        <v>0</v>
      </c>
      <c r="J276" s="452" t="str">
        <f t="shared" si="24"/>
        <v>NO BET</v>
      </c>
      <c r="K276" s="160"/>
      <c r="L276" s="190">
        <f t="shared" si="25"/>
        <v>0</v>
      </c>
      <c r="M276" s="278"/>
      <c r="N276" s="182"/>
      <c r="O276" s="182"/>
    </row>
    <row r="277" spans="1:15" s="188" customFormat="1" x14ac:dyDescent="0.25">
      <c r="A277" s="270">
        <v>13</v>
      </c>
      <c r="B277" s="415">
        <v>1265</v>
      </c>
      <c r="C277" s="419" t="s">
        <v>554</v>
      </c>
      <c r="D277" s="434"/>
      <c r="E277" s="417">
        <v>1</v>
      </c>
      <c r="F277" s="418">
        <v>59.5</v>
      </c>
      <c r="G277" s="12">
        <v>9</v>
      </c>
      <c r="H277" s="15">
        <v>8.8000000000000007</v>
      </c>
      <c r="I277" s="31">
        <v>12.9</v>
      </c>
      <c r="J277" s="26">
        <f t="shared" si="24"/>
        <v>5</v>
      </c>
      <c r="K277" s="160">
        <v>2</v>
      </c>
      <c r="L277" s="190">
        <f t="shared" si="25"/>
        <v>-5</v>
      </c>
      <c r="M277" s="278"/>
      <c r="N277" s="182"/>
      <c r="O277" s="182"/>
    </row>
    <row r="278" spans="1:15" s="188" customFormat="1" x14ac:dyDescent="0.25">
      <c r="A278" s="270">
        <v>14</v>
      </c>
      <c r="B278" s="415">
        <v>4872</v>
      </c>
      <c r="C278" s="419" t="s">
        <v>235</v>
      </c>
      <c r="D278" s="434"/>
      <c r="E278" s="417">
        <v>18</v>
      </c>
      <c r="F278" s="418">
        <v>58.5</v>
      </c>
      <c r="G278" s="12">
        <v>24.6</v>
      </c>
      <c r="H278" s="15">
        <v>15</v>
      </c>
      <c r="I278" s="31">
        <v>9.9499999999999993</v>
      </c>
      <c r="J278" s="26" t="str">
        <f t="shared" si="24"/>
        <v>NO BET</v>
      </c>
      <c r="K278" s="160"/>
      <c r="L278" s="190">
        <f t="shared" si="25"/>
        <v>0</v>
      </c>
      <c r="M278" s="278"/>
      <c r="N278" s="182"/>
      <c r="O278" s="182" t="s">
        <v>246</v>
      </c>
    </row>
    <row r="279" spans="1:15" s="188" customFormat="1" x14ac:dyDescent="0.25">
      <c r="A279" s="443">
        <v>15</v>
      </c>
      <c r="B279" s="444">
        <v>1263</v>
      </c>
      <c r="C279" s="445" t="s">
        <v>236</v>
      </c>
      <c r="D279" s="475"/>
      <c r="E279" s="447">
        <v>20</v>
      </c>
      <c r="F279" s="448">
        <v>58.5</v>
      </c>
      <c r="G279" s="449">
        <v>0</v>
      </c>
      <c r="H279" s="450">
        <v>0</v>
      </c>
      <c r="I279" s="451">
        <f t="shared" si="26"/>
        <v>0</v>
      </c>
      <c r="J279" s="452" t="str">
        <f t="shared" si="24"/>
        <v>NO BET</v>
      </c>
      <c r="K279" s="160"/>
      <c r="L279" s="190">
        <f t="shared" si="25"/>
        <v>0</v>
      </c>
      <c r="M279" s="278"/>
      <c r="N279" s="182"/>
      <c r="O279" s="182"/>
    </row>
    <row r="280" spans="1:15" s="188" customFormat="1" x14ac:dyDescent="0.25">
      <c r="A280" s="270">
        <v>16</v>
      </c>
      <c r="B280" s="415" t="s">
        <v>237</v>
      </c>
      <c r="C280" s="419" t="s">
        <v>243</v>
      </c>
      <c r="D280" s="434"/>
      <c r="E280" s="417">
        <v>12</v>
      </c>
      <c r="F280" s="418">
        <v>56.5</v>
      </c>
      <c r="G280" s="12">
        <v>10.4</v>
      </c>
      <c r="H280" s="15">
        <v>38</v>
      </c>
      <c r="I280" s="31">
        <v>48</v>
      </c>
      <c r="J280" s="26">
        <v>5</v>
      </c>
      <c r="K280" s="160">
        <v>2</v>
      </c>
      <c r="L280" s="190">
        <f t="shared" si="25"/>
        <v>-5</v>
      </c>
      <c r="M280" s="278"/>
      <c r="N280" s="182"/>
      <c r="O280" s="182"/>
    </row>
    <row r="281" spans="1:15" s="188" customFormat="1" x14ac:dyDescent="0.25">
      <c r="A281" s="443">
        <v>17</v>
      </c>
      <c r="B281" s="444">
        <v>6610</v>
      </c>
      <c r="C281" s="445" t="s">
        <v>238</v>
      </c>
      <c r="D281" s="475"/>
      <c r="E281" s="447">
        <v>2</v>
      </c>
      <c r="F281" s="448">
        <v>56</v>
      </c>
      <c r="G281" s="449">
        <v>0</v>
      </c>
      <c r="H281" s="450">
        <v>0</v>
      </c>
      <c r="I281" s="451">
        <f t="shared" si="26"/>
        <v>0</v>
      </c>
      <c r="J281" s="452" t="str">
        <f t="shared" si="24"/>
        <v>NO BET</v>
      </c>
      <c r="K281" s="160"/>
      <c r="L281" s="190">
        <f t="shared" si="25"/>
        <v>0</v>
      </c>
      <c r="M281" s="278"/>
      <c r="N281" s="182"/>
      <c r="O281" s="182"/>
    </row>
    <row r="282" spans="1:15" s="188" customFormat="1" x14ac:dyDescent="0.25">
      <c r="A282" s="270">
        <v>18</v>
      </c>
      <c r="B282" s="415">
        <v>3344</v>
      </c>
      <c r="C282" s="419" t="s">
        <v>239</v>
      </c>
      <c r="D282" s="434"/>
      <c r="E282" s="417">
        <v>9</v>
      </c>
      <c r="F282" s="418">
        <v>58</v>
      </c>
      <c r="G282" s="12">
        <v>11.5</v>
      </c>
      <c r="H282" s="15">
        <v>13.5</v>
      </c>
      <c r="I282" s="31">
        <v>19.399999999999999</v>
      </c>
      <c r="J282" s="26">
        <v>5</v>
      </c>
      <c r="K282" s="160">
        <v>2</v>
      </c>
      <c r="L282" s="190">
        <f t="shared" si="25"/>
        <v>-5</v>
      </c>
      <c r="M282" s="278"/>
      <c r="N282" s="182"/>
      <c r="O282" s="182"/>
    </row>
    <row r="283" spans="1:15" s="188" customFormat="1" x14ac:dyDescent="0.25">
      <c r="A283" s="270">
        <v>19</v>
      </c>
      <c r="B283" s="415" t="s">
        <v>240</v>
      </c>
      <c r="C283" s="419" t="s">
        <v>241</v>
      </c>
      <c r="D283" s="434"/>
      <c r="E283" s="417">
        <v>15</v>
      </c>
      <c r="F283" s="418">
        <v>56</v>
      </c>
      <c r="G283" s="12">
        <v>18.7</v>
      </c>
      <c r="H283" s="15">
        <v>15</v>
      </c>
      <c r="I283" s="31">
        <v>17</v>
      </c>
      <c r="J283" s="26" t="str">
        <f t="shared" si="24"/>
        <v>NO BET</v>
      </c>
      <c r="K283" s="160"/>
      <c r="L283" s="190">
        <f t="shared" si="25"/>
        <v>0</v>
      </c>
      <c r="M283" s="278"/>
      <c r="N283" s="182"/>
      <c r="O283" s="182"/>
    </row>
    <row r="284" spans="1:15" s="188" customFormat="1" x14ac:dyDescent="0.25">
      <c r="A284" s="270">
        <v>20</v>
      </c>
      <c r="B284" s="415">
        <v>5176</v>
      </c>
      <c r="C284" s="419" t="s">
        <v>242</v>
      </c>
      <c r="D284" s="434"/>
      <c r="E284" s="417">
        <v>4</v>
      </c>
      <c r="F284" s="418">
        <v>56.5</v>
      </c>
      <c r="G284" s="13">
        <v>13</v>
      </c>
      <c r="H284" s="16">
        <v>20</v>
      </c>
      <c r="I284" s="31">
        <v>25.4</v>
      </c>
      <c r="J284" s="26">
        <v>5</v>
      </c>
      <c r="K284" s="160">
        <v>2</v>
      </c>
      <c r="L284" s="190">
        <f t="shared" si="25"/>
        <v>-5</v>
      </c>
      <c r="M284" s="278"/>
      <c r="N284" s="182"/>
      <c r="O284" s="182"/>
    </row>
    <row r="285" spans="1:15" s="188" customFormat="1" hidden="1" x14ac:dyDescent="0.25">
      <c r="A285" s="270">
        <v>21</v>
      </c>
      <c r="B285" s="431"/>
      <c r="C285" s="434"/>
      <c r="D285" s="292"/>
      <c r="E285" s="299"/>
      <c r="F285" s="299"/>
      <c r="G285" s="57">
        <v>0</v>
      </c>
      <c r="H285" s="58">
        <v>0</v>
      </c>
      <c r="I285" s="31">
        <f t="shared" si="26"/>
        <v>0</v>
      </c>
      <c r="J285" s="26" t="str">
        <f t="shared" si="24"/>
        <v>NO BET</v>
      </c>
      <c r="K285" s="160"/>
      <c r="L285" s="190">
        <f t="shared" si="25"/>
        <v>0</v>
      </c>
      <c r="M285" s="278"/>
      <c r="N285" s="182"/>
      <c r="O285" s="182"/>
    </row>
    <row r="286" spans="1:15" s="188" customFormat="1" hidden="1" x14ac:dyDescent="0.25">
      <c r="A286" s="270">
        <v>22</v>
      </c>
      <c r="B286" s="437"/>
      <c r="C286" s="434"/>
      <c r="D286" s="434"/>
      <c r="E286" s="435"/>
      <c r="F286" s="435"/>
      <c r="G286" s="11">
        <v>0</v>
      </c>
      <c r="H286" s="14">
        <v>0</v>
      </c>
      <c r="I286" s="31">
        <f t="shared" si="26"/>
        <v>0</v>
      </c>
      <c r="J286" s="26" t="str">
        <f t="shared" si="24"/>
        <v>NO BET</v>
      </c>
      <c r="K286" s="160"/>
      <c r="L286" s="190">
        <f t="shared" si="25"/>
        <v>0</v>
      </c>
      <c r="M286" s="278"/>
      <c r="N286" s="182"/>
      <c r="O286" s="182"/>
    </row>
    <row r="287" spans="1:15" s="188" customFormat="1" hidden="1" x14ac:dyDescent="0.25">
      <c r="A287" s="270">
        <v>23</v>
      </c>
      <c r="B287" s="438"/>
      <c r="C287" s="171"/>
      <c r="D287" s="171"/>
      <c r="E287" s="176"/>
      <c r="F287" s="176"/>
      <c r="G287" s="12">
        <v>0</v>
      </c>
      <c r="H287" s="15">
        <v>0</v>
      </c>
      <c r="I287" s="31">
        <f t="shared" si="26"/>
        <v>0</v>
      </c>
      <c r="J287" s="26" t="str">
        <f t="shared" si="24"/>
        <v>NO BET</v>
      </c>
      <c r="K287" s="160"/>
      <c r="L287" s="190">
        <f t="shared" si="25"/>
        <v>0</v>
      </c>
      <c r="M287" s="278"/>
      <c r="N287" s="182"/>
      <c r="O287" s="182"/>
    </row>
    <row r="288" spans="1:15" s="188" customFormat="1" hidden="1" x14ac:dyDescent="0.25">
      <c r="A288" s="270">
        <v>24</v>
      </c>
      <c r="B288" s="171"/>
      <c r="C288" s="171"/>
      <c r="D288" s="171"/>
      <c r="E288" s="176"/>
      <c r="F288" s="176"/>
      <c r="G288" s="12">
        <v>0</v>
      </c>
      <c r="H288" s="15">
        <v>0</v>
      </c>
      <c r="I288" s="31">
        <v>0</v>
      </c>
      <c r="J288" s="26" t="str">
        <f t="shared" si="24"/>
        <v>NO BET</v>
      </c>
      <c r="K288" s="160"/>
      <c r="L288" s="190">
        <f t="shared" si="25"/>
        <v>0</v>
      </c>
      <c r="M288" s="278"/>
      <c r="N288" s="182"/>
      <c r="O288" s="182"/>
    </row>
    <row r="289" spans="1:15" s="188" customFormat="1" x14ac:dyDescent="0.25">
      <c r="A289" s="241"/>
      <c r="B289" s="242"/>
      <c r="C289" s="241"/>
      <c r="D289" s="241"/>
      <c r="E289" s="160"/>
      <c r="F289" s="160"/>
      <c r="I289" s="151"/>
      <c r="J289" s="172"/>
      <c r="K289" s="162" t="s">
        <v>30</v>
      </c>
      <c r="L289" s="173"/>
      <c r="M289" s="278"/>
      <c r="N289" s="8"/>
    </row>
    <row r="290" spans="1:15" s="188" customFormat="1" x14ac:dyDescent="0.25">
      <c r="A290" s="169" t="s">
        <v>25</v>
      </c>
      <c r="B290" s="570"/>
      <c r="C290" s="570"/>
      <c r="D290" s="303"/>
      <c r="E290" s="177" t="s">
        <v>17</v>
      </c>
      <c r="F290" s="175"/>
      <c r="G290" s="278"/>
      <c r="H290" s="27"/>
      <c r="I290" s="28" t="s">
        <v>29</v>
      </c>
      <c r="J290" s="29">
        <f>SUM(J265:J288)</f>
        <v>40</v>
      </c>
      <c r="K290" s="162" t="s">
        <v>18</v>
      </c>
      <c r="L290" s="29">
        <f>SUM(L265:L289)</f>
        <v>57.5</v>
      </c>
      <c r="M290" s="278"/>
      <c r="N290" s="8"/>
    </row>
    <row r="291" spans="1:15" x14ac:dyDescent="0.25">
      <c r="A291" s="64" t="s">
        <v>44</v>
      </c>
      <c r="B291" s="8" t="s">
        <v>593</v>
      </c>
      <c r="C291" s="8"/>
      <c r="D291" s="8"/>
      <c r="E291" s="278"/>
      <c r="F291" s="278"/>
      <c r="G291" s="278"/>
      <c r="H291" s="188"/>
      <c r="I291" s="151"/>
      <c r="J291" s="188"/>
      <c r="K291" s="188"/>
      <c r="L291" s="188"/>
      <c r="M291" s="188"/>
      <c r="N291" s="8"/>
      <c r="O291" s="188"/>
    </row>
    <row r="292" spans="1:15" s="188" customFormat="1" hidden="1" x14ac:dyDescent="0.25">
      <c r="A292" s="64" t="s">
        <v>247</v>
      </c>
      <c r="B292" s="8"/>
      <c r="C292" s="8"/>
      <c r="D292" s="8"/>
      <c r="E292" s="278"/>
      <c r="F292" s="278"/>
      <c r="G292" s="278"/>
      <c r="I292" s="151"/>
      <c r="N292" s="8"/>
    </row>
    <row r="293" spans="1:15" s="188" customFormat="1" hidden="1" x14ac:dyDescent="0.25">
      <c r="A293" s="64"/>
      <c r="B293" s="8"/>
      <c r="C293" s="8"/>
      <c r="D293" s="8"/>
      <c r="E293" s="278"/>
      <c r="F293" s="278"/>
      <c r="G293" s="278"/>
      <c r="I293" s="151"/>
      <c r="N293" s="8"/>
    </row>
    <row r="294" spans="1:15" s="188" customFormat="1" ht="15" hidden="1" customHeight="1" x14ac:dyDescent="0.25">
      <c r="A294" s="268" t="s">
        <v>6</v>
      </c>
      <c r="B294" s="271" t="s">
        <v>50</v>
      </c>
      <c r="C294" s="70" t="s">
        <v>15</v>
      </c>
      <c r="D294" s="320"/>
      <c r="E294" s="153"/>
      <c r="F294" s="153"/>
      <c r="G294" s="320"/>
      <c r="H294" s="268" t="s">
        <v>22</v>
      </c>
      <c r="I294" s="562" t="s">
        <v>16</v>
      </c>
      <c r="J294" s="571">
        <v>0.9</v>
      </c>
      <c r="K294" s="572" t="s">
        <v>4</v>
      </c>
      <c r="L294" s="563">
        <v>100</v>
      </c>
      <c r="M294" s="564" t="s">
        <v>3</v>
      </c>
      <c r="N294" s="561" t="s">
        <v>64</v>
      </c>
      <c r="O294" s="371"/>
    </row>
    <row r="295" spans="1:15" s="188" customFormat="1" hidden="1" x14ac:dyDescent="0.25">
      <c r="A295" s="262" t="s">
        <v>7</v>
      </c>
      <c r="B295" s="275">
        <v>9</v>
      </c>
      <c r="C295" s="264" t="s">
        <v>14</v>
      </c>
      <c r="D295" s="275"/>
      <c r="E295" s="261"/>
      <c r="F295" s="261"/>
      <c r="G295" s="275"/>
      <c r="H295" s="186"/>
      <c r="I295" s="562"/>
      <c r="J295" s="571"/>
      <c r="K295" s="572"/>
      <c r="L295" s="563"/>
      <c r="M295" s="564"/>
      <c r="N295" s="561"/>
      <c r="O295" s="371"/>
    </row>
    <row r="296" spans="1:15" s="188" customFormat="1" hidden="1" x14ac:dyDescent="0.25">
      <c r="A296" s="266" t="s">
        <v>8</v>
      </c>
      <c r="B296" s="267" t="s">
        <v>32</v>
      </c>
      <c r="C296" s="186"/>
      <c r="D296" s="275"/>
      <c r="E296" s="104"/>
      <c r="F296" s="104"/>
      <c r="G296" s="275"/>
      <c r="H296" s="186"/>
      <c r="I296" s="152"/>
      <c r="J296" s="186"/>
      <c r="K296" s="186"/>
      <c r="L296" s="186"/>
      <c r="M296" s="561" t="s">
        <v>23</v>
      </c>
      <c r="N296" s="561"/>
      <c r="O296" s="372" t="s">
        <v>65</v>
      </c>
    </row>
    <row r="297" spans="1:15" s="188" customFormat="1" ht="30" hidden="1" x14ac:dyDescent="0.25">
      <c r="A297" s="261" t="s">
        <v>9</v>
      </c>
      <c r="B297" s="261" t="s">
        <v>10</v>
      </c>
      <c r="C297" s="266" t="s">
        <v>0</v>
      </c>
      <c r="D297" s="266"/>
      <c r="E297" s="261" t="s">
        <v>47</v>
      </c>
      <c r="F297" s="261" t="s">
        <v>48</v>
      </c>
      <c r="G297" s="261" t="s">
        <v>11</v>
      </c>
      <c r="H297" s="261" t="s">
        <v>12</v>
      </c>
      <c r="I297" s="304" t="s">
        <v>20</v>
      </c>
      <c r="J297" s="261" t="s">
        <v>1</v>
      </c>
      <c r="K297" s="261" t="s">
        <v>13</v>
      </c>
      <c r="L297" s="261" t="s">
        <v>5</v>
      </c>
      <c r="M297" s="561"/>
      <c r="N297" s="561"/>
      <c r="O297" s="373" t="s">
        <v>66</v>
      </c>
    </row>
    <row r="298" spans="1:15" s="188" customFormat="1" hidden="1" x14ac:dyDescent="0.25">
      <c r="A298" s="270">
        <v>1</v>
      </c>
      <c r="B298" s="321"/>
      <c r="C298" s="322"/>
      <c r="D298" s="322"/>
      <c r="E298" s="176"/>
      <c r="F298" s="176"/>
      <c r="G298" s="11">
        <v>0</v>
      </c>
      <c r="H298" s="14">
        <v>0</v>
      </c>
      <c r="I298" s="31">
        <f>H298</f>
        <v>0</v>
      </c>
      <c r="J298" s="26" t="str">
        <f>IF(M298="B", $L$261/G298*$J$261,IF(I298&lt;=G298,$M$261,IF(I298&gt;G298,SUM($L$261/G298*$J$261,0,ROUNDUP(,0)))))</f>
        <v>NO BET</v>
      </c>
      <c r="K298" s="160"/>
      <c r="L298" s="190">
        <f>IF(J298="NO BET",0,IF(K298&gt;1,J298*-1,IF(K298=1,SUM(J298*I298-J298,0))))</f>
        <v>0</v>
      </c>
      <c r="M298" s="278"/>
      <c r="N298" s="182"/>
      <c r="O298" s="182"/>
    </row>
    <row r="299" spans="1:15" s="188" customFormat="1" hidden="1" x14ac:dyDescent="0.25">
      <c r="A299" s="270">
        <v>2</v>
      </c>
      <c r="B299" s="321"/>
      <c r="C299" s="322"/>
      <c r="D299" s="322"/>
      <c r="E299" s="176"/>
      <c r="F299" s="176"/>
      <c r="G299" s="11">
        <v>0</v>
      </c>
      <c r="H299" s="14">
        <v>0</v>
      </c>
      <c r="I299" s="31">
        <f t="shared" ref="I299:I321" si="27">H299</f>
        <v>0</v>
      </c>
      <c r="J299" s="26" t="str">
        <f t="shared" ref="J299:J321" si="28">IF(M299="B", $L$261/G299*$J$261,IF(I299&lt;=G299,$M$261,IF(I299&gt;G299,SUM($L$261/G299*$J$261,0,ROUNDUP(,0)))))</f>
        <v>NO BET</v>
      </c>
      <c r="K299" s="160"/>
      <c r="L299" s="190">
        <f t="shared" ref="L299:L321" si="29">IF(J299="NO BET",0,IF(K299&gt;1,J299*-1,IF(K299=1,SUM(J299*I299-J299,0))))</f>
        <v>0</v>
      </c>
      <c r="M299" s="278"/>
      <c r="N299" s="182"/>
      <c r="O299" s="182"/>
    </row>
    <row r="300" spans="1:15" s="188" customFormat="1" hidden="1" x14ac:dyDescent="0.25">
      <c r="A300" s="270">
        <v>3</v>
      </c>
      <c r="B300" s="321"/>
      <c r="C300" s="323"/>
      <c r="D300" s="324"/>
      <c r="E300" s="176"/>
      <c r="F300" s="176"/>
      <c r="G300" s="12">
        <v>0</v>
      </c>
      <c r="H300" s="15">
        <v>0</v>
      </c>
      <c r="I300" s="31">
        <f t="shared" si="27"/>
        <v>0</v>
      </c>
      <c r="J300" s="26" t="str">
        <f t="shared" si="28"/>
        <v>NO BET</v>
      </c>
      <c r="K300" s="160"/>
      <c r="L300" s="190">
        <f t="shared" si="29"/>
        <v>0</v>
      </c>
      <c r="M300" s="278"/>
      <c r="N300" s="182"/>
      <c r="O300" s="182"/>
    </row>
    <row r="301" spans="1:15" s="188" customFormat="1" hidden="1" x14ac:dyDescent="0.25">
      <c r="A301" s="270">
        <v>4</v>
      </c>
      <c r="B301" s="321"/>
      <c r="C301" s="322"/>
      <c r="D301" s="322"/>
      <c r="E301" s="176"/>
      <c r="F301" s="176"/>
      <c r="G301" s="12">
        <v>0</v>
      </c>
      <c r="H301" s="15">
        <v>0</v>
      </c>
      <c r="I301" s="31">
        <f t="shared" si="27"/>
        <v>0</v>
      </c>
      <c r="J301" s="26" t="str">
        <f t="shared" si="28"/>
        <v>NO BET</v>
      </c>
      <c r="K301" s="160"/>
      <c r="L301" s="190">
        <f t="shared" si="29"/>
        <v>0</v>
      </c>
      <c r="M301" s="278"/>
      <c r="N301" s="182"/>
      <c r="O301" s="182"/>
    </row>
    <row r="302" spans="1:15" s="188" customFormat="1" hidden="1" x14ac:dyDescent="0.25">
      <c r="A302" s="270">
        <v>5</v>
      </c>
      <c r="B302" s="321"/>
      <c r="C302" s="171"/>
      <c r="D302" s="171"/>
      <c r="E302" s="176"/>
      <c r="F302" s="176"/>
      <c r="G302" s="12">
        <v>0</v>
      </c>
      <c r="H302" s="15">
        <v>0</v>
      </c>
      <c r="I302" s="31">
        <f t="shared" si="27"/>
        <v>0</v>
      </c>
      <c r="J302" s="26" t="str">
        <f t="shared" si="28"/>
        <v>NO BET</v>
      </c>
      <c r="K302" s="160"/>
      <c r="L302" s="190">
        <f t="shared" si="29"/>
        <v>0</v>
      </c>
      <c r="M302" s="278"/>
      <c r="N302" s="182"/>
      <c r="O302" s="182"/>
    </row>
    <row r="303" spans="1:15" s="188" customFormat="1" hidden="1" x14ac:dyDescent="0.25">
      <c r="A303" s="270">
        <v>6</v>
      </c>
      <c r="B303" s="321"/>
      <c r="C303" s="171"/>
      <c r="D303" s="171"/>
      <c r="E303" s="176"/>
      <c r="F303" s="176"/>
      <c r="G303" s="12">
        <v>0</v>
      </c>
      <c r="H303" s="15">
        <v>0</v>
      </c>
      <c r="I303" s="31">
        <f t="shared" si="27"/>
        <v>0</v>
      </c>
      <c r="J303" s="26" t="str">
        <f t="shared" si="28"/>
        <v>NO BET</v>
      </c>
      <c r="K303" s="160"/>
      <c r="L303" s="190">
        <f t="shared" si="29"/>
        <v>0</v>
      </c>
      <c r="M303" s="278"/>
      <c r="N303" s="182"/>
      <c r="O303" s="182"/>
    </row>
    <row r="304" spans="1:15" s="188" customFormat="1" hidden="1" x14ac:dyDescent="0.25">
      <c r="A304" s="336">
        <v>7</v>
      </c>
      <c r="B304" s="323"/>
      <c r="C304" s="337"/>
      <c r="D304" s="337"/>
      <c r="E304" s="338"/>
      <c r="F304" s="338"/>
      <c r="G304" s="11">
        <v>0</v>
      </c>
      <c r="H304" s="14">
        <v>0</v>
      </c>
      <c r="I304" s="31">
        <f t="shared" si="27"/>
        <v>0</v>
      </c>
      <c r="J304" s="26" t="str">
        <f t="shared" si="28"/>
        <v>NO BET</v>
      </c>
      <c r="K304" s="160"/>
      <c r="L304" s="190">
        <f t="shared" si="29"/>
        <v>0</v>
      </c>
      <c r="M304" s="278"/>
      <c r="N304" s="182"/>
      <c r="O304" s="182"/>
    </row>
    <row r="305" spans="1:15" s="188" customFormat="1" hidden="1" x14ac:dyDescent="0.25">
      <c r="A305" s="272">
        <v>8</v>
      </c>
      <c r="B305" s="321"/>
      <c r="C305" s="171"/>
      <c r="D305" s="171"/>
      <c r="E305" s="105"/>
      <c r="F305" s="105"/>
      <c r="G305" s="57">
        <v>0</v>
      </c>
      <c r="H305" s="58">
        <v>0</v>
      </c>
      <c r="I305" s="77">
        <f t="shared" si="27"/>
        <v>0</v>
      </c>
      <c r="J305" s="78" t="str">
        <f t="shared" si="28"/>
        <v>NO BET</v>
      </c>
      <c r="K305" s="160"/>
      <c r="L305" s="190">
        <f t="shared" si="29"/>
        <v>0</v>
      </c>
      <c r="M305" s="278"/>
      <c r="N305" s="182"/>
      <c r="O305" s="182"/>
    </row>
    <row r="306" spans="1:15" s="188" customFormat="1" hidden="1" x14ac:dyDescent="0.25">
      <c r="A306" s="270">
        <v>9</v>
      </c>
      <c r="B306" s="321"/>
      <c r="C306" s="171"/>
      <c r="D306" s="171"/>
      <c r="E306" s="176"/>
      <c r="F306" s="176"/>
      <c r="G306" s="12">
        <v>0</v>
      </c>
      <c r="H306" s="15">
        <v>0</v>
      </c>
      <c r="I306" s="31">
        <f t="shared" si="27"/>
        <v>0</v>
      </c>
      <c r="J306" s="26" t="str">
        <f t="shared" si="28"/>
        <v>NO BET</v>
      </c>
      <c r="K306" s="160"/>
      <c r="L306" s="190">
        <f t="shared" si="29"/>
        <v>0</v>
      </c>
      <c r="M306" s="278"/>
      <c r="N306" s="182"/>
      <c r="O306" s="182"/>
    </row>
    <row r="307" spans="1:15" s="188" customFormat="1" hidden="1" x14ac:dyDescent="0.25">
      <c r="A307" s="270">
        <v>10</v>
      </c>
      <c r="B307" s="321"/>
      <c r="C307" s="171"/>
      <c r="D307" s="171"/>
      <c r="E307" s="176"/>
      <c r="F307" s="176"/>
      <c r="G307" s="12">
        <v>0</v>
      </c>
      <c r="H307" s="15">
        <v>0</v>
      </c>
      <c r="I307" s="31">
        <f t="shared" si="27"/>
        <v>0</v>
      </c>
      <c r="J307" s="26" t="str">
        <f t="shared" si="28"/>
        <v>NO BET</v>
      </c>
      <c r="K307" s="160"/>
      <c r="L307" s="190">
        <f t="shared" si="29"/>
        <v>0</v>
      </c>
      <c r="M307" s="278"/>
      <c r="N307" s="182"/>
      <c r="O307" s="182"/>
    </row>
    <row r="308" spans="1:15" s="188" customFormat="1" hidden="1" x14ac:dyDescent="0.25">
      <c r="A308" s="270">
        <v>11</v>
      </c>
      <c r="B308" s="321"/>
      <c r="C308" s="171"/>
      <c r="D308" s="171"/>
      <c r="E308" s="176"/>
      <c r="F308" s="176"/>
      <c r="G308" s="12"/>
      <c r="H308" s="15">
        <v>0</v>
      </c>
      <c r="I308" s="31">
        <f t="shared" si="27"/>
        <v>0</v>
      </c>
      <c r="J308" s="26" t="str">
        <f t="shared" si="28"/>
        <v>NO BET</v>
      </c>
      <c r="K308" s="160"/>
      <c r="L308" s="190">
        <f t="shared" si="29"/>
        <v>0</v>
      </c>
      <c r="M308" s="278"/>
      <c r="N308" s="182"/>
      <c r="O308" s="182"/>
    </row>
    <row r="309" spans="1:15" s="188" customFormat="1" hidden="1" x14ac:dyDescent="0.25">
      <c r="A309" s="270">
        <v>12</v>
      </c>
      <c r="B309" s="171"/>
      <c r="C309" s="171"/>
      <c r="D309" s="171"/>
      <c r="E309" s="176"/>
      <c r="F309" s="176"/>
      <c r="G309" s="12">
        <v>0</v>
      </c>
      <c r="H309" s="15">
        <v>0</v>
      </c>
      <c r="I309" s="31">
        <f t="shared" si="27"/>
        <v>0</v>
      </c>
      <c r="J309" s="26" t="str">
        <f t="shared" si="28"/>
        <v>NO BET</v>
      </c>
      <c r="K309" s="160"/>
      <c r="L309" s="190">
        <f t="shared" si="29"/>
        <v>0</v>
      </c>
      <c r="M309" s="278"/>
      <c r="N309" s="182"/>
      <c r="O309" s="182"/>
    </row>
    <row r="310" spans="1:15" s="188" customFormat="1" hidden="1" x14ac:dyDescent="0.25">
      <c r="A310" s="270">
        <v>13</v>
      </c>
      <c r="B310" s="171"/>
      <c r="C310" s="171"/>
      <c r="D310" s="171"/>
      <c r="E310" s="176"/>
      <c r="F310" s="176"/>
      <c r="G310" s="12">
        <v>0</v>
      </c>
      <c r="H310" s="15">
        <v>0</v>
      </c>
      <c r="I310" s="31">
        <f t="shared" si="27"/>
        <v>0</v>
      </c>
      <c r="J310" s="26" t="str">
        <f t="shared" si="28"/>
        <v>NO BET</v>
      </c>
      <c r="K310" s="160"/>
      <c r="L310" s="190">
        <f t="shared" si="29"/>
        <v>0</v>
      </c>
      <c r="M310" s="278"/>
      <c r="N310" s="182"/>
      <c r="O310" s="182"/>
    </row>
    <row r="311" spans="1:15" s="188" customFormat="1" hidden="1" x14ac:dyDescent="0.25">
      <c r="A311" s="270">
        <v>14</v>
      </c>
      <c r="B311" s="171"/>
      <c r="C311" s="171"/>
      <c r="D311" s="171"/>
      <c r="E311" s="176"/>
      <c r="F311" s="176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60"/>
      <c r="L311" s="190">
        <f t="shared" si="29"/>
        <v>0</v>
      </c>
      <c r="M311" s="278"/>
      <c r="N311" s="182"/>
      <c r="O311" s="182"/>
    </row>
    <row r="312" spans="1:15" s="188" customFormat="1" hidden="1" x14ac:dyDescent="0.25">
      <c r="A312" s="270">
        <v>15</v>
      </c>
      <c r="B312" s="171"/>
      <c r="C312" s="171"/>
      <c r="D312" s="171"/>
      <c r="E312" s="176"/>
      <c r="F312" s="176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60"/>
      <c r="L312" s="190">
        <f t="shared" si="29"/>
        <v>0</v>
      </c>
      <c r="M312" s="278"/>
      <c r="N312" s="182"/>
      <c r="O312" s="182"/>
    </row>
    <row r="313" spans="1:15" s="188" customFormat="1" hidden="1" x14ac:dyDescent="0.25">
      <c r="A313" s="270">
        <v>16</v>
      </c>
      <c r="B313" s="171"/>
      <c r="C313" s="171"/>
      <c r="D313" s="171"/>
      <c r="E313" s="176"/>
      <c r="F313" s="176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60"/>
      <c r="L313" s="190">
        <f t="shared" si="29"/>
        <v>0</v>
      </c>
      <c r="M313" s="278"/>
      <c r="N313" s="182"/>
      <c r="O313" s="182"/>
    </row>
    <row r="314" spans="1:15" s="188" customFormat="1" hidden="1" x14ac:dyDescent="0.25">
      <c r="A314" s="270">
        <v>17</v>
      </c>
      <c r="B314" s="171"/>
      <c r="C314" s="171"/>
      <c r="D314" s="171"/>
      <c r="E314" s="176"/>
      <c r="F314" s="176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60"/>
      <c r="L314" s="190">
        <f t="shared" si="29"/>
        <v>0</v>
      </c>
      <c r="M314" s="278"/>
      <c r="N314" s="182"/>
      <c r="O314" s="182"/>
    </row>
    <row r="315" spans="1:15" s="188" customFormat="1" hidden="1" x14ac:dyDescent="0.25">
      <c r="A315" s="270">
        <v>18</v>
      </c>
      <c r="B315" s="171"/>
      <c r="C315" s="171"/>
      <c r="D315" s="171"/>
      <c r="E315" s="176"/>
      <c r="F315" s="176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60"/>
      <c r="L315" s="190">
        <f t="shared" si="29"/>
        <v>0</v>
      </c>
      <c r="M315" s="278"/>
      <c r="N315" s="182"/>
      <c r="O315" s="182"/>
    </row>
    <row r="316" spans="1:15" s="188" customFormat="1" hidden="1" x14ac:dyDescent="0.25">
      <c r="A316" s="270">
        <v>19</v>
      </c>
      <c r="B316" s="171"/>
      <c r="C316" s="171"/>
      <c r="D316" s="171"/>
      <c r="E316" s="176"/>
      <c r="F316" s="176"/>
      <c r="G316" s="12">
        <v>0</v>
      </c>
      <c r="H316" s="15">
        <v>0</v>
      </c>
      <c r="I316" s="31">
        <f t="shared" si="27"/>
        <v>0</v>
      </c>
      <c r="J316" s="26" t="str">
        <f t="shared" si="28"/>
        <v>NO BET</v>
      </c>
      <c r="K316" s="160"/>
      <c r="L316" s="190">
        <f t="shared" si="29"/>
        <v>0</v>
      </c>
      <c r="M316" s="278"/>
      <c r="N316" s="182"/>
      <c r="O316" s="182"/>
    </row>
    <row r="317" spans="1:15" s="188" customFormat="1" hidden="1" x14ac:dyDescent="0.25">
      <c r="A317" s="270">
        <v>20</v>
      </c>
      <c r="B317" s="171"/>
      <c r="C317" s="171"/>
      <c r="D317" s="171"/>
      <c r="E317" s="176"/>
      <c r="F317" s="176"/>
      <c r="G317" s="13">
        <v>0</v>
      </c>
      <c r="H317" s="16">
        <v>0</v>
      </c>
      <c r="I317" s="31">
        <f t="shared" si="27"/>
        <v>0</v>
      </c>
      <c r="J317" s="26" t="str">
        <f t="shared" si="28"/>
        <v>NO BET</v>
      </c>
      <c r="K317" s="160"/>
      <c r="L317" s="190">
        <f t="shared" si="29"/>
        <v>0</v>
      </c>
      <c r="M317" s="278"/>
      <c r="N317" s="182"/>
      <c r="O317" s="182"/>
    </row>
    <row r="318" spans="1:15" s="188" customFormat="1" hidden="1" x14ac:dyDescent="0.25">
      <c r="A318" s="270">
        <v>21</v>
      </c>
      <c r="B318" s="171"/>
      <c r="C318" s="171"/>
      <c r="D318" s="76"/>
      <c r="E318" s="105"/>
      <c r="F318" s="105"/>
      <c r="G318" s="57">
        <v>0</v>
      </c>
      <c r="H318" s="58">
        <v>0</v>
      </c>
      <c r="I318" s="31">
        <f t="shared" si="27"/>
        <v>0</v>
      </c>
      <c r="J318" s="26" t="str">
        <f t="shared" si="28"/>
        <v>NO BET</v>
      </c>
      <c r="K318" s="160"/>
      <c r="L318" s="190">
        <f t="shared" si="29"/>
        <v>0</v>
      </c>
      <c r="M318" s="278"/>
      <c r="N318" s="182"/>
      <c r="O318" s="182"/>
    </row>
    <row r="319" spans="1:15" s="188" customFormat="1" hidden="1" x14ac:dyDescent="0.25">
      <c r="A319" s="270">
        <v>22</v>
      </c>
      <c r="B319" s="171"/>
      <c r="C319" s="171"/>
      <c r="D319" s="171"/>
      <c r="E319" s="176"/>
      <c r="F319" s="176"/>
      <c r="G319" s="11">
        <v>0</v>
      </c>
      <c r="H319" s="14">
        <v>0</v>
      </c>
      <c r="I319" s="31">
        <f t="shared" si="27"/>
        <v>0</v>
      </c>
      <c r="J319" s="26" t="str">
        <f t="shared" si="28"/>
        <v>NO BET</v>
      </c>
      <c r="K319" s="160"/>
      <c r="L319" s="190">
        <f t="shared" si="29"/>
        <v>0</v>
      </c>
      <c r="M319" s="278"/>
      <c r="N319" s="182"/>
      <c r="O319" s="182"/>
    </row>
    <row r="320" spans="1:15" s="188" customFormat="1" hidden="1" x14ac:dyDescent="0.25">
      <c r="A320" s="270">
        <v>23</v>
      </c>
      <c r="B320" s="171"/>
      <c r="C320" s="171"/>
      <c r="D320" s="171"/>
      <c r="E320" s="176"/>
      <c r="F320" s="176"/>
      <c r="G320" s="12">
        <v>0</v>
      </c>
      <c r="H320" s="15">
        <v>0</v>
      </c>
      <c r="I320" s="31">
        <f t="shared" si="27"/>
        <v>0</v>
      </c>
      <c r="J320" s="26" t="str">
        <f t="shared" si="28"/>
        <v>NO BET</v>
      </c>
      <c r="K320" s="160"/>
      <c r="L320" s="190">
        <f t="shared" si="29"/>
        <v>0</v>
      </c>
      <c r="M320" s="278"/>
      <c r="N320" s="182"/>
      <c r="O320" s="182"/>
    </row>
    <row r="321" spans="1:20" s="188" customFormat="1" ht="43.5" hidden="1" x14ac:dyDescent="0.25">
      <c r="A321" s="270">
        <v>24</v>
      </c>
      <c r="B321" s="171"/>
      <c r="C321" s="171"/>
      <c r="D321" s="171"/>
      <c r="E321" s="176"/>
      <c r="F321" s="176"/>
      <c r="G321" s="12">
        <v>0</v>
      </c>
      <c r="H321" s="15">
        <v>0</v>
      </c>
      <c r="I321" s="31">
        <f t="shared" si="27"/>
        <v>0</v>
      </c>
      <c r="J321" s="26" t="str">
        <f t="shared" si="28"/>
        <v>NO BET</v>
      </c>
      <c r="K321" s="160"/>
      <c r="L321" s="190">
        <f t="shared" si="29"/>
        <v>0</v>
      </c>
      <c r="M321" s="278"/>
      <c r="N321" s="182"/>
      <c r="O321" s="182"/>
    </row>
    <row r="322" spans="1:20" s="188" customFormat="1" hidden="1" x14ac:dyDescent="0.25">
      <c r="A322" s="241"/>
      <c r="B322" s="242"/>
      <c r="C322" s="241"/>
      <c r="D322" s="241"/>
      <c r="E322" s="160"/>
      <c r="F322" s="160"/>
      <c r="I322" s="151"/>
      <c r="J322" s="172"/>
      <c r="K322" s="162" t="s">
        <v>30</v>
      </c>
      <c r="L322" s="173"/>
      <c r="M322" s="278"/>
      <c r="N322" s="8"/>
    </row>
    <row r="323" spans="1:20" s="188" customFormat="1" hidden="1" x14ac:dyDescent="0.25">
      <c r="A323" s="169" t="s">
        <v>25</v>
      </c>
      <c r="B323" s="570"/>
      <c r="C323" s="570"/>
      <c r="D323" s="305"/>
      <c r="E323" s="177" t="s">
        <v>17</v>
      </c>
      <c r="F323" s="175"/>
      <c r="G323" s="278"/>
      <c r="H323" s="27"/>
      <c r="I323" s="28" t="s">
        <v>29</v>
      </c>
      <c r="J323" s="29">
        <f>SUM(J298:J321)</f>
        <v>0</v>
      </c>
      <c r="K323" s="162" t="s">
        <v>18</v>
      </c>
      <c r="L323" s="29">
        <f>SUM(L298:L322)</f>
        <v>0</v>
      </c>
      <c r="M323" s="278"/>
      <c r="N323" s="8"/>
    </row>
    <row r="324" spans="1:20" s="188" customFormat="1" hidden="1" x14ac:dyDescent="0.25">
      <c r="A324" s="64" t="s">
        <v>44</v>
      </c>
      <c r="B324" s="8"/>
      <c r="C324" s="8"/>
      <c r="D324" s="8"/>
      <c r="E324" s="278"/>
      <c r="F324" s="278"/>
      <c r="G324" s="278"/>
      <c r="I324" s="151"/>
      <c r="N324" s="8"/>
    </row>
    <row r="325" spans="1:20" ht="15.75" x14ac:dyDescent="0.25">
      <c r="I325" s="565" t="s">
        <v>21</v>
      </c>
      <c r="J325" s="565"/>
      <c r="K325" s="565"/>
      <c r="L325" s="53">
        <f>SUM(L59+L92+L125+L158+L191+L224+L257+L290+L323)</f>
        <v>-197.27568600023579</v>
      </c>
      <c r="N325" s="612" t="s">
        <v>609</v>
      </c>
      <c r="O325" s="611">
        <f>SUM(J59+J92+J125+J158+J191+J224+J257+J290+J323)</f>
        <v>417.17568600023577</v>
      </c>
    </row>
    <row r="326" spans="1:20" x14ac:dyDescent="0.25">
      <c r="I326" s="56"/>
      <c r="N326"/>
    </row>
    <row r="327" spans="1:20" ht="18.75" customHeight="1" x14ac:dyDescent="0.25">
      <c r="A327" s="587" t="s">
        <v>248</v>
      </c>
      <c r="B327" s="587"/>
      <c r="C327" s="587"/>
      <c r="D327" s="587"/>
      <c r="E327" s="587"/>
      <c r="F327" s="587"/>
      <c r="G327" s="587"/>
      <c r="H327" s="587"/>
      <c r="I327" s="587"/>
      <c r="J327" s="587"/>
      <c r="K327" s="587"/>
      <c r="L327" s="587"/>
      <c r="M327" s="587"/>
      <c r="N327" s="587"/>
      <c r="O327" s="166"/>
      <c r="P327" s="166"/>
      <c r="Q327" s="166"/>
      <c r="R327" s="166"/>
      <c r="S327" s="166"/>
      <c r="T327" s="166"/>
    </row>
    <row r="328" spans="1:20" ht="18.75" customHeight="1" x14ac:dyDescent="0.25">
      <c r="A328" s="588"/>
      <c r="B328" s="588"/>
      <c r="C328" s="588"/>
      <c r="D328" s="588"/>
      <c r="E328" s="588"/>
      <c r="F328" s="588"/>
      <c r="G328" s="588"/>
      <c r="H328" s="588"/>
      <c r="I328" s="588"/>
      <c r="J328" s="588"/>
      <c r="K328" s="588"/>
      <c r="L328" s="588"/>
      <c r="M328" s="588"/>
      <c r="N328" s="588"/>
      <c r="O328" s="166"/>
      <c r="P328" s="166"/>
      <c r="Q328" s="166"/>
      <c r="R328" s="166"/>
      <c r="S328" s="166"/>
      <c r="T328" s="166"/>
    </row>
    <row r="329" spans="1:20" ht="20.100000000000001" customHeight="1" x14ac:dyDescent="0.25">
      <c r="A329" s="135" t="s">
        <v>6</v>
      </c>
      <c r="B329" s="135" t="s">
        <v>7</v>
      </c>
      <c r="C329" s="582" t="s">
        <v>54</v>
      </c>
      <c r="D329" s="576"/>
      <c r="E329" s="576" t="s">
        <v>55</v>
      </c>
      <c r="F329" s="577"/>
      <c r="G329" s="578"/>
      <c r="H329" s="135" t="s">
        <v>53</v>
      </c>
      <c r="I329" s="135" t="s">
        <v>56</v>
      </c>
      <c r="J329" s="135" t="s">
        <v>58</v>
      </c>
      <c r="K329" s="135" t="s">
        <v>1</v>
      </c>
      <c r="L329" s="135" t="s">
        <v>60</v>
      </c>
      <c r="M329" s="136" t="s">
        <v>5</v>
      </c>
      <c r="N329" s="136" t="s">
        <v>61</v>
      </c>
      <c r="O329" s="347"/>
      <c r="P329" s="17"/>
      <c r="Q329" s="17"/>
      <c r="R329" s="17"/>
      <c r="S329" s="17"/>
      <c r="T329" s="166"/>
    </row>
    <row r="330" spans="1:20" ht="20.100000000000001" customHeight="1" x14ac:dyDescent="0.25">
      <c r="A330" s="276"/>
      <c r="B330" s="277"/>
      <c r="C330" s="583"/>
      <c r="D330" s="573"/>
      <c r="E330" s="584"/>
      <c r="F330" s="585"/>
      <c r="G330" s="586"/>
      <c r="H330" s="284"/>
      <c r="I330" s="285">
        <v>0</v>
      </c>
      <c r="J330" s="286">
        <v>0</v>
      </c>
      <c r="K330" s="343">
        <v>0</v>
      </c>
      <c r="L330" s="285">
        <v>0</v>
      </c>
      <c r="M330" s="285">
        <f>K330*L330</f>
        <v>0</v>
      </c>
      <c r="N330" s="404">
        <f>SUM(M330-K330)</f>
        <v>0</v>
      </c>
      <c r="O330" s="17"/>
      <c r="P330" s="17"/>
      <c r="Q330" s="17"/>
      <c r="R330" s="17"/>
      <c r="S330" s="17"/>
      <c r="T330" s="166"/>
    </row>
    <row r="331" spans="1:20" ht="20.100000000000001" customHeight="1" x14ac:dyDescent="0.25">
      <c r="A331" s="276"/>
      <c r="B331" s="277"/>
      <c r="C331" s="583"/>
      <c r="D331" s="573"/>
      <c r="E331" s="584"/>
      <c r="F331" s="585"/>
      <c r="G331" s="586"/>
      <c r="H331" s="284"/>
      <c r="I331" s="286">
        <v>0</v>
      </c>
      <c r="J331" s="286">
        <v>0</v>
      </c>
      <c r="K331" s="344">
        <v>0</v>
      </c>
      <c r="L331" s="286">
        <v>0</v>
      </c>
      <c r="M331" s="285">
        <f t="shared" ref="M331:M340" si="30">K331*L331</f>
        <v>0</v>
      </c>
      <c r="N331" s="285">
        <f t="shared" ref="N331:N340" si="31">SUM(M331-K331)</f>
        <v>0</v>
      </c>
      <c r="O331" s="17"/>
      <c r="P331" s="17"/>
      <c r="Q331" s="17"/>
      <c r="R331" s="17"/>
      <c r="S331" s="17"/>
      <c r="T331" s="166"/>
    </row>
    <row r="332" spans="1:20" ht="20.100000000000001" customHeight="1" x14ac:dyDescent="0.25">
      <c r="A332" s="276"/>
      <c r="B332" s="277"/>
      <c r="C332" s="583"/>
      <c r="D332" s="573"/>
      <c r="E332" s="573"/>
      <c r="F332" s="574"/>
      <c r="G332" s="575"/>
      <c r="H332" s="284"/>
      <c r="I332" s="286">
        <v>0</v>
      </c>
      <c r="J332" s="286">
        <v>0</v>
      </c>
      <c r="K332" s="344">
        <v>0</v>
      </c>
      <c r="L332" s="286">
        <v>0</v>
      </c>
      <c r="M332" s="285">
        <f t="shared" si="30"/>
        <v>0</v>
      </c>
      <c r="N332" s="285">
        <f t="shared" si="31"/>
        <v>0</v>
      </c>
      <c r="O332" s="17"/>
      <c r="P332" s="17"/>
      <c r="Q332" s="17"/>
      <c r="R332" s="17"/>
      <c r="S332" s="17"/>
      <c r="T332" s="166"/>
    </row>
    <row r="333" spans="1:20" ht="20.100000000000001" customHeight="1" x14ac:dyDescent="0.25">
      <c r="A333" s="148"/>
      <c r="B333" s="277"/>
      <c r="C333" s="547"/>
      <c r="D333" s="548"/>
      <c r="E333" s="551"/>
      <c r="F333" s="552"/>
      <c r="G333" s="553"/>
      <c r="H333" s="287"/>
      <c r="I333" s="286">
        <v>0</v>
      </c>
      <c r="J333" s="286">
        <v>0</v>
      </c>
      <c r="K333" s="344">
        <v>0</v>
      </c>
      <c r="L333" s="286">
        <v>0</v>
      </c>
      <c r="M333" s="285">
        <f t="shared" si="30"/>
        <v>0</v>
      </c>
      <c r="N333" s="285">
        <f t="shared" si="31"/>
        <v>0</v>
      </c>
      <c r="O333" s="17"/>
      <c r="P333" s="17"/>
      <c r="Q333" s="17"/>
      <c r="R333" s="17"/>
      <c r="S333" s="17"/>
      <c r="T333" s="166"/>
    </row>
    <row r="334" spans="1:20" ht="20.100000000000001" customHeight="1" x14ac:dyDescent="0.25">
      <c r="A334" s="414" t="s">
        <v>6</v>
      </c>
      <c r="B334" s="414" t="s">
        <v>7</v>
      </c>
      <c r="C334" s="582" t="s">
        <v>249</v>
      </c>
      <c r="D334" s="576"/>
      <c r="E334" s="579"/>
      <c r="F334" s="580"/>
      <c r="G334" s="581"/>
      <c r="H334" s="414" t="s">
        <v>53</v>
      </c>
      <c r="I334" s="414" t="s">
        <v>572</v>
      </c>
      <c r="J334" s="414" t="s">
        <v>58</v>
      </c>
      <c r="K334" s="414" t="s">
        <v>1</v>
      </c>
      <c r="L334" s="414" t="s">
        <v>60</v>
      </c>
      <c r="M334" s="136" t="s">
        <v>5</v>
      </c>
      <c r="N334" s="136" t="s">
        <v>61</v>
      </c>
      <c r="O334" s="17"/>
      <c r="P334" s="17"/>
      <c r="Q334" s="17"/>
      <c r="R334" s="17"/>
      <c r="S334" s="17"/>
      <c r="T334" s="166"/>
    </row>
    <row r="335" spans="1:20" ht="20.100000000000001" customHeight="1" x14ac:dyDescent="0.25">
      <c r="A335" s="519" t="s">
        <v>542</v>
      </c>
      <c r="B335" s="514">
        <v>2</v>
      </c>
      <c r="C335" s="545" t="s">
        <v>574</v>
      </c>
      <c r="D335" s="546"/>
      <c r="E335" s="546" t="s">
        <v>573</v>
      </c>
      <c r="F335" s="549"/>
      <c r="G335" s="550"/>
      <c r="H335" s="515" t="s">
        <v>582</v>
      </c>
      <c r="I335" s="516">
        <v>2.85</v>
      </c>
      <c r="J335" s="516">
        <v>0</v>
      </c>
      <c r="K335" s="517">
        <v>0</v>
      </c>
      <c r="L335" s="516">
        <v>0</v>
      </c>
      <c r="M335" s="518">
        <f t="shared" si="30"/>
        <v>0</v>
      </c>
      <c r="N335" s="518">
        <f t="shared" si="31"/>
        <v>0</v>
      </c>
      <c r="O335" s="17"/>
      <c r="P335" s="17"/>
      <c r="Q335" s="17"/>
      <c r="R335" s="17"/>
      <c r="S335" s="17"/>
      <c r="T335" s="166"/>
    </row>
    <row r="336" spans="1:20" ht="20.100000000000001" customHeight="1" x14ac:dyDescent="0.25">
      <c r="A336" s="519" t="s">
        <v>542</v>
      </c>
      <c r="B336" s="514">
        <v>8</v>
      </c>
      <c r="C336" s="545" t="s">
        <v>574</v>
      </c>
      <c r="D336" s="546"/>
      <c r="E336" s="546" t="s">
        <v>575</v>
      </c>
      <c r="F336" s="549"/>
      <c r="G336" s="550"/>
      <c r="H336" s="515" t="s">
        <v>584</v>
      </c>
      <c r="I336" s="516">
        <v>3</v>
      </c>
      <c r="J336" s="516">
        <v>0</v>
      </c>
      <c r="K336" s="517">
        <v>0</v>
      </c>
      <c r="L336" s="516">
        <v>0</v>
      </c>
      <c r="M336" s="518">
        <f t="shared" si="30"/>
        <v>0</v>
      </c>
      <c r="N336" s="518">
        <f t="shared" si="31"/>
        <v>0</v>
      </c>
      <c r="O336" s="17"/>
      <c r="P336" s="17"/>
      <c r="Q336" s="17"/>
      <c r="R336" s="17"/>
      <c r="S336" s="17"/>
      <c r="T336" s="166"/>
    </row>
    <row r="337" spans="1:20" s="188" customFormat="1" ht="20.100000000000001" customHeight="1" x14ac:dyDescent="0.25">
      <c r="A337" s="519" t="s">
        <v>543</v>
      </c>
      <c r="B337" s="514">
        <v>8</v>
      </c>
      <c r="C337" s="546" t="s">
        <v>574</v>
      </c>
      <c r="D337" s="550"/>
      <c r="E337" s="546" t="s">
        <v>576</v>
      </c>
      <c r="F337" s="549"/>
      <c r="G337" s="550"/>
      <c r="H337" s="515" t="s">
        <v>582</v>
      </c>
      <c r="I337" s="516">
        <v>4.4000000000000004</v>
      </c>
      <c r="J337" s="516">
        <v>0</v>
      </c>
      <c r="K337" s="517">
        <v>0</v>
      </c>
      <c r="L337" s="516">
        <v>0</v>
      </c>
      <c r="M337" s="518">
        <f t="shared" ref="M337" si="32">K337*L337</f>
        <v>0</v>
      </c>
      <c r="N337" s="518">
        <f t="shared" ref="N337" si="33">SUM(M337-K337)</f>
        <v>0</v>
      </c>
      <c r="O337" s="17"/>
      <c r="P337" s="17"/>
      <c r="Q337" s="17"/>
      <c r="R337" s="17"/>
      <c r="S337" s="17"/>
      <c r="T337" s="166"/>
    </row>
    <row r="338" spans="1:20" ht="20.100000000000001" customHeight="1" x14ac:dyDescent="0.25">
      <c r="A338" s="536" t="s">
        <v>75</v>
      </c>
      <c r="B338" s="514">
        <v>5</v>
      </c>
      <c r="C338" s="545" t="s">
        <v>574</v>
      </c>
      <c r="D338" s="546"/>
      <c r="E338" s="546" t="s">
        <v>577</v>
      </c>
      <c r="F338" s="549"/>
      <c r="G338" s="550"/>
      <c r="H338" s="515" t="s">
        <v>582</v>
      </c>
      <c r="I338" s="516">
        <v>2.6</v>
      </c>
      <c r="J338" s="516">
        <v>0</v>
      </c>
      <c r="K338" s="517">
        <v>0</v>
      </c>
      <c r="L338" s="516">
        <v>0</v>
      </c>
      <c r="M338" s="518">
        <f t="shared" si="30"/>
        <v>0</v>
      </c>
      <c r="N338" s="518">
        <f t="shared" si="31"/>
        <v>0</v>
      </c>
      <c r="O338" s="17"/>
      <c r="P338" s="17"/>
      <c r="Q338" s="17"/>
      <c r="R338" s="17"/>
      <c r="S338" s="17"/>
      <c r="T338" s="166"/>
    </row>
    <row r="339" spans="1:20" ht="20.100000000000001" customHeight="1" x14ac:dyDescent="0.25">
      <c r="A339" s="148"/>
      <c r="B339" s="413"/>
      <c r="C339" s="547"/>
      <c r="D339" s="548"/>
      <c r="E339" s="551"/>
      <c r="F339" s="552"/>
      <c r="G339" s="553"/>
      <c r="H339" s="287"/>
      <c r="I339" s="286">
        <v>0</v>
      </c>
      <c r="J339" s="286">
        <v>0</v>
      </c>
      <c r="K339" s="344">
        <v>0</v>
      </c>
      <c r="L339" s="286">
        <v>0</v>
      </c>
      <c r="M339" s="285">
        <f t="shared" si="30"/>
        <v>0</v>
      </c>
      <c r="N339" s="285">
        <f t="shared" si="31"/>
        <v>0</v>
      </c>
      <c r="O339" s="17"/>
      <c r="P339" s="17"/>
      <c r="Q339" s="17"/>
      <c r="R339" s="17"/>
      <c r="S339" s="17"/>
      <c r="T339" s="166"/>
    </row>
    <row r="340" spans="1:20" ht="18.75" customHeight="1" x14ac:dyDescent="0.25">
      <c r="A340" s="132"/>
      <c r="B340" s="132"/>
      <c r="C340" s="133"/>
      <c r="D340" s="133"/>
      <c r="E340" s="134"/>
      <c r="F340" s="134"/>
      <c r="G340" s="134"/>
      <c r="H340" s="288"/>
      <c r="I340" s="289"/>
      <c r="J340" s="145" t="s">
        <v>57</v>
      </c>
      <c r="K340" s="146">
        <f>SUM(K330:K339)</f>
        <v>0</v>
      </c>
      <c r="L340" s="147">
        <f>SUM(L330:L339)</f>
        <v>0</v>
      </c>
      <c r="M340" s="345">
        <f t="shared" si="30"/>
        <v>0</v>
      </c>
      <c r="N340" s="402">
        <f t="shared" si="31"/>
        <v>0</v>
      </c>
      <c r="O340" s="166"/>
      <c r="P340" s="166"/>
      <c r="Q340" s="161"/>
      <c r="R340" s="166"/>
      <c r="S340" s="166"/>
      <c r="T340" s="166"/>
    </row>
    <row r="341" spans="1:20" ht="18.75" customHeight="1" x14ac:dyDescent="0.25">
      <c r="M341" s="291"/>
    </row>
    <row r="342" spans="1:20" ht="15" customHeight="1" x14ac:dyDescent="0.25">
      <c r="A342" s="555" t="s">
        <v>69</v>
      </c>
      <c r="B342" s="555"/>
      <c r="C342" s="555"/>
      <c r="D342" s="555"/>
      <c r="E342" s="555"/>
      <c r="F342" s="555"/>
      <c r="G342" s="555"/>
      <c r="H342" s="555"/>
      <c r="I342" s="555"/>
      <c r="J342" s="555"/>
      <c r="K342" s="555"/>
      <c r="L342" s="555"/>
      <c r="M342" s="555"/>
      <c r="N342" s="555"/>
      <c r="O342" s="348"/>
      <c r="P342" s="348"/>
      <c r="Q342" s="348"/>
      <c r="R342" s="348"/>
      <c r="S342" s="348"/>
      <c r="T342" s="348"/>
    </row>
    <row r="343" spans="1:20" ht="15" customHeight="1" x14ac:dyDescent="0.25">
      <c r="A343" s="555"/>
      <c r="B343" s="555"/>
      <c r="C343" s="555"/>
      <c r="D343" s="555"/>
      <c r="E343" s="555"/>
      <c r="F343" s="555"/>
      <c r="G343" s="555"/>
      <c r="H343" s="555"/>
      <c r="I343" s="555"/>
      <c r="J343" s="555"/>
      <c r="K343" s="555"/>
      <c r="L343" s="555"/>
      <c r="M343" s="555"/>
      <c r="N343" s="555"/>
      <c r="O343" s="348"/>
      <c r="P343" s="348"/>
      <c r="Q343" s="348"/>
      <c r="R343" s="348"/>
      <c r="S343" s="348"/>
      <c r="T343" s="348"/>
    </row>
    <row r="344" spans="1:20" s="188" customFormat="1" ht="15" customHeight="1" x14ac:dyDescent="0.25">
      <c r="A344" s="560" t="s">
        <v>72</v>
      </c>
      <c r="B344" s="560"/>
      <c r="C344" s="560"/>
      <c r="D344" s="407"/>
      <c r="E344" s="407"/>
      <c r="F344" s="407"/>
      <c r="G344" s="407"/>
      <c r="H344" s="407"/>
      <c r="I344" s="407"/>
      <c r="J344" s="407"/>
      <c r="K344" s="407"/>
      <c r="L344" s="407"/>
      <c r="M344" s="407"/>
      <c r="N344" s="407"/>
      <c r="O344" s="348"/>
      <c r="P344" s="348"/>
      <c r="Q344" s="348"/>
      <c r="R344" s="348"/>
      <c r="S344" s="348"/>
      <c r="T344" s="348"/>
    </row>
    <row r="345" spans="1:20" ht="15" customHeight="1" x14ac:dyDescent="0.25">
      <c r="A345" s="558" t="s">
        <v>6</v>
      </c>
      <c r="B345" s="558"/>
      <c r="C345" s="392" t="s">
        <v>70</v>
      </c>
      <c r="D345" s="405"/>
      <c r="E345" s="403"/>
      <c r="F345" s="403"/>
      <c r="G345" s="403"/>
      <c r="H345" s="403"/>
      <c r="I345" s="403"/>
      <c r="J345" s="403"/>
      <c r="K345" s="403"/>
      <c r="L345" s="403"/>
      <c r="M345" s="403"/>
      <c r="N345" s="403"/>
      <c r="O345" s="348"/>
      <c r="P345" s="348"/>
      <c r="Q345" s="348"/>
      <c r="R345" s="348"/>
      <c r="S345" s="348"/>
      <c r="T345" s="348"/>
    </row>
    <row r="346" spans="1:20" ht="15" customHeight="1" x14ac:dyDescent="0.5">
      <c r="A346" s="556" t="s">
        <v>542</v>
      </c>
      <c r="B346" s="556"/>
      <c r="C346" s="537">
        <v>-197</v>
      </c>
      <c r="D346" s="408"/>
      <c r="E346" s="408"/>
      <c r="F346" s="408"/>
      <c r="G346" s="408"/>
      <c r="H346" s="408"/>
      <c r="I346" s="408"/>
      <c r="J346" s="408"/>
      <c r="K346" s="408"/>
      <c r="L346" s="408"/>
      <c r="M346" s="408"/>
      <c r="N346" s="408"/>
      <c r="O346" s="348"/>
      <c r="P346" s="348"/>
      <c r="Q346" s="348"/>
      <c r="R346" s="348"/>
      <c r="S346" s="348"/>
      <c r="T346" s="348"/>
    </row>
    <row r="347" spans="1:20" ht="15" customHeight="1" x14ac:dyDescent="0.25">
      <c r="A347" s="556" t="s">
        <v>543</v>
      </c>
      <c r="B347" s="556"/>
      <c r="C347" s="406">
        <v>145</v>
      </c>
      <c r="D347" s="403"/>
      <c r="E347" s="403"/>
      <c r="F347" s="403"/>
      <c r="G347" s="403"/>
      <c r="H347" s="403"/>
      <c r="I347" s="403"/>
      <c r="J347" s="403"/>
      <c r="K347" s="403"/>
      <c r="L347" s="403"/>
      <c r="M347" s="403"/>
      <c r="N347" s="403"/>
      <c r="O347" s="348"/>
      <c r="P347" s="348"/>
      <c r="Q347" s="348"/>
      <c r="R347" s="348"/>
      <c r="S347" s="348"/>
      <c r="T347" s="348"/>
    </row>
    <row r="348" spans="1:20" ht="15" customHeight="1" x14ac:dyDescent="0.25">
      <c r="A348" s="556" t="s">
        <v>544</v>
      </c>
      <c r="B348" s="556"/>
      <c r="C348" s="544">
        <v>-234</v>
      </c>
      <c r="D348" s="403"/>
      <c r="E348" s="403"/>
      <c r="F348" s="403"/>
      <c r="G348" s="403"/>
      <c r="H348" s="403"/>
      <c r="I348" s="403"/>
      <c r="J348" s="403"/>
      <c r="K348" s="403"/>
      <c r="L348" s="403"/>
      <c r="M348" s="403"/>
      <c r="N348" s="403"/>
      <c r="O348" s="348"/>
      <c r="P348" s="348"/>
      <c r="Q348" s="348"/>
      <c r="R348" s="348"/>
      <c r="S348" s="348"/>
      <c r="T348" s="348"/>
    </row>
    <row r="349" spans="1:20" ht="15" customHeight="1" x14ac:dyDescent="0.25">
      <c r="A349" s="557"/>
      <c r="B349" s="557"/>
      <c r="C349" s="406">
        <v>0</v>
      </c>
      <c r="D349" s="403"/>
      <c r="E349" s="403"/>
      <c r="F349" s="403"/>
      <c r="G349" s="403"/>
      <c r="H349" s="403"/>
      <c r="I349" s="403"/>
      <c r="J349" s="403"/>
      <c r="K349" s="403"/>
      <c r="L349" s="403"/>
      <c r="M349" s="403"/>
      <c r="N349" s="403"/>
    </row>
    <row r="350" spans="1:20" x14ac:dyDescent="0.25">
      <c r="A350" s="557"/>
      <c r="B350" s="557"/>
      <c r="C350" s="406">
        <v>0</v>
      </c>
      <c r="D350" s="409"/>
      <c r="E350" s="410"/>
      <c r="F350" s="410"/>
      <c r="G350" s="409"/>
      <c r="H350" s="409"/>
      <c r="I350" s="411"/>
      <c r="J350" s="409"/>
      <c r="K350" s="409"/>
      <c r="L350" s="409"/>
      <c r="M350" s="409"/>
      <c r="N350" s="412"/>
    </row>
    <row r="351" spans="1:20" x14ac:dyDescent="0.25">
      <c r="A351" s="559" t="s">
        <v>71</v>
      </c>
      <c r="B351" s="559"/>
      <c r="C351" s="542">
        <f>SUM(C346:C350)</f>
        <v>-286</v>
      </c>
      <c r="D351" s="409"/>
      <c r="E351" s="410"/>
      <c r="F351" s="410"/>
      <c r="G351" s="409"/>
      <c r="H351" s="409"/>
      <c r="I351" s="411"/>
      <c r="J351" s="409"/>
      <c r="K351" s="409"/>
      <c r="L351" s="409"/>
      <c r="M351" s="409"/>
      <c r="N351" s="412"/>
    </row>
    <row r="352" spans="1:20" ht="15" customHeight="1" x14ac:dyDescent="0.35">
      <c r="E352" s="340"/>
      <c r="F352" s="341"/>
      <c r="G352" s="342"/>
      <c r="H352" s="341"/>
      <c r="I352" s="340"/>
    </row>
    <row r="353" spans="1:14" ht="15" customHeight="1" x14ac:dyDescent="0.25">
      <c r="A353" s="554" t="s">
        <v>62</v>
      </c>
      <c r="B353" s="554"/>
      <c r="C353" s="554"/>
      <c r="D353" s="554"/>
      <c r="E353" s="554"/>
      <c r="F353" s="554"/>
      <c r="G353" s="554"/>
      <c r="H353" s="554"/>
      <c r="I353" s="554"/>
      <c r="J353" s="554"/>
      <c r="K353" s="554"/>
      <c r="L353" s="554"/>
      <c r="M353" s="554"/>
      <c r="N353" s="554"/>
    </row>
    <row r="354" spans="1:14" x14ac:dyDescent="0.25">
      <c r="A354" s="554"/>
      <c r="B354" s="554"/>
      <c r="C354" s="554"/>
      <c r="D354" s="554"/>
      <c r="E354" s="554"/>
      <c r="F354" s="554"/>
      <c r="G354" s="554"/>
      <c r="H354" s="554"/>
      <c r="I354" s="554"/>
      <c r="J354" s="554"/>
      <c r="K354" s="554"/>
      <c r="L354" s="554"/>
      <c r="M354" s="554"/>
      <c r="N354" s="554"/>
    </row>
    <row r="355" spans="1:14" x14ac:dyDescent="0.25">
      <c r="A355" s="554"/>
      <c r="B355" s="554"/>
      <c r="C355" s="554"/>
      <c r="D355" s="554"/>
      <c r="E355" s="554"/>
      <c r="F355" s="554"/>
      <c r="G355" s="554"/>
      <c r="H355" s="554"/>
      <c r="I355" s="554"/>
      <c r="J355" s="554"/>
      <c r="K355" s="554"/>
      <c r="L355" s="554"/>
      <c r="M355" s="554"/>
      <c r="N355" s="554"/>
    </row>
  </sheetData>
  <sheetProtection selectLockedCells="1"/>
  <mergeCells count="130">
    <mergeCell ref="N15:N18"/>
    <mergeCell ref="M17:M18"/>
    <mergeCell ref="J15:J16"/>
    <mergeCell ref="B158:C158"/>
    <mergeCell ref="B191:C191"/>
    <mergeCell ref="B224:C224"/>
    <mergeCell ref="B257:C257"/>
    <mergeCell ref="L63:L64"/>
    <mergeCell ref="J63:J64"/>
    <mergeCell ref="K63:K64"/>
    <mergeCell ref="M96:M97"/>
    <mergeCell ref="M129:M130"/>
    <mergeCell ref="I228:I229"/>
    <mergeCell ref="J228:J229"/>
    <mergeCell ref="K228:K229"/>
    <mergeCell ref="L228:L229"/>
    <mergeCell ref="J162:J163"/>
    <mergeCell ref="I195:I196"/>
    <mergeCell ref="I162:I163"/>
    <mergeCell ref="K129:K130"/>
    <mergeCell ref="K15:K16"/>
    <mergeCell ref="L15:L16"/>
    <mergeCell ref="N30:N33"/>
    <mergeCell ref="M30:M31"/>
    <mergeCell ref="A1:H1"/>
    <mergeCell ref="A2:H2"/>
    <mergeCell ref="C4:J4"/>
    <mergeCell ref="A5:J5"/>
    <mergeCell ref="J14:L14"/>
    <mergeCell ref="A3:B3"/>
    <mergeCell ref="C3:J3"/>
    <mergeCell ref="A6:J6"/>
    <mergeCell ref="K96:K97"/>
    <mergeCell ref="J30:J31"/>
    <mergeCell ref="J96:J97"/>
    <mergeCell ref="B59:C59"/>
    <mergeCell ref="I30:I31"/>
    <mergeCell ref="I96:I97"/>
    <mergeCell ref="I63:I64"/>
    <mergeCell ref="F13:G13"/>
    <mergeCell ref="A13:E13"/>
    <mergeCell ref="L30:L31"/>
    <mergeCell ref="B10:F10"/>
    <mergeCell ref="K30:K31"/>
    <mergeCell ref="C24:D24"/>
    <mergeCell ref="C19:D19"/>
    <mergeCell ref="C20:D20"/>
    <mergeCell ref="C21:D21"/>
    <mergeCell ref="N261:N264"/>
    <mergeCell ref="M263:M264"/>
    <mergeCell ref="N294:N297"/>
    <mergeCell ref="M296:M297"/>
    <mergeCell ref="C335:D335"/>
    <mergeCell ref="E330:G330"/>
    <mergeCell ref="M32:M33"/>
    <mergeCell ref="M63:M64"/>
    <mergeCell ref="N63:N66"/>
    <mergeCell ref="M65:M66"/>
    <mergeCell ref="L96:L97"/>
    <mergeCell ref="N96:N99"/>
    <mergeCell ref="N162:N165"/>
    <mergeCell ref="M164:M165"/>
    <mergeCell ref="M195:M196"/>
    <mergeCell ref="N195:N198"/>
    <mergeCell ref="M294:M295"/>
    <mergeCell ref="M98:M99"/>
    <mergeCell ref="A327:N328"/>
    <mergeCell ref="N129:N132"/>
    <mergeCell ref="M131:M132"/>
    <mergeCell ref="M162:M163"/>
    <mergeCell ref="M228:M229"/>
    <mergeCell ref="M197:M198"/>
    <mergeCell ref="K162:K163"/>
    <mergeCell ref="J195:J196"/>
    <mergeCell ref="K195:K196"/>
    <mergeCell ref="L129:L130"/>
    <mergeCell ref="C336:D336"/>
    <mergeCell ref="E332:G332"/>
    <mergeCell ref="E333:G333"/>
    <mergeCell ref="E329:G329"/>
    <mergeCell ref="E334:G334"/>
    <mergeCell ref="E335:G335"/>
    <mergeCell ref="E336:G336"/>
    <mergeCell ref="C329:D329"/>
    <mergeCell ref="C332:D332"/>
    <mergeCell ref="C333:D333"/>
    <mergeCell ref="C334:D334"/>
    <mergeCell ref="E331:G331"/>
    <mergeCell ref="C330:D330"/>
    <mergeCell ref="C331:D331"/>
    <mergeCell ref="N228:N231"/>
    <mergeCell ref="M230:M231"/>
    <mergeCell ref="I261:I262"/>
    <mergeCell ref="L261:L262"/>
    <mergeCell ref="M261:M262"/>
    <mergeCell ref="M15:M16"/>
    <mergeCell ref="I15:I16"/>
    <mergeCell ref="I325:K325"/>
    <mergeCell ref="B92:C92"/>
    <mergeCell ref="I129:I130"/>
    <mergeCell ref="L162:L163"/>
    <mergeCell ref="L195:L196"/>
    <mergeCell ref="J129:J130"/>
    <mergeCell ref="C22:D22"/>
    <mergeCell ref="C23:D23"/>
    <mergeCell ref="B125:C125"/>
    <mergeCell ref="B323:C323"/>
    <mergeCell ref="J294:J295"/>
    <mergeCell ref="K294:K295"/>
    <mergeCell ref="J261:J262"/>
    <mergeCell ref="K261:K262"/>
    <mergeCell ref="L294:L295"/>
    <mergeCell ref="I294:I295"/>
    <mergeCell ref="B290:C290"/>
    <mergeCell ref="C338:D338"/>
    <mergeCell ref="C339:D339"/>
    <mergeCell ref="E338:G338"/>
    <mergeCell ref="E339:G339"/>
    <mergeCell ref="C337:D337"/>
    <mergeCell ref="E337:G337"/>
    <mergeCell ref="A353:N355"/>
    <mergeCell ref="A342:N343"/>
    <mergeCell ref="A346:B346"/>
    <mergeCell ref="A347:B347"/>
    <mergeCell ref="A348:B348"/>
    <mergeCell ref="A349:B349"/>
    <mergeCell ref="A350:B350"/>
    <mergeCell ref="A345:B345"/>
    <mergeCell ref="A351:B351"/>
    <mergeCell ref="A344:C344"/>
  </mergeCells>
  <dataValidations count="1">
    <dataValidation type="list" allowBlank="1" showInputMessage="1" showErrorMessage="1" sqref="B228 B30 B63 B96 B129 B162 B195 B15 B261 B294" xr:uid="{65A2FC21-5188-423C-B1D4-D459B0ED387E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61" max="15" man="1"/>
    <brk id="160" max="15" man="1"/>
    <brk id="325" max="15" man="1"/>
  </rowBreaks>
  <ignoredErrors>
    <ignoredError sqref="B139 B174 B170 B168 B203 B27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F973E-12B7-4646-9D46-04AFAFF1C4A2}">
  <dimension ref="A1:O345"/>
  <sheetViews>
    <sheetView topLeftCell="A274" workbookViewId="0">
      <selection activeCell="N324" sqref="N324:O324"/>
    </sheetView>
  </sheetViews>
  <sheetFormatPr defaultRowHeight="15" x14ac:dyDescent="0.25"/>
  <cols>
    <col min="1" max="3" width="10.7109375" customWidth="1"/>
    <col min="4" max="4" width="14.42578125" customWidth="1"/>
    <col min="5" max="16" width="10.7109375" customWidth="1"/>
  </cols>
  <sheetData>
    <row r="1" spans="1:15" ht="35.1" customHeight="1" x14ac:dyDescent="0.5">
      <c r="A1" s="589" t="s">
        <v>26</v>
      </c>
      <c r="B1" s="589"/>
      <c r="C1" s="589"/>
      <c r="D1" s="589"/>
      <c r="E1" s="589"/>
      <c r="F1" s="589"/>
      <c r="G1" s="589"/>
      <c r="H1" s="589"/>
      <c r="I1" s="188"/>
      <c r="J1" s="188"/>
      <c r="K1" s="188"/>
      <c r="L1" s="188"/>
      <c r="M1" s="188"/>
      <c r="N1" s="188"/>
    </row>
    <row r="2" spans="1:15" ht="35.1" customHeight="1" thickBot="1" x14ac:dyDescent="0.3">
      <c r="A2" s="590" t="s">
        <v>27</v>
      </c>
      <c r="B2" s="590"/>
      <c r="C2" s="590"/>
      <c r="D2" s="590"/>
      <c r="E2" s="590"/>
      <c r="F2" s="590"/>
      <c r="G2" s="590"/>
      <c r="H2" s="590"/>
      <c r="I2" s="160"/>
      <c r="J2" s="160"/>
      <c r="K2" s="160"/>
      <c r="L2" s="160"/>
      <c r="M2" s="160"/>
      <c r="N2" s="160"/>
    </row>
    <row r="3" spans="1:15" ht="24.95" customHeight="1" thickBot="1" x14ac:dyDescent="0.3">
      <c r="A3" s="597" t="s">
        <v>34</v>
      </c>
      <c r="B3" s="598"/>
      <c r="C3" s="599" t="s">
        <v>35</v>
      </c>
      <c r="D3" s="600"/>
      <c r="E3" s="600"/>
      <c r="F3" s="600"/>
      <c r="G3" s="600"/>
      <c r="H3" s="600"/>
      <c r="I3" s="600"/>
      <c r="J3" s="601"/>
      <c r="K3" s="188"/>
      <c r="L3" s="188"/>
      <c r="M3" s="188"/>
      <c r="N3" s="156"/>
    </row>
    <row r="4" spans="1:15" ht="24.95" customHeight="1" thickBot="1" x14ac:dyDescent="0.3">
      <c r="A4" s="328" t="s">
        <v>33</v>
      </c>
      <c r="B4" s="329"/>
      <c r="C4" s="591" t="s">
        <v>24</v>
      </c>
      <c r="D4" s="592"/>
      <c r="E4" s="592"/>
      <c r="F4" s="592"/>
      <c r="G4" s="592"/>
      <c r="H4" s="592"/>
      <c r="I4" s="592"/>
      <c r="J4" s="593"/>
      <c r="K4" s="188"/>
      <c r="L4" s="188"/>
      <c r="M4" s="188"/>
      <c r="N4" s="156"/>
    </row>
    <row r="5" spans="1:15" ht="45" customHeight="1" thickBot="1" x14ac:dyDescent="0.3">
      <c r="A5" s="594" t="s">
        <v>36</v>
      </c>
      <c r="B5" s="595"/>
      <c r="C5" s="595"/>
      <c r="D5" s="595"/>
      <c r="E5" s="595"/>
      <c r="F5" s="595"/>
      <c r="G5" s="595"/>
      <c r="H5" s="595"/>
      <c r="I5" s="595"/>
      <c r="J5" s="595"/>
      <c r="K5" s="354"/>
      <c r="L5" s="355"/>
      <c r="M5" s="355"/>
      <c r="N5" s="355"/>
      <c r="O5" s="369"/>
    </row>
    <row r="6" spans="1:15" s="166" customFormat="1" ht="20.100000000000001" customHeight="1" thickBot="1" x14ac:dyDescent="0.3">
      <c r="A6" s="602" t="s">
        <v>49</v>
      </c>
      <c r="B6" s="603"/>
      <c r="C6" s="603"/>
      <c r="D6" s="603"/>
      <c r="E6" s="603"/>
      <c r="F6" s="603"/>
      <c r="G6" s="603"/>
      <c r="H6" s="603"/>
      <c r="I6" s="603"/>
      <c r="J6" s="603"/>
      <c r="K6" s="357"/>
      <c r="L6" s="358"/>
      <c r="M6" s="358"/>
      <c r="N6" s="358"/>
      <c r="O6" s="359"/>
    </row>
    <row r="7" spans="1:15" s="1" customFormat="1" ht="15" customHeight="1" x14ac:dyDescent="0.25">
      <c r="A7" s="82" t="s">
        <v>37</v>
      </c>
      <c r="B7" s="395" t="s">
        <v>41</v>
      </c>
      <c r="C7" s="395"/>
      <c r="D7" s="395"/>
      <c r="E7" s="396"/>
      <c r="F7" s="396"/>
      <c r="G7" s="95"/>
      <c r="H7" s="83"/>
      <c r="I7" s="83"/>
      <c r="J7" s="83"/>
      <c r="K7" s="360"/>
      <c r="L7" s="361"/>
      <c r="M7" s="361"/>
      <c r="N7" s="361"/>
      <c r="O7" s="362"/>
    </row>
    <row r="8" spans="1:15" s="188" customFormat="1" ht="15" customHeight="1" x14ac:dyDescent="0.25">
      <c r="A8" s="84" t="s">
        <v>38</v>
      </c>
      <c r="B8" s="397" t="s">
        <v>45</v>
      </c>
      <c r="C8" s="397"/>
      <c r="D8" s="397"/>
      <c r="E8" s="398"/>
      <c r="F8" s="398"/>
      <c r="G8" s="96"/>
      <c r="H8" s="85"/>
      <c r="I8" s="393"/>
      <c r="J8" s="352"/>
      <c r="K8" s="363"/>
      <c r="L8" s="333"/>
      <c r="M8" s="387"/>
      <c r="N8" s="17"/>
      <c r="O8" s="364"/>
    </row>
    <row r="9" spans="1:15" s="188" customFormat="1" ht="15" customHeight="1" x14ac:dyDescent="0.25">
      <c r="A9" s="86" t="s">
        <v>39</v>
      </c>
      <c r="B9" s="397" t="s">
        <v>46</v>
      </c>
      <c r="C9" s="397"/>
      <c r="D9" s="397"/>
      <c r="E9" s="398"/>
      <c r="F9" s="398"/>
      <c r="G9" s="96"/>
      <c r="H9" s="85"/>
      <c r="I9" s="393"/>
      <c r="J9" s="352"/>
      <c r="K9" s="363"/>
      <c r="L9" s="333"/>
      <c r="M9" s="387"/>
      <c r="N9" s="17"/>
      <c r="O9" s="364"/>
    </row>
    <row r="10" spans="1:15" s="188" customFormat="1" ht="15" customHeight="1" x14ac:dyDescent="0.25">
      <c r="A10" s="394" t="s">
        <v>67</v>
      </c>
      <c r="B10" s="606" t="s">
        <v>68</v>
      </c>
      <c r="C10" s="606"/>
      <c r="D10" s="606"/>
      <c r="E10" s="606"/>
      <c r="F10" s="606"/>
      <c r="G10" s="96"/>
      <c r="H10" s="85"/>
      <c r="I10" s="393"/>
      <c r="J10" s="352"/>
      <c r="K10" s="365"/>
      <c r="L10" s="366"/>
      <c r="M10" s="366"/>
      <c r="N10" s="367"/>
      <c r="O10" s="368"/>
    </row>
    <row r="11" spans="1:15" ht="15.75" thickBot="1" x14ac:dyDescent="0.3">
      <c r="A11" s="118">
        <v>100</v>
      </c>
      <c r="B11" s="399" t="s">
        <v>40</v>
      </c>
      <c r="C11" s="400"/>
      <c r="D11" s="400"/>
      <c r="E11" s="401"/>
      <c r="F11" s="401"/>
      <c r="G11" s="97"/>
      <c r="H11" s="87"/>
      <c r="I11" s="88"/>
      <c r="J11" s="353"/>
      <c r="K11" s="20"/>
      <c r="L11" s="188"/>
      <c r="M11" s="188"/>
      <c r="N11" s="156"/>
    </row>
    <row r="12" spans="1:15" ht="18.75" x14ac:dyDescent="0.25">
      <c r="A12" s="605" t="s">
        <v>250</v>
      </c>
      <c r="B12" s="605"/>
      <c r="C12" s="605"/>
      <c r="D12" s="605"/>
      <c r="E12" s="605"/>
      <c r="F12" s="604" t="s">
        <v>28</v>
      </c>
      <c r="G12" s="604"/>
      <c r="H12" s="98"/>
      <c r="I12" s="99"/>
      <c r="J12" s="99"/>
      <c r="K12" s="99"/>
      <c r="L12" s="265"/>
      <c r="M12" s="186"/>
      <c r="N12" s="186"/>
      <c r="O12" s="186"/>
    </row>
    <row r="13" spans="1:15" x14ac:dyDescent="0.25">
      <c r="A13" s="331"/>
      <c r="B13" s="85"/>
      <c r="C13" s="334"/>
      <c r="D13" s="334"/>
      <c r="E13" s="332"/>
      <c r="F13" s="332"/>
      <c r="G13" s="333"/>
      <c r="H13" s="333"/>
      <c r="I13" s="44"/>
      <c r="J13" s="596"/>
      <c r="K13" s="596"/>
      <c r="L13" s="596"/>
      <c r="M13" s="188"/>
      <c r="N13" s="188"/>
      <c r="O13" s="188"/>
    </row>
    <row r="14" spans="1:15" ht="18.75" customHeight="1" x14ac:dyDescent="0.25">
      <c r="A14" s="128" t="s">
        <v>42</v>
      </c>
      <c r="B14" s="271"/>
      <c r="C14" s="70"/>
      <c r="D14" s="70"/>
      <c r="E14" s="339"/>
      <c r="F14" s="339"/>
      <c r="G14" s="74"/>
      <c r="H14" s="268"/>
      <c r="I14" s="562" t="s">
        <v>16</v>
      </c>
      <c r="J14" s="607">
        <v>0.9</v>
      </c>
      <c r="K14" s="572" t="s">
        <v>4</v>
      </c>
      <c r="L14" s="608">
        <v>100</v>
      </c>
      <c r="M14" s="564" t="s">
        <v>3</v>
      </c>
      <c r="N14" s="561" t="s">
        <v>64</v>
      </c>
      <c r="O14" s="371"/>
    </row>
    <row r="15" spans="1:15" x14ac:dyDescent="0.25">
      <c r="A15" s="262"/>
      <c r="B15" s="71"/>
      <c r="C15" s="264"/>
      <c r="D15" s="264"/>
      <c r="E15" s="261"/>
      <c r="F15" s="261"/>
      <c r="G15" s="71"/>
      <c r="H15" s="186"/>
      <c r="I15" s="562"/>
      <c r="J15" s="607"/>
      <c r="K15" s="572"/>
      <c r="L15" s="608"/>
      <c r="M15" s="564"/>
      <c r="N15" s="561"/>
      <c r="O15" s="371"/>
    </row>
    <row r="16" spans="1:15" ht="15" customHeight="1" x14ac:dyDescent="0.25">
      <c r="A16" s="266"/>
      <c r="B16" s="54"/>
      <c r="C16" s="186"/>
      <c r="D16" s="186"/>
      <c r="E16" s="104"/>
      <c r="F16" s="104"/>
      <c r="G16" s="186"/>
      <c r="H16" s="186"/>
      <c r="I16" s="152"/>
      <c r="J16" s="186"/>
      <c r="K16" s="186"/>
      <c r="L16" s="186"/>
      <c r="M16" s="561" t="s">
        <v>23</v>
      </c>
      <c r="N16" s="561"/>
      <c r="O16" s="372" t="s">
        <v>65</v>
      </c>
    </row>
    <row r="17" spans="1:15" ht="30" customHeight="1" x14ac:dyDescent="0.25">
      <c r="A17" s="261" t="s">
        <v>2</v>
      </c>
      <c r="B17" s="261" t="s">
        <v>52</v>
      </c>
      <c r="C17" s="266" t="s">
        <v>0</v>
      </c>
      <c r="D17" s="266"/>
      <c r="E17" s="261" t="s">
        <v>47</v>
      </c>
      <c r="F17" s="261" t="s">
        <v>48</v>
      </c>
      <c r="G17" s="261" t="s">
        <v>11</v>
      </c>
      <c r="H17" s="261" t="s">
        <v>12</v>
      </c>
      <c r="I17" s="325" t="s">
        <v>20</v>
      </c>
      <c r="J17" s="261" t="s">
        <v>1</v>
      </c>
      <c r="K17" s="261" t="s">
        <v>13</v>
      </c>
      <c r="L17" s="261" t="s">
        <v>5</v>
      </c>
      <c r="M17" s="561"/>
      <c r="N17" s="561"/>
      <c r="O17" s="373" t="s">
        <v>66</v>
      </c>
    </row>
    <row r="18" spans="1:15" x14ac:dyDescent="0.25">
      <c r="A18" s="330"/>
      <c r="B18" s="182"/>
      <c r="C18" s="569"/>
      <c r="D18" s="569"/>
      <c r="E18" s="183"/>
      <c r="F18" s="184"/>
      <c r="G18" s="124">
        <v>0</v>
      </c>
      <c r="H18" s="290">
        <v>0</v>
      </c>
      <c r="I18" s="31">
        <f>H18</f>
        <v>0</v>
      </c>
      <c r="J18" s="26" t="str">
        <f t="shared" ref="J18:J23" si="0">IF(M18="B", $L$14/G18*$J$14,IF(I18&lt;=G18,$M$14,IF(I18&gt;G18,SUM($L$14/G18*$J$14,0,ROUNDUP(,0)))))</f>
        <v>NO BET</v>
      </c>
      <c r="K18" s="208"/>
      <c r="L18" s="190">
        <f>IF(J18="NO BET",0,IF(K18&gt;1,J18*-1,IF(K18=1,SUM(J18*I18-J18,0))))</f>
        <v>0</v>
      </c>
      <c r="M18" s="150"/>
      <c r="N18" s="385"/>
      <c r="O18" s="377"/>
    </row>
    <row r="19" spans="1:15" x14ac:dyDescent="0.25">
      <c r="A19" s="330"/>
      <c r="B19" s="183"/>
      <c r="C19" s="569"/>
      <c r="D19" s="569"/>
      <c r="E19" s="183"/>
      <c r="F19" s="184"/>
      <c r="G19" s="124">
        <v>0</v>
      </c>
      <c r="H19" s="290">
        <v>0</v>
      </c>
      <c r="I19" s="31">
        <f t="shared" ref="I19:I23" si="1">H19</f>
        <v>0</v>
      </c>
      <c r="J19" s="26" t="str">
        <f t="shared" si="0"/>
        <v>NO BET</v>
      </c>
      <c r="K19" s="208"/>
      <c r="L19" s="190">
        <f t="shared" ref="L19:L23" si="2">IF(J19="NO BET",0,IF(K19&gt;1,J19*-1,IF(K19=1,SUM(J19*I19-J19,0))))</f>
        <v>0</v>
      </c>
      <c r="M19" s="150"/>
      <c r="N19" s="385"/>
      <c r="O19" s="377"/>
    </row>
    <row r="20" spans="1:15" x14ac:dyDescent="0.25">
      <c r="A20" s="330"/>
      <c r="B20" s="183"/>
      <c r="C20" s="569"/>
      <c r="D20" s="569"/>
      <c r="E20" s="183"/>
      <c r="F20" s="184"/>
      <c r="G20" s="124">
        <v>0</v>
      </c>
      <c r="H20" s="290">
        <v>0</v>
      </c>
      <c r="I20" s="31">
        <f t="shared" si="1"/>
        <v>0</v>
      </c>
      <c r="J20" s="26" t="str">
        <f t="shared" si="0"/>
        <v>NO BET</v>
      </c>
      <c r="K20" s="208"/>
      <c r="L20" s="190">
        <f t="shared" si="2"/>
        <v>0</v>
      </c>
      <c r="M20" s="150"/>
      <c r="N20" s="385"/>
      <c r="O20" s="377"/>
    </row>
    <row r="21" spans="1:15" x14ac:dyDescent="0.25">
      <c r="A21" s="330"/>
      <c r="B21" s="183"/>
      <c r="C21" s="569"/>
      <c r="D21" s="569"/>
      <c r="E21" s="183"/>
      <c r="F21" s="184"/>
      <c r="G21" s="124">
        <v>0</v>
      </c>
      <c r="H21" s="290">
        <v>0</v>
      </c>
      <c r="I21" s="31">
        <f t="shared" si="1"/>
        <v>0</v>
      </c>
      <c r="J21" s="26" t="str">
        <f t="shared" si="0"/>
        <v>NO BET</v>
      </c>
      <c r="K21" s="208"/>
      <c r="L21" s="190">
        <f t="shared" si="2"/>
        <v>0</v>
      </c>
      <c r="M21" s="150"/>
      <c r="N21" s="385"/>
      <c r="O21" s="377"/>
    </row>
    <row r="22" spans="1:15" ht="15" hidden="1" customHeight="1" x14ac:dyDescent="0.25">
      <c r="A22" s="330"/>
      <c r="B22" s="183"/>
      <c r="C22" s="569"/>
      <c r="D22" s="569"/>
      <c r="E22" s="183"/>
      <c r="F22" s="184"/>
      <c r="G22" s="124">
        <v>0</v>
      </c>
      <c r="H22" s="290">
        <v>0</v>
      </c>
      <c r="I22" s="31">
        <f t="shared" si="1"/>
        <v>0</v>
      </c>
      <c r="J22" s="26" t="str">
        <f t="shared" si="0"/>
        <v>NO BET</v>
      </c>
      <c r="K22" s="208"/>
      <c r="L22" s="190">
        <f t="shared" si="2"/>
        <v>0</v>
      </c>
      <c r="M22" s="150"/>
      <c r="N22" s="208"/>
      <c r="O22" s="10"/>
    </row>
    <row r="23" spans="1:15" ht="15" hidden="1" customHeight="1" x14ac:dyDescent="0.25">
      <c r="A23" s="330"/>
      <c r="B23" s="183"/>
      <c r="C23" s="569"/>
      <c r="D23" s="569"/>
      <c r="E23" s="183"/>
      <c r="F23" s="184"/>
      <c r="G23" s="124">
        <v>0</v>
      </c>
      <c r="H23" s="290">
        <v>0</v>
      </c>
      <c r="I23" s="31">
        <f t="shared" si="1"/>
        <v>0</v>
      </c>
      <c r="J23" s="26" t="str">
        <f t="shared" si="0"/>
        <v>NO BET</v>
      </c>
      <c r="K23" s="208"/>
      <c r="L23" s="190">
        <f t="shared" si="2"/>
        <v>0</v>
      </c>
      <c r="M23" s="150"/>
      <c r="N23" s="208"/>
      <c r="O23" s="10"/>
    </row>
    <row r="24" spans="1:15" x14ac:dyDescent="0.25">
      <c r="A24" s="120"/>
      <c r="B24" s="120"/>
      <c r="C24" s="127"/>
      <c r="D24" s="127"/>
      <c r="E24" s="122"/>
      <c r="F24" s="121"/>
      <c r="G24" s="8"/>
      <c r="H24" s="188"/>
      <c r="I24" s="151"/>
      <c r="J24" s="172"/>
      <c r="K24" s="162" t="s">
        <v>30</v>
      </c>
      <c r="L24" s="173"/>
      <c r="M24" s="150"/>
      <c r="N24" s="150"/>
      <c r="O24" s="188"/>
    </row>
    <row r="25" spans="1:15" x14ac:dyDescent="0.25">
      <c r="A25" s="115"/>
      <c r="B25" s="126"/>
      <c r="C25" s="126"/>
      <c r="D25" s="126"/>
      <c r="E25" s="123"/>
      <c r="F25" s="119"/>
      <c r="G25" s="278"/>
      <c r="H25" s="27"/>
      <c r="I25" s="28" t="s">
        <v>31</v>
      </c>
      <c r="J25" s="29">
        <f>SUM(J18:J23)</f>
        <v>0</v>
      </c>
      <c r="K25" s="162" t="s">
        <v>18</v>
      </c>
      <c r="L25" s="29">
        <f>SUM(L18:L24)</f>
        <v>0</v>
      </c>
      <c r="M25" s="150"/>
      <c r="N25" s="150"/>
      <c r="O25" s="23"/>
    </row>
    <row r="26" spans="1:15" x14ac:dyDescent="0.25">
      <c r="A26" s="110"/>
      <c r="B26" s="111"/>
      <c r="C26" s="112"/>
      <c r="D26" s="112"/>
      <c r="E26" s="112"/>
      <c r="F26" s="112"/>
      <c r="G26" s="50"/>
      <c r="H26" s="45"/>
      <c r="I26" s="48"/>
      <c r="J26" s="49"/>
      <c r="K26" s="46"/>
      <c r="L26" s="19"/>
      <c r="M26" s="113"/>
      <c r="N26" s="374"/>
      <c r="O26" s="22"/>
    </row>
    <row r="27" spans="1:15" ht="30" customHeight="1" x14ac:dyDescent="0.5">
      <c r="A27" s="94" t="s">
        <v>43</v>
      </c>
      <c r="B27" s="94"/>
      <c r="C27" s="94"/>
      <c r="D27" s="94"/>
      <c r="E27" s="103"/>
      <c r="F27" s="103"/>
      <c r="G27" s="94"/>
      <c r="H27" s="94"/>
      <c r="I27" s="89"/>
      <c r="J27" s="90"/>
      <c r="K27" s="273"/>
      <c r="L27" s="92"/>
      <c r="M27" s="93"/>
      <c r="N27" s="93"/>
      <c r="O27" s="375"/>
    </row>
    <row r="28" spans="1:15" x14ac:dyDescent="0.25">
      <c r="A28" s="64"/>
      <c r="B28" s="8"/>
      <c r="C28" s="8"/>
      <c r="D28" s="8"/>
      <c r="E28" s="278"/>
      <c r="F28" s="278"/>
      <c r="G28" s="278"/>
      <c r="H28" s="17"/>
      <c r="I28" s="44"/>
      <c r="J28" s="17"/>
      <c r="K28" s="17"/>
      <c r="L28" s="17"/>
      <c r="M28" s="17"/>
      <c r="N28" s="188"/>
      <c r="O28" s="188"/>
    </row>
    <row r="29" spans="1:15" ht="15" customHeight="1" x14ac:dyDescent="0.25">
      <c r="A29" s="268" t="s">
        <v>6</v>
      </c>
      <c r="B29" s="271" t="s">
        <v>51</v>
      </c>
      <c r="C29" s="269" t="s">
        <v>15</v>
      </c>
      <c r="D29" s="271" t="s">
        <v>264</v>
      </c>
      <c r="E29" s="274"/>
      <c r="F29" s="274"/>
      <c r="G29" s="271"/>
      <c r="H29" s="335" t="s">
        <v>22</v>
      </c>
      <c r="I29" s="567" t="s">
        <v>16</v>
      </c>
      <c r="J29" s="568">
        <v>0.9</v>
      </c>
      <c r="K29" s="572" t="s">
        <v>4</v>
      </c>
      <c r="L29" s="563">
        <v>100</v>
      </c>
      <c r="M29" s="609" t="s">
        <v>3</v>
      </c>
      <c r="N29" s="561" t="s">
        <v>64</v>
      </c>
      <c r="O29" s="371"/>
    </row>
    <row r="30" spans="1:15" x14ac:dyDescent="0.25">
      <c r="A30" s="262" t="s">
        <v>7</v>
      </c>
      <c r="B30" s="263">
        <v>1</v>
      </c>
      <c r="C30" s="264" t="s">
        <v>14</v>
      </c>
      <c r="D30" s="275" t="s">
        <v>265</v>
      </c>
      <c r="E30" s="261"/>
      <c r="F30" s="261"/>
      <c r="G30" s="257"/>
      <c r="H30" s="265"/>
      <c r="I30" s="567"/>
      <c r="J30" s="568"/>
      <c r="K30" s="572"/>
      <c r="L30" s="563"/>
      <c r="M30" s="609"/>
      <c r="N30" s="561"/>
      <c r="O30" s="371"/>
    </row>
    <row r="31" spans="1:15" ht="15" customHeight="1" x14ac:dyDescent="0.25">
      <c r="A31" s="266" t="s">
        <v>8</v>
      </c>
      <c r="B31" s="267" t="s">
        <v>266</v>
      </c>
      <c r="C31" s="265"/>
      <c r="D31" s="257" t="s">
        <v>77</v>
      </c>
      <c r="E31" s="273"/>
      <c r="F31" s="273"/>
      <c r="G31" s="257"/>
      <c r="H31" s="265"/>
      <c r="I31" s="164"/>
      <c r="J31" s="265"/>
      <c r="K31" s="186"/>
      <c r="L31" s="186"/>
      <c r="M31" s="561" t="s">
        <v>23</v>
      </c>
      <c r="N31" s="561"/>
      <c r="O31" s="372" t="s">
        <v>65</v>
      </c>
    </row>
    <row r="32" spans="1:15" ht="30" x14ac:dyDescent="0.25">
      <c r="A32" s="261" t="s">
        <v>9</v>
      </c>
      <c r="B32" s="261" t="s">
        <v>10</v>
      </c>
      <c r="C32" s="260" t="s">
        <v>0</v>
      </c>
      <c r="D32" s="260"/>
      <c r="E32" s="261" t="s">
        <v>47</v>
      </c>
      <c r="F32" s="261" t="s">
        <v>48</v>
      </c>
      <c r="G32" s="245" t="s">
        <v>11</v>
      </c>
      <c r="H32" s="245" t="s">
        <v>12</v>
      </c>
      <c r="I32" s="325" t="s">
        <v>20</v>
      </c>
      <c r="J32" s="245" t="s">
        <v>1</v>
      </c>
      <c r="K32" s="245" t="s">
        <v>13</v>
      </c>
      <c r="L32" s="261" t="s">
        <v>5</v>
      </c>
      <c r="M32" s="561"/>
      <c r="N32" s="561"/>
      <c r="O32" s="373" t="s">
        <v>66</v>
      </c>
    </row>
    <row r="33" spans="1:15" x14ac:dyDescent="0.25">
      <c r="A33" s="272">
        <v>1</v>
      </c>
      <c r="B33" s="415" t="s">
        <v>251</v>
      </c>
      <c r="C33" s="419" t="s">
        <v>267</v>
      </c>
      <c r="D33" s="282"/>
      <c r="E33" s="417">
        <v>10</v>
      </c>
      <c r="F33" s="418">
        <v>57.5</v>
      </c>
      <c r="G33" s="57">
        <v>12.3</v>
      </c>
      <c r="H33" s="58">
        <v>4.9000000000000004</v>
      </c>
      <c r="I33" s="77">
        <v>5.3</v>
      </c>
      <c r="J33" s="78" t="str">
        <f>IF(M33="B", $L$29/G33*$J$29,IF(I33&lt;=G33,$M$29,IF(I33&gt;G33,SUM($L$29/G33*$J$29,0,ROUNDUP(,0)))))</f>
        <v>NO BET</v>
      </c>
      <c r="K33" s="308"/>
      <c r="L33" s="190">
        <f>IF(J33="NO BET",0,IF(K33&gt;1,J33*-1,IF(K33=1,SUM(J33*I33-J33,0))))</f>
        <v>0</v>
      </c>
      <c r="M33" s="188"/>
      <c r="N33" s="182"/>
      <c r="O33" s="377" t="s">
        <v>246</v>
      </c>
    </row>
    <row r="34" spans="1:15" x14ac:dyDescent="0.25">
      <c r="A34" s="272">
        <v>2</v>
      </c>
      <c r="B34" s="415">
        <v>5</v>
      </c>
      <c r="C34" s="419" t="s">
        <v>268</v>
      </c>
      <c r="D34" s="282"/>
      <c r="E34" s="417">
        <v>11</v>
      </c>
      <c r="F34" s="418">
        <v>57.5</v>
      </c>
      <c r="G34" s="57">
        <v>16.899999999999999</v>
      </c>
      <c r="H34" s="58">
        <v>17.5</v>
      </c>
      <c r="I34" s="77">
        <v>28.5</v>
      </c>
      <c r="J34" s="78">
        <f t="shared" ref="J34:J56" si="3">IF(M34="B", $L$29/G34*$J$29,IF(I34&lt;=G34,$M$29,IF(I34&gt;G34,SUM($L$29/G34*$J$29,0,ROUNDUP(,0)))))</f>
        <v>5.3254437869822491</v>
      </c>
      <c r="K34" s="308">
        <v>2</v>
      </c>
      <c r="L34" s="190">
        <f t="shared" ref="L34:L56" si="4">IF(J34="NO BET",0,IF(K34&gt;1,J34*-1,IF(K34=1,SUM(J34*I34-J34,0))))</f>
        <v>-5.3254437869822491</v>
      </c>
      <c r="M34" s="188"/>
      <c r="N34" s="182"/>
      <c r="O34" s="377"/>
    </row>
    <row r="35" spans="1:15" x14ac:dyDescent="0.25">
      <c r="A35" s="272">
        <v>3</v>
      </c>
      <c r="B35" s="415">
        <v>5444</v>
      </c>
      <c r="C35" s="419" t="s">
        <v>252</v>
      </c>
      <c r="D35" s="282"/>
      <c r="E35" s="417">
        <v>12</v>
      </c>
      <c r="F35" s="418">
        <v>57.5</v>
      </c>
      <c r="G35" s="57">
        <v>60.8</v>
      </c>
      <c r="H35" s="58">
        <v>46</v>
      </c>
      <c r="I35" s="77">
        <v>140</v>
      </c>
      <c r="J35" s="78">
        <v>5</v>
      </c>
      <c r="K35" s="308">
        <v>2</v>
      </c>
      <c r="L35" s="190">
        <f t="shared" si="4"/>
        <v>-5</v>
      </c>
      <c r="M35" s="188"/>
      <c r="N35" s="182"/>
      <c r="O35" s="377"/>
    </row>
    <row r="36" spans="1:15" x14ac:dyDescent="0.25">
      <c r="A36" s="272">
        <v>4</v>
      </c>
      <c r="B36" s="415" t="s">
        <v>253</v>
      </c>
      <c r="C36" s="419" t="s">
        <v>254</v>
      </c>
      <c r="D36" s="282"/>
      <c r="E36" s="417">
        <v>9</v>
      </c>
      <c r="F36" s="418">
        <v>57.5</v>
      </c>
      <c r="G36" s="57">
        <v>9.1999999999999993</v>
      </c>
      <c r="H36" s="58">
        <v>48</v>
      </c>
      <c r="I36" s="77">
        <v>85</v>
      </c>
      <c r="J36" s="78">
        <f t="shared" si="3"/>
        <v>9.7826086956521738</v>
      </c>
      <c r="K36" s="308">
        <v>2</v>
      </c>
      <c r="L36" s="190">
        <f t="shared" si="4"/>
        <v>-9.7826086956521738</v>
      </c>
      <c r="M36" s="188"/>
      <c r="N36" s="182"/>
      <c r="O36" s="377"/>
    </row>
    <row r="37" spans="1:15" x14ac:dyDescent="0.25">
      <c r="A37" s="272">
        <v>5</v>
      </c>
      <c r="B37" s="415" t="s">
        <v>255</v>
      </c>
      <c r="C37" s="419" t="s">
        <v>256</v>
      </c>
      <c r="D37" s="282"/>
      <c r="E37" s="417">
        <v>4</v>
      </c>
      <c r="F37" s="418">
        <v>57.5</v>
      </c>
      <c r="G37" s="57">
        <v>20.2</v>
      </c>
      <c r="H37" s="58">
        <v>29</v>
      </c>
      <c r="I37" s="77">
        <v>60</v>
      </c>
      <c r="J37" s="78">
        <v>5</v>
      </c>
      <c r="K37" s="308">
        <v>2</v>
      </c>
      <c r="L37" s="190">
        <f t="shared" si="4"/>
        <v>-5</v>
      </c>
      <c r="M37" s="188"/>
      <c r="N37" s="182"/>
      <c r="O37" s="377"/>
    </row>
    <row r="38" spans="1:15" x14ac:dyDescent="0.25">
      <c r="A38" s="272">
        <v>6</v>
      </c>
      <c r="B38" s="415">
        <v>3356</v>
      </c>
      <c r="C38" s="419" t="s">
        <v>257</v>
      </c>
      <c r="D38" s="282"/>
      <c r="E38" s="417">
        <v>8</v>
      </c>
      <c r="F38" s="418">
        <v>57.5</v>
      </c>
      <c r="G38" s="57">
        <v>150</v>
      </c>
      <c r="H38" s="58">
        <v>18</v>
      </c>
      <c r="I38" s="77">
        <v>22.5</v>
      </c>
      <c r="J38" s="78" t="str">
        <f t="shared" si="3"/>
        <v>NO BET</v>
      </c>
      <c r="K38" s="308"/>
      <c r="L38" s="190">
        <f t="shared" si="4"/>
        <v>0</v>
      </c>
      <c r="M38" s="188"/>
      <c r="N38" s="182"/>
      <c r="O38" s="377"/>
    </row>
    <row r="39" spans="1:15" x14ac:dyDescent="0.25">
      <c r="A39" s="272">
        <v>7</v>
      </c>
      <c r="B39" s="415">
        <v>4422</v>
      </c>
      <c r="C39" s="419" t="s">
        <v>258</v>
      </c>
      <c r="D39" s="282"/>
      <c r="E39" s="417">
        <v>1</v>
      </c>
      <c r="F39" s="418">
        <v>57.5</v>
      </c>
      <c r="G39" s="57">
        <v>47</v>
      </c>
      <c r="H39" s="58">
        <v>23</v>
      </c>
      <c r="I39" s="77">
        <v>104</v>
      </c>
      <c r="J39" s="78">
        <v>5</v>
      </c>
      <c r="K39" s="308">
        <v>2</v>
      </c>
      <c r="L39" s="190">
        <f t="shared" si="4"/>
        <v>-5</v>
      </c>
      <c r="M39" s="189"/>
      <c r="N39" s="182"/>
      <c r="O39" s="377" t="s">
        <v>246</v>
      </c>
    </row>
    <row r="40" spans="1:15" x14ac:dyDescent="0.25">
      <c r="A40" s="272">
        <v>8</v>
      </c>
      <c r="B40" s="415" t="s">
        <v>259</v>
      </c>
      <c r="C40" s="419" t="s">
        <v>260</v>
      </c>
      <c r="D40" s="282"/>
      <c r="E40" s="417">
        <v>3</v>
      </c>
      <c r="F40" s="418">
        <v>57.5</v>
      </c>
      <c r="G40" s="57">
        <v>60.8</v>
      </c>
      <c r="H40" s="58">
        <v>32</v>
      </c>
      <c r="I40" s="77">
        <v>102</v>
      </c>
      <c r="J40" s="78">
        <v>5</v>
      </c>
      <c r="K40" s="308">
        <v>2</v>
      </c>
      <c r="L40" s="190">
        <f t="shared" si="4"/>
        <v>-5</v>
      </c>
      <c r="M40" s="188"/>
      <c r="N40" s="182"/>
      <c r="O40" s="377"/>
    </row>
    <row r="41" spans="1:15" x14ac:dyDescent="0.25">
      <c r="A41" s="488">
        <v>9</v>
      </c>
      <c r="B41" s="489">
        <v>32</v>
      </c>
      <c r="C41" s="490" t="s">
        <v>556</v>
      </c>
      <c r="D41" s="491"/>
      <c r="E41" s="492">
        <v>2</v>
      </c>
      <c r="F41" s="493">
        <v>55.5</v>
      </c>
      <c r="G41" s="494">
        <v>1.6</v>
      </c>
      <c r="H41" s="495">
        <v>1.55</v>
      </c>
      <c r="I41" s="77">
        <v>1.55</v>
      </c>
      <c r="J41" s="78" t="str">
        <f t="shared" si="3"/>
        <v>NO BET</v>
      </c>
      <c r="K41" s="484">
        <v>1</v>
      </c>
      <c r="L41" s="190">
        <f t="shared" si="4"/>
        <v>0</v>
      </c>
      <c r="M41" s="485"/>
      <c r="N41" s="486" t="s">
        <v>569</v>
      </c>
      <c r="O41" s="487"/>
    </row>
    <row r="42" spans="1:15" x14ac:dyDescent="0.25">
      <c r="A42" s="272">
        <v>10</v>
      </c>
      <c r="B42" s="415">
        <v>0</v>
      </c>
      <c r="C42" s="419" t="s">
        <v>261</v>
      </c>
      <c r="D42" s="282"/>
      <c r="E42" s="417">
        <v>7</v>
      </c>
      <c r="F42" s="418">
        <v>55.5</v>
      </c>
      <c r="G42" s="57">
        <v>280</v>
      </c>
      <c r="H42" s="58">
        <v>70</v>
      </c>
      <c r="I42" s="77">
        <v>325</v>
      </c>
      <c r="J42" s="78">
        <v>5</v>
      </c>
      <c r="K42" s="308">
        <v>2</v>
      </c>
      <c r="L42" s="190">
        <f t="shared" si="4"/>
        <v>-5</v>
      </c>
      <c r="M42" s="188"/>
      <c r="N42" s="182"/>
      <c r="O42" s="377" t="s">
        <v>246</v>
      </c>
    </row>
    <row r="43" spans="1:15" x14ac:dyDescent="0.25">
      <c r="A43" s="443">
        <v>11</v>
      </c>
      <c r="B43" s="444">
        <v>876</v>
      </c>
      <c r="C43" s="445" t="s">
        <v>262</v>
      </c>
      <c r="D43" s="446"/>
      <c r="E43" s="447">
        <v>6</v>
      </c>
      <c r="F43" s="448">
        <v>57.5</v>
      </c>
      <c r="G43" s="449">
        <v>0</v>
      </c>
      <c r="H43" s="450">
        <v>0</v>
      </c>
      <c r="I43" s="451">
        <f t="shared" ref="I43:I56" si="5">H43</f>
        <v>0</v>
      </c>
      <c r="J43" s="452" t="str">
        <f t="shared" si="3"/>
        <v>NO BET</v>
      </c>
      <c r="K43" s="308"/>
      <c r="L43" s="190">
        <f t="shared" si="4"/>
        <v>0</v>
      </c>
      <c r="M43" s="188"/>
      <c r="N43" s="182"/>
      <c r="O43" s="377"/>
    </row>
    <row r="44" spans="1:15" x14ac:dyDescent="0.25">
      <c r="A44" s="443">
        <v>12</v>
      </c>
      <c r="B44" s="444">
        <v>9865</v>
      </c>
      <c r="C44" s="445" t="s">
        <v>263</v>
      </c>
      <c r="D44" s="446"/>
      <c r="E44" s="447">
        <v>5</v>
      </c>
      <c r="F44" s="448">
        <v>57.5</v>
      </c>
      <c r="G44" s="449">
        <v>0</v>
      </c>
      <c r="H44" s="450">
        <v>0</v>
      </c>
      <c r="I44" s="451">
        <f t="shared" si="5"/>
        <v>0</v>
      </c>
      <c r="J44" s="452" t="str">
        <f t="shared" si="3"/>
        <v>NO BET</v>
      </c>
      <c r="K44" s="308"/>
      <c r="L44" s="190">
        <f t="shared" si="4"/>
        <v>0</v>
      </c>
      <c r="M44" s="188"/>
      <c r="N44" s="182"/>
      <c r="O44" s="377"/>
    </row>
    <row r="45" spans="1:15" hidden="1" x14ac:dyDescent="0.25">
      <c r="A45" s="272">
        <v>13</v>
      </c>
      <c r="B45" s="279"/>
      <c r="C45" s="281"/>
      <c r="D45" s="282"/>
      <c r="E45" s="280"/>
      <c r="F45" s="307"/>
      <c r="G45" s="57">
        <v>0</v>
      </c>
      <c r="H45" s="58">
        <v>0</v>
      </c>
      <c r="I45" s="77">
        <f t="shared" si="5"/>
        <v>0</v>
      </c>
      <c r="J45" s="78" t="str">
        <f t="shared" si="3"/>
        <v>NO BET</v>
      </c>
      <c r="K45" s="308"/>
      <c r="L45" s="190">
        <f t="shared" si="4"/>
        <v>0</v>
      </c>
      <c r="M45" s="188"/>
      <c r="N45" s="182"/>
      <c r="O45" s="377"/>
    </row>
    <row r="46" spans="1:15" hidden="1" x14ac:dyDescent="0.25">
      <c r="A46" s="272">
        <v>14</v>
      </c>
      <c r="B46" s="306"/>
      <c r="C46" s="281"/>
      <c r="D46" s="282"/>
      <c r="E46" s="280"/>
      <c r="F46" s="307"/>
      <c r="G46" s="57">
        <v>0</v>
      </c>
      <c r="H46" s="58">
        <v>0</v>
      </c>
      <c r="I46" s="77">
        <f t="shared" si="5"/>
        <v>0</v>
      </c>
      <c r="J46" s="78" t="str">
        <f t="shared" si="3"/>
        <v>NO BET</v>
      </c>
      <c r="K46" s="308"/>
      <c r="L46" s="190">
        <f t="shared" si="4"/>
        <v>0</v>
      </c>
      <c r="M46" s="188"/>
      <c r="N46" s="182"/>
      <c r="O46" s="377"/>
    </row>
    <row r="47" spans="1:15" ht="15" hidden="1" customHeight="1" x14ac:dyDescent="0.25">
      <c r="A47" s="272">
        <v>15</v>
      </c>
      <c r="B47" s="306"/>
      <c r="C47" s="281"/>
      <c r="D47" s="282"/>
      <c r="E47" s="280"/>
      <c r="F47" s="307"/>
      <c r="G47" s="57">
        <v>0</v>
      </c>
      <c r="H47" s="58">
        <v>0</v>
      </c>
      <c r="I47" s="77">
        <f t="shared" si="5"/>
        <v>0</v>
      </c>
      <c r="J47" s="78" t="str">
        <f t="shared" si="3"/>
        <v>NO BET</v>
      </c>
      <c r="K47" s="308"/>
      <c r="L47" s="190">
        <f t="shared" si="4"/>
        <v>0</v>
      </c>
      <c r="M47" s="188"/>
      <c r="N47" s="182"/>
      <c r="O47" s="377"/>
    </row>
    <row r="48" spans="1:15" hidden="1" x14ac:dyDescent="0.25">
      <c r="A48" s="272">
        <v>16</v>
      </c>
      <c r="B48" s="306"/>
      <c r="C48" s="281"/>
      <c r="D48" s="282"/>
      <c r="E48" s="280"/>
      <c r="F48" s="307"/>
      <c r="G48" s="57">
        <v>0</v>
      </c>
      <c r="H48" s="58">
        <v>0</v>
      </c>
      <c r="I48" s="77">
        <f t="shared" si="5"/>
        <v>0</v>
      </c>
      <c r="J48" s="78" t="str">
        <f t="shared" si="3"/>
        <v>NO BET</v>
      </c>
      <c r="K48" s="308"/>
      <c r="L48" s="190">
        <f t="shared" si="4"/>
        <v>0</v>
      </c>
      <c r="M48" s="188"/>
      <c r="N48" s="182"/>
      <c r="O48" s="382"/>
    </row>
    <row r="49" spans="1:15" ht="15" hidden="1" customHeight="1" x14ac:dyDescent="0.25">
      <c r="A49" s="272">
        <v>17</v>
      </c>
      <c r="B49" s="309"/>
      <c r="C49" s="282"/>
      <c r="D49" s="282"/>
      <c r="E49" s="310"/>
      <c r="F49" s="310"/>
      <c r="G49" s="57">
        <v>0</v>
      </c>
      <c r="H49" s="58">
        <v>0</v>
      </c>
      <c r="I49" s="77">
        <f t="shared" si="5"/>
        <v>0</v>
      </c>
      <c r="J49" s="78" t="str">
        <f t="shared" si="3"/>
        <v>NO BET</v>
      </c>
      <c r="K49" s="308"/>
      <c r="L49" s="190">
        <f t="shared" si="4"/>
        <v>0</v>
      </c>
      <c r="M49" s="188"/>
      <c r="N49" s="182"/>
      <c r="O49" s="383"/>
    </row>
    <row r="50" spans="1:15" hidden="1" x14ac:dyDescent="0.25">
      <c r="A50" s="270">
        <v>18</v>
      </c>
      <c r="B50" s="294"/>
      <c r="C50" s="293"/>
      <c r="D50" s="293"/>
      <c r="E50" s="295"/>
      <c r="F50" s="295"/>
      <c r="G50" s="12">
        <v>0</v>
      </c>
      <c r="H50" s="15">
        <v>0</v>
      </c>
      <c r="I50" s="31">
        <f t="shared" si="5"/>
        <v>0</v>
      </c>
      <c r="J50" s="26" t="str">
        <f t="shared" si="3"/>
        <v>NO BET</v>
      </c>
      <c r="K50" s="161"/>
      <c r="L50" s="190">
        <f t="shared" si="4"/>
        <v>0</v>
      </c>
      <c r="M50" s="188"/>
      <c r="N50" s="182"/>
      <c r="O50" s="382"/>
    </row>
    <row r="51" spans="1:15" hidden="1" x14ac:dyDescent="0.25">
      <c r="A51" s="270">
        <v>19</v>
      </c>
      <c r="B51" s="171"/>
      <c r="C51" s="178"/>
      <c r="D51" s="178"/>
      <c r="E51" s="176"/>
      <c r="F51" s="176"/>
      <c r="G51" s="12">
        <v>0</v>
      </c>
      <c r="H51" s="15">
        <v>0</v>
      </c>
      <c r="I51" s="31">
        <f t="shared" si="5"/>
        <v>0</v>
      </c>
      <c r="J51" s="26" t="str">
        <f t="shared" si="3"/>
        <v>NO BET</v>
      </c>
      <c r="K51" s="161"/>
      <c r="L51" s="190">
        <f t="shared" si="4"/>
        <v>0</v>
      </c>
      <c r="M51" s="188"/>
      <c r="N51" s="182"/>
      <c r="O51" s="382"/>
    </row>
    <row r="52" spans="1:15" hidden="1" x14ac:dyDescent="0.25">
      <c r="A52" s="270">
        <v>20</v>
      </c>
      <c r="B52" s="171"/>
      <c r="C52" s="178"/>
      <c r="D52" s="178"/>
      <c r="E52" s="176"/>
      <c r="F52" s="176"/>
      <c r="G52" s="13">
        <v>0</v>
      </c>
      <c r="H52" s="16">
        <v>0</v>
      </c>
      <c r="I52" s="31">
        <f t="shared" si="5"/>
        <v>0</v>
      </c>
      <c r="J52" s="26" t="str">
        <f t="shared" si="3"/>
        <v>NO BET</v>
      </c>
      <c r="K52" s="161"/>
      <c r="L52" s="190">
        <f t="shared" si="4"/>
        <v>0</v>
      </c>
      <c r="M52" s="189"/>
      <c r="N52" s="182"/>
      <c r="O52" s="382"/>
    </row>
    <row r="53" spans="1:15" hidden="1" x14ac:dyDescent="0.25">
      <c r="A53" s="272">
        <v>21</v>
      </c>
      <c r="B53" s="76"/>
      <c r="C53" s="154"/>
      <c r="D53" s="154"/>
      <c r="E53" s="105"/>
      <c r="F53" s="105"/>
      <c r="G53" s="57">
        <v>0</v>
      </c>
      <c r="H53" s="58">
        <v>0</v>
      </c>
      <c r="I53" s="31">
        <f t="shared" si="5"/>
        <v>0</v>
      </c>
      <c r="J53" s="26" t="str">
        <f t="shared" si="3"/>
        <v>NO BET</v>
      </c>
      <c r="K53" s="161"/>
      <c r="L53" s="190">
        <f t="shared" si="4"/>
        <v>0</v>
      </c>
      <c r="M53" s="188"/>
      <c r="N53" s="182"/>
      <c r="O53" s="382"/>
    </row>
    <row r="54" spans="1:15" hidden="1" x14ac:dyDescent="0.25">
      <c r="A54" s="270">
        <v>22</v>
      </c>
      <c r="B54" s="171"/>
      <c r="C54" s="178"/>
      <c r="D54" s="178"/>
      <c r="E54" s="176"/>
      <c r="F54" s="176"/>
      <c r="G54" s="11">
        <v>0</v>
      </c>
      <c r="H54" s="14">
        <v>0</v>
      </c>
      <c r="I54" s="31">
        <f t="shared" si="5"/>
        <v>0</v>
      </c>
      <c r="J54" s="26" t="str">
        <f t="shared" si="3"/>
        <v>NO BET</v>
      </c>
      <c r="K54" s="161"/>
      <c r="L54" s="190">
        <f t="shared" si="4"/>
        <v>0</v>
      </c>
      <c r="M54" s="188"/>
      <c r="N54" s="182"/>
      <c r="O54" s="382"/>
    </row>
    <row r="55" spans="1:15" hidden="1" x14ac:dyDescent="0.25">
      <c r="A55" s="270">
        <v>23</v>
      </c>
      <c r="B55" s="171"/>
      <c r="C55" s="178"/>
      <c r="D55" s="178"/>
      <c r="E55" s="176"/>
      <c r="F55" s="176"/>
      <c r="G55" s="12">
        <v>0</v>
      </c>
      <c r="H55" s="15">
        <v>0</v>
      </c>
      <c r="I55" s="31">
        <f t="shared" si="5"/>
        <v>0</v>
      </c>
      <c r="J55" s="26" t="str">
        <f t="shared" si="3"/>
        <v>NO BET</v>
      </c>
      <c r="K55" s="161"/>
      <c r="L55" s="190">
        <f t="shared" si="4"/>
        <v>0</v>
      </c>
      <c r="M55" s="188"/>
      <c r="N55" s="182"/>
      <c r="O55" s="377"/>
    </row>
    <row r="56" spans="1:15" hidden="1" x14ac:dyDescent="0.25">
      <c r="A56" s="270">
        <v>24</v>
      </c>
      <c r="B56" s="171"/>
      <c r="C56" s="178"/>
      <c r="D56" s="178"/>
      <c r="E56" s="176"/>
      <c r="F56" s="176"/>
      <c r="G56" s="12">
        <v>0</v>
      </c>
      <c r="H56" s="15">
        <v>0</v>
      </c>
      <c r="I56" s="31">
        <f t="shared" si="5"/>
        <v>0</v>
      </c>
      <c r="J56" s="26" t="str">
        <f t="shared" si="3"/>
        <v>NO BET</v>
      </c>
      <c r="K56" s="160"/>
      <c r="L56" s="190">
        <f t="shared" si="4"/>
        <v>0</v>
      </c>
      <c r="M56" s="188"/>
      <c r="N56" s="182"/>
      <c r="O56" s="377"/>
    </row>
    <row r="57" spans="1:15" x14ac:dyDescent="0.25">
      <c r="A57" s="241"/>
      <c r="B57" s="242"/>
      <c r="C57" s="241"/>
      <c r="D57" s="241"/>
      <c r="E57" s="160"/>
      <c r="F57" s="160"/>
      <c r="G57" s="188"/>
      <c r="H57" s="166"/>
      <c r="I57" s="174"/>
      <c r="J57" s="172"/>
      <c r="K57" s="162" t="s">
        <v>30</v>
      </c>
      <c r="L57" s="173"/>
      <c r="M57" s="188"/>
      <c r="N57" s="188"/>
      <c r="O57" s="377"/>
    </row>
    <row r="58" spans="1:15" x14ac:dyDescent="0.25">
      <c r="A58" s="169" t="s">
        <v>25</v>
      </c>
      <c r="B58" s="570"/>
      <c r="C58" s="570"/>
      <c r="D58" s="327"/>
      <c r="E58" s="177" t="s">
        <v>17</v>
      </c>
      <c r="F58" s="175"/>
      <c r="G58" s="278"/>
      <c r="H58" s="27"/>
      <c r="I58" s="28" t="s">
        <v>29</v>
      </c>
      <c r="J58" s="29">
        <f>SUM(J33:J56)</f>
        <v>40.10805248263442</v>
      </c>
      <c r="K58" s="162" t="s">
        <v>18</v>
      </c>
      <c r="L58" s="29">
        <f>SUM(L33:L57)</f>
        <v>-40.10805248263442</v>
      </c>
      <c r="M58" s="188"/>
      <c r="N58" s="188"/>
      <c r="O58" s="377"/>
    </row>
    <row r="59" spans="1:15" x14ac:dyDescent="0.25">
      <c r="A59" s="64" t="s">
        <v>44</v>
      </c>
      <c r="B59" s="8" t="s">
        <v>594</v>
      </c>
      <c r="C59" s="8"/>
      <c r="D59" s="8"/>
      <c r="E59" s="278"/>
      <c r="F59" s="278"/>
      <c r="G59" s="278"/>
      <c r="H59" s="45"/>
      <c r="I59" s="48"/>
      <c r="J59" s="49"/>
      <c r="K59" s="46"/>
      <c r="L59" s="188"/>
      <c r="M59" s="17"/>
      <c r="N59" s="160"/>
      <c r="O59" s="10"/>
    </row>
    <row r="60" spans="1:15" x14ac:dyDescent="0.25">
      <c r="A60" s="64"/>
      <c r="B60" s="8"/>
      <c r="C60" s="8"/>
      <c r="D60" s="8"/>
      <c r="E60" s="278"/>
      <c r="F60" s="278"/>
      <c r="G60" s="50"/>
      <c r="H60" s="45"/>
      <c r="I60" s="48"/>
      <c r="J60" s="49"/>
      <c r="K60" s="46"/>
      <c r="L60" s="188"/>
      <c r="M60" s="17"/>
      <c r="N60" s="160"/>
      <c r="O60" s="10"/>
    </row>
    <row r="61" spans="1:15" x14ac:dyDescent="0.25">
      <c r="A61" s="64"/>
      <c r="B61" s="8"/>
      <c r="C61" s="8"/>
      <c r="D61" s="8"/>
      <c r="E61" s="278"/>
      <c r="F61" s="278"/>
      <c r="G61" s="50"/>
      <c r="H61" s="45"/>
      <c r="I61" s="48"/>
      <c r="J61" s="49"/>
      <c r="K61" s="46"/>
      <c r="L61" s="188"/>
      <c r="M61" s="17"/>
      <c r="N61" s="160"/>
      <c r="O61" s="10"/>
    </row>
    <row r="62" spans="1:15" ht="15" customHeight="1" x14ac:dyDescent="0.25">
      <c r="A62" s="268" t="s">
        <v>6</v>
      </c>
      <c r="B62" s="271" t="s">
        <v>51</v>
      </c>
      <c r="C62" s="269" t="s">
        <v>15</v>
      </c>
      <c r="D62" s="320" t="s">
        <v>76</v>
      </c>
      <c r="E62" s="274"/>
      <c r="F62" s="274"/>
      <c r="G62" s="271"/>
      <c r="H62" s="335" t="s">
        <v>22</v>
      </c>
      <c r="I62" s="567" t="s">
        <v>16</v>
      </c>
      <c r="J62" s="568">
        <v>0.9</v>
      </c>
      <c r="K62" s="572" t="s">
        <v>4</v>
      </c>
      <c r="L62" s="563">
        <v>100</v>
      </c>
      <c r="M62" s="564" t="s">
        <v>3</v>
      </c>
      <c r="N62" s="561" t="s">
        <v>64</v>
      </c>
      <c r="O62" s="371"/>
    </row>
    <row r="63" spans="1:15" x14ac:dyDescent="0.25">
      <c r="A63" s="262" t="s">
        <v>7</v>
      </c>
      <c r="B63" s="263">
        <v>2</v>
      </c>
      <c r="C63" s="264" t="s">
        <v>14</v>
      </c>
      <c r="D63" s="275" t="s">
        <v>77</v>
      </c>
      <c r="E63" s="261"/>
      <c r="F63" s="261"/>
      <c r="G63" s="257"/>
      <c r="H63" s="265"/>
      <c r="I63" s="567"/>
      <c r="J63" s="568"/>
      <c r="K63" s="572"/>
      <c r="L63" s="563"/>
      <c r="M63" s="564"/>
      <c r="N63" s="561"/>
      <c r="O63" s="371"/>
    </row>
    <row r="64" spans="1:15" ht="15" customHeight="1" x14ac:dyDescent="0.25">
      <c r="A64" s="266" t="s">
        <v>8</v>
      </c>
      <c r="B64" s="267" t="s">
        <v>270</v>
      </c>
      <c r="C64" s="265"/>
      <c r="D64" s="275" t="s">
        <v>269</v>
      </c>
      <c r="E64" s="273"/>
      <c r="F64" s="273"/>
      <c r="G64" s="265"/>
      <c r="H64" s="265"/>
      <c r="I64" s="164"/>
      <c r="J64" s="265"/>
      <c r="K64" s="186"/>
      <c r="L64" s="186"/>
      <c r="M64" s="561" t="s">
        <v>23</v>
      </c>
      <c r="N64" s="561"/>
      <c r="O64" s="372" t="s">
        <v>65</v>
      </c>
    </row>
    <row r="65" spans="1:15" ht="30" x14ac:dyDescent="0.25">
      <c r="A65" s="261" t="s">
        <v>9</v>
      </c>
      <c r="B65" s="261" t="s">
        <v>10</v>
      </c>
      <c r="C65" s="260" t="s">
        <v>0</v>
      </c>
      <c r="D65" s="260"/>
      <c r="E65" s="261" t="s">
        <v>47</v>
      </c>
      <c r="F65" s="261" t="s">
        <v>48</v>
      </c>
      <c r="G65" s="245" t="s">
        <v>11</v>
      </c>
      <c r="H65" s="245" t="s">
        <v>12</v>
      </c>
      <c r="I65" s="325" t="s">
        <v>20</v>
      </c>
      <c r="J65" s="245" t="s">
        <v>1</v>
      </c>
      <c r="K65" s="245" t="s">
        <v>13</v>
      </c>
      <c r="L65" s="261" t="s">
        <v>5</v>
      </c>
      <c r="M65" s="561"/>
      <c r="N65" s="561"/>
      <c r="O65" s="373" t="s">
        <v>66</v>
      </c>
    </row>
    <row r="66" spans="1:15" x14ac:dyDescent="0.25">
      <c r="A66" s="272">
        <v>1</v>
      </c>
      <c r="B66" s="415">
        <v>3</v>
      </c>
      <c r="C66" s="419" t="s">
        <v>271</v>
      </c>
      <c r="D66" s="187"/>
      <c r="E66" s="417">
        <v>7</v>
      </c>
      <c r="F66" s="418">
        <v>59</v>
      </c>
      <c r="G66" s="296">
        <v>8</v>
      </c>
      <c r="H66" s="14">
        <v>7.4</v>
      </c>
      <c r="I66" s="77">
        <v>14</v>
      </c>
      <c r="J66" s="78">
        <f>IF(M66="B", $L$62/G66*$J$62,IF(I66&lt;=G66,$M$62,IF(I66&gt;G66,SUM($L$62/G66*$J$62,0,ROUNDUP(,0)))))</f>
        <v>11.25</v>
      </c>
      <c r="K66" s="308">
        <v>2</v>
      </c>
      <c r="L66" s="190">
        <f>IF(J66="NO BET",0,IF(K66&gt;1,J66*-1,IF(K66=1,SUM(J66*I66-J66,0))))</f>
        <v>-11.25</v>
      </c>
      <c r="M66" s="21"/>
      <c r="N66" s="182"/>
      <c r="O66" s="377" t="s">
        <v>246</v>
      </c>
    </row>
    <row r="67" spans="1:15" x14ac:dyDescent="0.25">
      <c r="A67" s="272">
        <v>2</v>
      </c>
      <c r="B67" s="415">
        <v>3286</v>
      </c>
      <c r="C67" s="419" t="s">
        <v>272</v>
      </c>
      <c r="D67" s="187"/>
      <c r="E67" s="417">
        <v>4</v>
      </c>
      <c r="F67" s="418">
        <v>57.5</v>
      </c>
      <c r="G67" s="296">
        <v>8.8000000000000007</v>
      </c>
      <c r="H67" s="14">
        <v>19.5</v>
      </c>
      <c r="I67" s="77">
        <v>65</v>
      </c>
      <c r="J67" s="78">
        <f t="shared" ref="J67:J89" si="6">IF(M67="B", $L$62/G67*$J$62,IF(I67&lt;=G67,$M$62,IF(I67&gt;G67,SUM($L$62/G67*$J$62,0,ROUNDUP(,0)))))</f>
        <v>10.227272727272727</v>
      </c>
      <c r="K67" s="308">
        <v>2</v>
      </c>
      <c r="L67" s="190">
        <f t="shared" ref="L67:L89" si="7">IF(J67="NO BET",0,IF(K67&gt;1,J67*-1,IF(K67=1,SUM(J67*I67-J67,0))))</f>
        <v>-10.227272727272727</v>
      </c>
      <c r="M67" s="21"/>
      <c r="N67" s="182"/>
      <c r="O67" s="377"/>
    </row>
    <row r="68" spans="1:15" x14ac:dyDescent="0.25">
      <c r="A68" s="443">
        <v>3</v>
      </c>
      <c r="B68" s="444">
        <v>896</v>
      </c>
      <c r="C68" s="445" t="s">
        <v>273</v>
      </c>
      <c r="D68" s="461"/>
      <c r="E68" s="447">
        <v>11</v>
      </c>
      <c r="F68" s="448">
        <v>57</v>
      </c>
      <c r="G68" s="462">
        <v>0</v>
      </c>
      <c r="H68" s="450">
        <v>0</v>
      </c>
      <c r="I68" s="451">
        <f t="shared" ref="I68:I89" si="8">H68</f>
        <v>0</v>
      </c>
      <c r="J68" s="452" t="str">
        <f t="shared" si="6"/>
        <v>NO BET</v>
      </c>
      <c r="K68" s="308"/>
      <c r="L68" s="190">
        <f t="shared" si="7"/>
        <v>0</v>
      </c>
      <c r="M68" s="21"/>
      <c r="N68" s="182"/>
      <c r="O68" s="377"/>
    </row>
    <row r="69" spans="1:15" x14ac:dyDescent="0.25">
      <c r="A69" s="272">
        <v>4</v>
      </c>
      <c r="B69" s="415">
        <v>42</v>
      </c>
      <c r="C69" s="419" t="s">
        <v>274</v>
      </c>
      <c r="D69" s="187"/>
      <c r="E69" s="417">
        <v>3</v>
      </c>
      <c r="F69" s="418">
        <v>56.5</v>
      </c>
      <c r="G69" s="297">
        <v>13.2</v>
      </c>
      <c r="H69" s="58">
        <v>5.7</v>
      </c>
      <c r="I69" s="77">
        <v>6.2</v>
      </c>
      <c r="J69" s="78" t="str">
        <f t="shared" si="6"/>
        <v>NO BET</v>
      </c>
      <c r="K69" s="308"/>
      <c r="L69" s="190">
        <f t="shared" si="7"/>
        <v>0</v>
      </c>
      <c r="M69" s="21"/>
      <c r="N69" s="182"/>
      <c r="O69" s="377" t="s">
        <v>246</v>
      </c>
    </row>
    <row r="70" spans="1:15" x14ac:dyDescent="0.25">
      <c r="A70" s="272">
        <v>5</v>
      </c>
      <c r="B70" s="420"/>
      <c r="C70" s="419" t="s">
        <v>275</v>
      </c>
      <c r="D70" s="187"/>
      <c r="E70" s="417">
        <v>2</v>
      </c>
      <c r="F70" s="418">
        <v>56.5</v>
      </c>
      <c r="G70" s="297">
        <v>5</v>
      </c>
      <c r="H70" s="58">
        <v>36</v>
      </c>
      <c r="I70" s="77">
        <v>45</v>
      </c>
      <c r="J70" s="78">
        <f t="shared" si="6"/>
        <v>18</v>
      </c>
      <c r="K70" s="308">
        <v>2</v>
      </c>
      <c r="L70" s="190">
        <f t="shared" si="7"/>
        <v>-18</v>
      </c>
      <c r="M70" s="21"/>
      <c r="N70" s="182"/>
      <c r="O70" s="377"/>
    </row>
    <row r="71" spans="1:15" x14ac:dyDescent="0.25">
      <c r="A71" s="443">
        <v>6</v>
      </c>
      <c r="B71" s="444" t="s">
        <v>276</v>
      </c>
      <c r="C71" s="445" t="s">
        <v>277</v>
      </c>
      <c r="D71" s="461"/>
      <c r="E71" s="447">
        <v>12</v>
      </c>
      <c r="F71" s="448">
        <v>56.5</v>
      </c>
      <c r="G71" s="462">
        <v>0</v>
      </c>
      <c r="H71" s="450">
        <v>0</v>
      </c>
      <c r="I71" s="451">
        <f t="shared" si="8"/>
        <v>0</v>
      </c>
      <c r="J71" s="452" t="str">
        <f t="shared" si="6"/>
        <v>NO BET</v>
      </c>
      <c r="K71" s="308"/>
      <c r="L71" s="190">
        <f t="shared" si="7"/>
        <v>0</v>
      </c>
      <c r="M71" s="21"/>
      <c r="N71" s="182"/>
      <c r="O71" s="388"/>
    </row>
    <row r="72" spans="1:15" x14ac:dyDescent="0.25">
      <c r="A72" s="496">
        <v>7</v>
      </c>
      <c r="B72" s="497" t="s">
        <v>109</v>
      </c>
      <c r="C72" s="504" t="s">
        <v>286</v>
      </c>
      <c r="D72" s="505"/>
      <c r="E72" s="500">
        <v>10</v>
      </c>
      <c r="F72" s="501">
        <v>56.5</v>
      </c>
      <c r="G72" s="506">
        <v>10.9</v>
      </c>
      <c r="H72" s="503">
        <v>4.0999999999999996</v>
      </c>
      <c r="I72" s="77">
        <v>3.35</v>
      </c>
      <c r="J72" s="78" t="str">
        <f t="shared" si="6"/>
        <v>NO BET</v>
      </c>
      <c r="K72" s="484">
        <v>1</v>
      </c>
      <c r="L72" s="190">
        <f t="shared" si="7"/>
        <v>0</v>
      </c>
      <c r="M72" s="507"/>
      <c r="N72" s="486"/>
      <c r="O72" s="508"/>
    </row>
    <row r="73" spans="1:15" x14ac:dyDescent="0.25">
      <c r="A73" s="272">
        <v>8</v>
      </c>
      <c r="B73" s="415" t="s">
        <v>278</v>
      </c>
      <c r="C73" s="419" t="s">
        <v>279</v>
      </c>
      <c r="D73" s="187"/>
      <c r="E73" s="417">
        <v>8</v>
      </c>
      <c r="F73" s="418">
        <v>56</v>
      </c>
      <c r="G73" s="297">
        <v>6.7</v>
      </c>
      <c r="H73" s="58">
        <v>14.5</v>
      </c>
      <c r="I73" s="77">
        <v>75</v>
      </c>
      <c r="J73" s="78">
        <f t="shared" si="6"/>
        <v>13.432835820895523</v>
      </c>
      <c r="K73" s="308">
        <v>2</v>
      </c>
      <c r="L73" s="190">
        <f t="shared" si="7"/>
        <v>-13.432835820895523</v>
      </c>
      <c r="M73" s="21"/>
      <c r="N73" s="182"/>
      <c r="O73" s="439"/>
    </row>
    <row r="74" spans="1:15" x14ac:dyDescent="0.25">
      <c r="A74" s="272">
        <v>9</v>
      </c>
      <c r="B74" s="415" t="s">
        <v>280</v>
      </c>
      <c r="C74" s="419" t="s">
        <v>281</v>
      </c>
      <c r="D74" s="187"/>
      <c r="E74" s="417">
        <v>5</v>
      </c>
      <c r="F74" s="418">
        <v>55.5</v>
      </c>
      <c r="G74" s="297">
        <v>200</v>
      </c>
      <c r="H74" s="58">
        <v>48</v>
      </c>
      <c r="I74" s="77">
        <v>80</v>
      </c>
      <c r="J74" s="78" t="str">
        <f t="shared" si="6"/>
        <v>NO BET</v>
      </c>
      <c r="K74" s="308"/>
      <c r="L74" s="190">
        <f t="shared" si="7"/>
        <v>0</v>
      </c>
      <c r="M74" s="21"/>
      <c r="N74" s="182"/>
      <c r="O74" s="388"/>
    </row>
    <row r="75" spans="1:15" x14ac:dyDescent="0.25">
      <c r="A75" s="272">
        <v>10</v>
      </c>
      <c r="B75" s="415">
        <v>22</v>
      </c>
      <c r="C75" s="419" t="s">
        <v>558</v>
      </c>
      <c r="D75" s="187"/>
      <c r="E75" s="417">
        <v>6</v>
      </c>
      <c r="F75" s="418">
        <v>55.5</v>
      </c>
      <c r="G75" s="297">
        <v>7.3</v>
      </c>
      <c r="H75" s="58">
        <v>2.75</v>
      </c>
      <c r="I75" s="77">
        <v>3.1</v>
      </c>
      <c r="J75" s="78" t="str">
        <f t="shared" si="6"/>
        <v>NO BET</v>
      </c>
      <c r="K75" s="308"/>
      <c r="L75" s="190">
        <f t="shared" si="7"/>
        <v>0</v>
      </c>
      <c r="M75" s="21"/>
      <c r="N75" s="182" t="s">
        <v>570</v>
      </c>
      <c r="O75" s="388" t="s">
        <v>246</v>
      </c>
    </row>
    <row r="76" spans="1:15" x14ac:dyDescent="0.25">
      <c r="A76" s="443">
        <v>11</v>
      </c>
      <c r="B76" s="444">
        <v>3</v>
      </c>
      <c r="C76" s="445" t="s">
        <v>557</v>
      </c>
      <c r="D76" s="461"/>
      <c r="E76" s="447">
        <v>1</v>
      </c>
      <c r="F76" s="448">
        <v>54.5</v>
      </c>
      <c r="G76" s="462">
        <v>0</v>
      </c>
      <c r="H76" s="450">
        <v>0</v>
      </c>
      <c r="I76" s="451">
        <f t="shared" si="8"/>
        <v>0</v>
      </c>
      <c r="J76" s="452" t="str">
        <f t="shared" si="6"/>
        <v>NO BET</v>
      </c>
      <c r="K76" s="308"/>
      <c r="L76" s="190">
        <f t="shared" si="7"/>
        <v>0</v>
      </c>
      <c r="M76" s="21"/>
      <c r="N76" s="182"/>
      <c r="O76" s="388"/>
    </row>
    <row r="77" spans="1:15" x14ac:dyDescent="0.25">
      <c r="A77" s="443">
        <v>12</v>
      </c>
      <c r="B77" s="477"/>
      <c r="C77" s="445" t="s">
        <v>282</v>
      </c>
      <c r="D77" s="461"/>
      <c r="E77" s="447">
        <v>9</v>
      </c>
      <c r="F77" s="448">
        <v>54.5</v>
      </c>
      <c r="G77" s="462">
        <v>0</v>
      </c>
      <c r="H77" s="450">
        <v>0</v>
      </c>
      <c r="I77" s="451">
        <f t="shared" si="8"/>
        <v>0</v>
      </c>
      <c r="J77" s="452" t="str">
        <f t="shared" si="6"/>
        <v>NO BET</v>
      </c>
      <c r="K77" s="308"/>
      <c r="L77" s="190">
        <f t="shared" si="7"/>
        <v>0</v>
      </c>
      <c r="M77" s="21"/>
      <c r="N77" s="182"/>
      <c r="O77" s="388"/>
    </row>
    <row r="78" spans="1:15" x14ac:dyDescent="0.25">
      <c r="A78" s="443">
        <v>13</v>
      </c>
      <c r="B78" s="444">
        <v>3545</v>
      </c>
      <c r="C78" s="445" t="s">
        <v>283</v>
      </c>
      <c r="D78" s="461"/>
      <c r="E78" s="447">
        <v>13</v>
      </c>
      <c r="F78" s="448">
        <v>55</v>
      </c>
      <c r="G78" s="462">
        <v>0</v>
      </c>
      <c r="H78" s="450">
        <v>0</v>
      </c>
      <c r="I78" s="451">
        <f t="shared" si="8"/>
        <v>0</v>
      </c>
      <c r="J78" s="452" t="str">
        <f t="shared" si="6"/>
        <v>NO BET</v>
      </c>
      <c r="K78" s="308"/>
      <c r="L78" s="190">
        <f t="shared" si="7"/>
        <v>0</v>
      </c>
      <c r="M78" s="21"/>
      <c r="N78" s="182"/>
      <c r="O78" s="388"/>
    </row>
    <row r="79" spans="1:15" x14ac:dyDescent="0.25">
      <c r="A79" s="453">
        <v>14</v>
      </c>
      <c r="B79" s="454" t="s">
        <v>284</v>
      </c>
      <c r="C79" s="455" t="s">
        <v>285</v>
      </c>
      <c r="D79" s="463"/>
      <c r="E79" s="457">
        <v>14</v>
      </c>
      <c r="F79" s="458">
        <v>54.5</v>
      </c>
      <c r="G79" s="464">
        <v>4.9000000000000004</v>
      </c>
      <c r="H79" s="460">
        <v>13.5</v>
      </c>
      <c r="I79" s="77">
        <v>24</v>
      </c>
      <c r="J79" s="78">
        <f t="shared" si="6"/>
        <v>18.367346938775512</v>
      </c>
      <c r="K79" s="308">
        <v>2</v>
      </c>
      <c r="L79" s="190">
        <f t="shared" si="7"/>
        <v>-18.367346938775512</v>
      </c>
      <c r="M79" s="21"/>
      <c r="N79" s="182" t="s">
        <v>19</v>
      </c>
      <c r="O79" s="377"/>
    </row>
    <row r="80" spans="1:15" ht="15" hidden="1" customHeight="1" x14ac:dyDescent="0.25">
      <c r="A80" s="272">
        <v>15</v>
      </c>
      <c r="B80" s="312"/>
      <c r="C80" s="187"/>
      <c r="D80" s="187"/>
      <c r="E80" s="298"/>
      <c r="F80" s="422"/>
      <c r="G80" s="57">
        <v>0</v>
      </c>
      <c r="H80" s="58">
        <v>0</v>
      </c>
      <c r="I80" s="77">
        <f t="shared" si="8"/>
        <v>0</v>
      </c>
      <c r="J80" s="78" t="str">
        <f t="shared" si="6"/>
        <v>NO BET</v>
      </c>
      <c r="K80" s="308"/>
      <c r="L80" s="190">
        <f t="shared" si="7"/>
        <v>0</v>
      </c>
      <c r="M80" s="21"/>
      <c r="N80" s="182"/>
      <c r="O80" s="377"/>
    </row>
    <row r="81" spans="1:15" hidden="1" x14ac:dyDescent="0.25">
      <c r="A81" s="272">
        <v>16</v>
      </c>
      <c r="B81" s="312"/>
      <c r="C81" s="187"/>
      <c r="D81" s="187"/>
      <c r="E81" s="298"/>
      <c r="F81" s="298"/>
      <c r="G81" s="57">
        <v>0</v>
      </c>
      <c r="H81" s="58">
        <v>0</v>
      </c>
      <c r="I81" s="77">
        <f t="shared" si="8"/>
        <v>0</v>
      </c>
      <c r="J81" s="78" t="str">
        <f t="shared" si="6"/>
        <v>NO BET</v>
      </c>
      <c r="K81" s="308"/>
      <c r="L81" s="190">
        <f t="shared" si="7"/>
        <v>0</v>
      </c>
      <c r="M81" s="21"/>
      <c r="N81" s="182"/>
      <c r="O81" s="377"/>
    </row>
    <row r="82" spans="1:15" ht="15" hidden="1" customHeight="1" x14ac:dyDescent="0.25">
      <c r="A82" s="272">
        <v>17</v>
      </c>
      <c r="B82" s="292"/>
      <c r="C82" s="187"/>
      <c r="D82" s="187"/>
      <c r="E82" s="299"/>
      <c r="F82" s="299"/>
      <c r="G82" s="57">
        <v>0</v>
      </c>
      <c r="H82" s="58">
        <v>0</v>
      </c>
      <c r="I82" s="77">
        <f t="shared" si="8"/>
        <v>0</v>
      </c>
      <c r="J82" s="78" t="str">
        <f t="shared" si="6"/>
        <v>NO BET</v>
      </c>
      <c r="K82" s="308"/>
      <c r="L82" s="190">
        <f t="shared" si="7"/>
        <v>0</v>
      </c>
      <c r="M82" s="21"/>
      <c r="N82" s="182"/>
      <c r="O82" s="377"/>
    </row>
    <row r="83" spans="1:15" hidden="1" x14ac:dyDescent="0.25">
      <c r="A83" s="270">
        <v>18</v>
      </c>
      <c r="B83" s="171"/>
      <c r="C83" s="178"/>
      <c r="D83" s="178"/>
      <c r="E83" s="176"/>
      <c r="F83" s="176"/>
      <c r="G83" s="12">
        <v>0</v>
      </c>
      <c r="H83" s="15">
        <v>0</v>
      </c>
      <c r="I83" s="31">
        <f t="shared" si="8"/>
        <v>0</v>
      </c>
      <c r="J83" s="26" t="str">
        <f t="shared" si="6"/>
        <v>NO BET</v>
      </c>
      <c r="K83" s="161"/>
      <c r="L83" s="190">
        <f t="shared" si="7"/>
        <v>0</v>
      </c>
      <c r="M83" s="188"/>
      <c r="N83" s="182"/>
      <c r="O83" s="377"/>
    </row>
    <row r="84" spans="1:15" hidden="1" x14ac:dyDescent="0.25">
      <c r="A84" s="270">
        <v>19</v>
      </c>
      <c r="B84" s="171"/>
      <c r="C84" s="178"/>
      <c r="D84" s="178"/>
      <c r="E84" s="176"/>
      <c r="F84" s="176"/>
      <c r="G84" s="12">
        <v>0</v>
      </c>
      <c r="H84" s="15">
        <v>0</v>
      </c>
      <c r="I84" s="31">
        <f t="shared" si="8"/>
        <v>0</v>
      </c>
      <c r="J84" s="26" t="str">
        <f t="shared" si="6"/>
        <v>NO BET</v>
      </c>
      <c r="K84" s="161"/>
      <c r="L84" s="190">
        <f t="shared" si="7"/>
        <v>0</v>
      </c>
      <c r="M84" s="188"/>
      <c r="N84" s="182"/>
      <c r="O84" s="377"/>
    </row>
    <row r="85" spans="1:15" hidden="1" x14ac:dyDescent="0.25">
      <c r="A85" s="270">
        <v>20</v>
      </c>
      <c r="B85" s="171"/>
      <c r="C85" s="178"/>
      <c r="D85" s="178"/>
      <c r="E85" s="176"/>
      <c r="F85" s="176"/>
      <c r="G85" s="13">
        <v>0</v>
      </c>
      <c r="H85" s="16">
        <v>0</v>
      </c>
      <c r="I85" s="31">
        <f t="shared" si="8"/>
        <v>0</v>
      </c>
      <c r="J85" s="26" t="str">
        <f t="shared" si="6"/>
        <v>NO BET</v>
      </c>
      <c r="K85" s="161"/>
      <c r="L85" s="190">
        <f t="shared" si="7"/>
        <v>0</v>
      </c>
      <c r="M85" s="189"/>
      <c r="N85" s="182"/>
      <c r="O85" s="377"/>
    </row>
    <row r="86" spans="1:15" hidden="1" x14ac:dyDescent="0.25">
      <c r="A86" s="272">
        <v>21</v>
      </c>
      <c r="B86" s="76"/>
      <c r="C86" s="154"/>
      <c r="D86" s="154"/>
      <c r="E86" s="105"/>
      <c r="F86" s="105"/>
      <c r="G86" s="57">
        <v>0</v>
      </c>
      <c r="H86" s="58">
        <v>0</v>
      </c>
      <c r="I86" s="31">
        <f t="shared" si="8"/>
        <v>0</v>
      </c>
      <c r="J86" s="26" t="str">
        <f t="shared" si="6"/>
        <v>NO BET</v>
      </c>
      <c r="K86" s="161"/>
      <c r="L86" s="190">
        <f t="shared" si="7"/>
        <v>0</v>
      </c>
      <c r="M86" s="188"/>
      <c r="N86" s="182"/>
      <c r="O86" s="377"/>
    </row>
    <row r="87" spans="1:15" hidden="1" x14ac:dyDescent="0.25">
      <c r="A87" s="270">
        <v>22</v>
      </c>
      <c r="B87" s="171"/>
      <c r="C87" s="178"/>
      <c r="D87" s="178"/>
      <c r="E87" s="176"/>
      <c r="F87" s="176"/>
      <c r="G87" s="11">
        <v>0</v>
      </c>
      <c r="H87" s="14">
        <v>0</v>
      </c>
      <c r="I87" s="31">
        <f t="shared" si="8"/>
        <v>0</v>
      </c>
      <c r="J87" s="26" t="str">
        <f t="shared" si="6"/>
        <v>NO BET</v>
      </c>
      <c r="K87" s="161"/>
      <c r="L87" s="190">
        <f t="shared" si="7"/>
        <v>0</v>
      </c>
      <c r="M87" s="188"/>
      <c r="N87" s="182"/>
      <c r="O87" s="377"/>
    </row>
    <row r="88" spans="1:15" hidden="1" x14ac:dyDescent="0.25">
      <c r="A88" s="270">
        <v>23</v>
      </c>
      <c r="B88" s="171"/>
      <c r="C88" s="178"/>
      <c r="D88" s="178"/>
      <c r="E88" s="176"/>
      <c r="F88" s="176"/>
      <c r="G88" s="12">
        <v>0</v>
      </c>
      <c r="H88" s="15">
        <v>0</v>
      </c>
      <c r="I88" s="31">
        <f t="shared" si="8"/>
        <v>0</v>
      </c>
      <c r="J88" s="26" t="str">
        <f t="shared" si="6"/>
        <v>NO BET</v>
      </c>
      <c r="K88" s="161"/>
      <c r="L88" s="190">
        <f t="shared" si="7"/>
        <v>0</v>
      </c>
      <c r="M88" s="188"/>
      <c r="N88" s="182"/>
      <c r="O88" s="377"/>
    </row>
    <row r="89" spans="1:15" hidden="1" x14ac:dyDescent="0.25">
      <c r="A89" s="270">
        <v>24</v>
      </c>
      <c r="B89" s="171"/>
      <c r="C89" s="178"/>
      <c r="D89" s="178"/>
      <c r="E89" s="176"/>
      <c r="F89" s="176"/>
      <c r="G89" s="12">
        <v>0</v>
      </c>
      <c r="H89" s="15">
        <v>0</v>
      </c>
      <c r="I89" s="31">
        <f t="shared" si="8"/>
        <v>0</v>
      </c>
      <c r="J89" s="26" t="str">
        <f t="shared" si="6"/>
        <v>NO BET</v>
      </c>
      <c r="K89" s="160"/>
      <c r="L89" s="190">
        <f t="shared" si="7"/>
        <v>0</v>
      </c>
      <c r="M89" s="188"/>
      <c r="N89" s="182"/>
      <c r="O89" s="377"/>
    </row>
    <row r="90" spans="1:15" x14ac:dyDescent="0.25">
      <c r="A90" s="241"/>
      <c r="B90" s="242"/>
      <c r="C90" s="241"/>
      <c r="D90" s="241"/>
      <c r="E90" s="160"/>
      <c r="F90" s="160"/>
      <c r="G90" s="188"/>
      <c r="H90" s="166"/>
      <c r="I90" s="174"/>
      <c r="J90" s="172"/>
      <c r="K90" s="162" t="s">
        <v>30</v>
      </c>
      <c r="L90" s="173"/>
      <c r="M90" s="188"/>
      <c r="N90" s="189"/>
      <c r="O90" s="376"/>
    </row>
    <row r="91" spans="1:15" x14ac:dyDescent="0.25">
      <c r="A91" s="169" t="s">
        <v>25</v>
      </c>
      <c r="B91" s="566"/>
      <c r="C91" s="566"/>
      <c r="D91" s="326"/>
      <c r="E91" s="177" t="s">
        <v>17</v>
      </c>
      <c r="F91" s="175"/>
      <c r="G91" s="278">
        <v>14</v>
      </c>
      <c r="H91" s="27"/>
      <c r="I91" s="28" t="s">
        <v>29</v>
      </c>
      <c r="J91" s="29">
        <f>SUM(J66:J89)</f>
        <v>71.277455486943765</v>
      </c>
      <c r="K91" s="162" t="s">
        <v>18</v>
      </c>
      <c r="L91" s="29">
        <f>SUM(L66:L90)</f>
        <v>-71.277455486943765</v>
      </c>
      <c r="M91" s="188"/>
      <c r="N91" s="189"/>
      <c r="O91" s="376"/>
    </row>
    <row r="92" spans="1:15" x14ac:dyDescent="0.25">
      <c r="A92" s="64" t="s">
        <v>44</v>
      </c>
      <c r="B92" s="8" t="s">
        <v>596</v>
      </c>
      <c r="C92" s="8"/>
      <c r="D92" s="8"/>
      <c r="E92" s="278"/>
      <c r="F92" s="278"/>
      <c r="G92" s="278" t="s">
        <v>595</v>
      </c>
      <c r="H92" s="51"/>
      <c r="I92" s="48"/>
      <c r="J92" s="49"/>
      <c r="K92" s="46"/>
      <c r="L92" s="283"/>
      <c r="M92" s="17"/>
      <c r="N92" s="189"/>
      <c r="O92" s="376"/>
    </row>
    <row r="93" spans="1:15" x14ac:dyDescent="0.25">
      <c r="A93" s="64"/>
      <c r="B93" s="8"/>
      <c r="C93" s="8"/>
      <c r="D93" s="8"/>
      <c r="E93" s="278"/>
      <c r="F93" s="278"/>
      <c r="G93" s="50"/>
      <c r="H93" s="51"/>
      <c r="I93" s="48"/>
      <c r="J93" s="49"/>
      <c r="K93" s="46"/>
      <c r="L93" s="283"/>
      <c r="M93" s="17"/>
      <c r="N93" s="188"/>
      <c r="O93" s="376"/>
    </row>
    <row r="94" spans="1:15" x14ac:dyDescent="0.25">
      <c r="A94" s="64"/>
      <c r="B94" s="8"/>
      <c r="C94" s="8"/>
      <c r="D94" s="8"/>
      <c r="E94" s="278"/>
      <c r="F94" s="278"/>
      <c r="G94" s="50"/>
      <c r="H94" s="51"/>
      <c r="I94" s="48"/>
      <c r="J94" s="49"/>
      <c r="K94" s="46"/>
      <c r="L94" s="283"/>
      <c r="M94" s="17"/>
      <c r="N94" s="188"/>
      <c r="O94" s="376"/>
    </row>
    <row r="95" spans="1:15" ht="15" customHeight="1" x14ac:dyDescent="0.25">
      <c r="A95" s="268" t="s">
        <v>6</v>
      </c>
      <c r="B95" s="271" t="s">
        <v>51</v>
      </c>
      <c r="C95" s="269" t="s">
        <v>15</v>
      </c>
      <c r="D95" s="320" t="s">
        <v>76</v>
      </c>
      <c r="E95" s="274"/>
      <c r="F95" s="274"/>
      <c r="G95" s="271"/>
      <c r="H95" s="335" t="s">
        <v>22</v>
      </c>
      <c r="I95" s="567" t="s">
        <v>16</v>
      </c>
      <c r="J95" s="568">
        <v>0.9</v>
      </c>
      <c r="K95" s="572" t="s">
        <v>4</v>
      </c>
      <c r="L95" s="563">
        <v>100</v>
      </c>
      <c r="M95" s="564" t="s">
        <v>3</v>
      </c>
      <c r="N95" s="561" t="s">
        <v>64</v>
      </c>
      <c r="O95" s="371"/>
    </row>
    <row r="96" spans="1:15" x14ac:dyDescent="0.25">
      <c r="A96" s="262" t="s">
        <v>7</v>
      </c>
      <c r="B96" s="263">
        <v>3</v>
      </c>
      <c r="C96" s="264" t="s">
        <v>14</v>
      </c>
      <c r="D96" s="275" t="s">
        <v>120</v>
      </c>
      <c r="E96" s="261"/>
      <c r="F96" s="261"/>
      <c r="G96" s="257"/>
      <c r="H96" s="265"/>
      <c r="I96" s="567"/>
      <c r="J96" s="568"/>
      <c r="K96" s="572"/>
      <c r="L96" s="563"/>
      <c r="M96" s="564"/>
      <c r="N96" s="561"/>
      <c r="O96" s="371"/>
    </row>
    <row r="97" spans="1:15" ht="15" customHeight="1" x14ac:dyDescent="0.25">
      <c r="A97" s="266" t="s">
        <v>8</v>
      </c>
      <c r="B97" s="267" t="s">
        <v>287</v>
      </c>
      <c r="C97" s="265"/>
      <c r="D97" s="275"/>
      <c r="E97" s="273"/>
      <c r="F97" s="273"/>
      <c r="G97" s="265"/>
      <c r="H97" s="265"/>
      <c r="I97" s="164"/>
      <c r="J97" s="265"/>
      <c r="K97" s="186"/>
      <c r="L97" s="186"/>
      <c r="M97" s="561" t="s">
        <v>23</v>
      </c>
      <c r="N97" s="561"/>
      <c r="O97" s="372" t="s">
        <v>65</v>
      </c>
    </row>
    <row r="98" spans="1:15" ht="30" x14ac:dyDescent="0.25">
      <c r="A98" s="261" t="s">
        <v>9</v>
      </c>
      <c r="B98" s="261" t="s">
        <v>10</v>
      </c>
      <c r="C98" s="260" t="s">
        <v>0</v>
      </c>
      <c r="D98" s="260"/>
      <c r="E98" s="261" t="s">
        <v>47</v>
      </c>
      <c r="F98" s="261" t="s">
        <v>48</v>
      </c>
      <c r="G98" s="245" t="s">
        <v>11</v>
      </c>
      <c r="H98" s="245" t="s">
        <v>12</v>
      </c>
      <c r="I98" s="325" t="s">
        <v>20</v>
      </c>
      <c r="J98" s="245" t="s">
        <v>1</v>
      </c>
      <c r="K98" s="245" t="s">
        <v>13</v>
      </c>
      <c r="L98" s="261" t="s">
        <v>5</v>
      </c>
      <c r="M98" s="561"/>
      <c r="N98" s="561"/>
      <c r="O98" s="373" t="s">
        <v>66</v>
      </c>
    </row>
    <row r="99" spans="1:15" x14ac:dyDescent="0.25">
      <c r="A99" s="443">
        <v>1</v>
      </c>
      <c r="B99" s="444" t="s">
        <v>288</v>
      </c>
      <c r="C99" s="445" t="s">
        <v>289</v>
      </c>
      <c r="D99" s="461"/>
      <c r="E99" s="447">
        <v>9</v>
      </c>
      <c r="F99" s="448">
        <v>59</v>
      </c>
      <c r="G99" s="478">
        <v>0</v>
      </c>
      <c r="H99" s="471">
        <v>0</v>
      </c>
      <c r="I99" s="451">
        <f>H99</f>
        <v>0</v>
      </c>
      <c r="J99" s="452" t="str">
        <f>IF(M99="B", $L$95/G99*$J$95,IF(I99&lt;=G99,$M$95,IF(I99&gt;G99,SUM($L$95/G99*$J$95,0,ROUNDUP(,0)))))</f>
        <v>NO BET</v>
      </c>
      <c r="K99" s="308"/>
      <c r="L99" s="190">
        <f>IF(J99="NO BET",0,IF(K99&gt;1,J99*-1,IF(K99=1,SUM(J99*I99-J99,0))))</f>
        <v>0</v>
      </c>
      <c r="M99" s="278"/>
      <c r="N99" s="182"/>
      <c r="O99" s="182"/>
    </row>
    <row r="100" spans="1:15" x14ac:dyDescent="0.25">
      <c r="A100" s="272">
        <v>2</v>
      </c>
      <c r="B100" s="415" t="s">
        <v>290</v>
      </c>
      <c r="C100" s="419" t="s">
        <v>291</v>
      </c>
      <c r="D100" s="187"/>
      <c r="E100" s="417">
        <v>6</v>
      </c>
      <c r="F100" s="418">
        <v>59</v>
      </c>
      <c r="G100" s="296">
        <v>10.8</v>
      </c>
      <c r="H100" s="14">
        <v>24</v>
      </c>
      <c r="I100" s="77">
        <v>70</v>
      </c>
      <c r="J100" s="78">
        <f t="shared" ref="J100:J122" si="9">IF(M100="B", $L$95/G100*$J$95,IF(I100&lt;=G100,$M$95,IF(I100&gt;G100,SUM($L$95/G100*$J$95,0,ROUNDUP(,0)))))</f>
        <v>8.3333333333333339</v>
      </c>
      <c r="K100" s="308">
        <v>2</v>
      </c>
      <c r="L100" s="190">
        <f t="shared" ref="L100:L122" si="10">IF(J100="NO BET",0,IF(K100&gt;1,J100*-1,IF(K100=1,SUM(J100*I100-J100,0))))</f>
        <v>-8.3333333333333339</v>
      </c>
      <c r="M100" s="278"/>
      <c r="N100" s="182"/>
      <c r="O100" s="182" t="s">
        <v>246</v>
      </c>
    </row>
    <row r="101" spans="1:15" x14ac:dyDescent="0.25">
      <c r="A101" s="453">
        <v>3</v>
      </c>
      <c r="B101" s="454" t="s">
        <v>292</v>
      </c>
      <c r="C101" s="455" t="s">
        <v>293</v>
      </c>
      <c r="D101" s="463"/>
      <c r="E101" s="457">
        <v>8</v>
      </c>
      <c r="F101" s="458">
        <v>59</v>
      </c>
      <c r="G101" s="464">
        <v>3.3</v>
      </c>
      <c r="H101" s="460">
        <v>4.4000000000000004</v>
      </c>
      <c r="I101" s="77">
        <v>6.15</v>
      </c>
      <c r="J101" s="78">
        <f t="shared" si="9"/>
        <v>27.272727272727273</v>
      </c>
      <c r="K101" s="308">
        <v>2</v>
      </c>
      <c r="L101" s="190">
        <f t="shared" si="10"/>
        <v>-27.272727272727273</v>
      </c>
      <c r="M101" s="278"/>
      <c r="N101" s="182" t="s">
        <v>570</v>
      </c>
      <c r="O101" s="182" t="s">
        <v>246</v>
      </c>
    </row>
    <row r="102" spans="1:15" x14ac:dyDescent="0.25">
      <c r="A102" s="272">
        <v>4</v>
      </c>
      <c r="B102" s="415">
        <v>1</v>
      </c>
      <c r="C102" s="419" t="s">
        <v>294</v>
      </c>
      <c r="D102" s="187"/>
      <c r="E102" s="417">
        <v>2</v>
      </c>
      <c r="F102" s="418">
        <v>59</v>
      </c>
      <c r="G102" s="297">
        <v>8.1999999999999993</v>
      </c>
      <c r="H102" s="58">
        <v>3.35</v>
      </c>
      <c r="I102" s="77">
        <v>3</v>
      </c>
      <c r="J102" s="78" t="str">
        <f t="shared" si="9"/>
        <v>NO BET</v>
      </c>
      <c r="K102" s="308"/>
      <c r="L102" s="190">
        <f t="shared" si="10"/>
        <v>0</v>
      </c>
      <c r="M102" s="278"/>
      <c r="N102" s="182"/>
      <c r="O102" s="182" t="s">
        <v>246</v>
      </c>
    </row>
    <row r="103" spans="1:15" x14ac:dyDescent="0.25">
      <c r="A103" s="443">
        <v>5</v>
      </c>
      <c r="B103" s="444">
        <v>31</v>
      </c>
      <c r="C103" s="445" t="s">
        <v>295</v>
      </c>
      <c r="D103" s="461"/>
      <c r="E103" s="447">
        <v>10</v>
      </c>
      <c r="F103" s="448">
        <v>59</v>
      </c>
      <c r="G103" s="462">
        <v>0</v>
      </c>
      <c r="H103" s="450">
        <v>0</v>
      </c>
      <c r="I103" s="451">
        <f t="shared" ref="I103:I122" si="11">H103</f>
        <v>0</v>
      </c>
      <c r="J103" s="452" t="str">
        <f t="shared" si="9"/>
        <v>NO BET</v>
      </c>
      <c r="K103" s="308"/>
      <c r="L103" s="190">
        <f t="shared" si="10"/>
        <v>0</v>
      </c>
      <c r="M103" s="278"/>
      <c r="N103" s="182"/>
      <c r="O103" s="182"/>
    </row>
    <row r="104" spans="1:15" x14ac:dyDescent="0.25">
      <c r="A104" s="496">
        <v>6</v>
      </c>
      <c r="B104" s="497" t="s">
        <v>296</v>
      </c>
      <c r="C104" s="504" t="s">
        <v>297</v>
      </c>
      <c r="D104" s="505"/>
      <c r="E104" s="500">
        <v>1</v>
      </c>
      <c r="F104" s="501">
        <v>57</v>
      </c>
      <c r="G104" s="506">
        <v>10.8</v>
      </c>
      <c r="H104" s="503">
        <v>5.5</v>
      </c>
      <c r="I104" s="77">
        <v>5.75</v>
      </c>
      <c r="J104" s="78" t="str">
        <f t="shared" si="9"/>
        <v>NO BET</v>
      </c>
      <c r="K104" s="484">
        <v>1</v>
      </c>
      <c r="L104" s="190">
        <f t="shared" si="10"/>
        <v>0</v>
      </c>
      <c r="M104" s="509"/>
      <c r="N104" s="486"/>
      <c r="O104" s="487"/>
    </row>
    <row r="105" spans="1:15" x14ac:dyDescent="0.25">
      <c r="A105" s="272">
        <v>7</v>
      </c>
      <c r="B105" s="415" t="s">
        <v>298</v>
      </c>
      <c r="C105" s="419" t="s">
        <v>299</v>
      </c>
      <c r="D105" s="187"/>
      <c r="E105" s="417">
        <v>3</v>
      </c>
      <c r="F105" s="418">
        <v>57</v>
      </c>
      <c r="G105" s="296">
        <v>12</v>
      </c>
      <c r="H105" s="14">
        <v>29</v>
      </c>
      <c r="I105" s="77">
        <v>36</v>
      </c>
      <c r="J105" s="78">
        <f t="shared" si="9"/>
        <v>7.5000000000000009</v>
      </c>
      <c r="K105" s="308">
        <v>2</v>
      </c>
      <c r="L105" s="190">
        <f t="shared" si="10"/>
        <v>-7.5000000000000009</v>
      </c>
      <c r="M105" s="278"/>
      <c r="N105" s="182"/>
      <c r="O105" s="377"/>
    </row>
    <row r="106" spans="1:15" x14ac:dyDescent="0.25">
      <c r="A106" s="272">
        <v>8</v>
      </c>
      <c r="B106" s="415">
        <v>21</v>
      </c>
      <c r="C106" s="419" t="s">
        <v>308</v>
      </c>
      <c r="D106" s="187"/>
      <c r="E106" s="417">
        <v>4</v>
      </c>
      <c r="F106" s="418">
        <v>57</v>
      </c>
      <c r="G106" s="297">
        <v>13.3</v>
      </c>
      <c r="H106" s="58">
        <v>4.2</v>
      </c>
      <c r="I106" s="77">
        <v>4.25</v>
      </c>
      <c r="J106" s="78" t="str">
        <f t="shared" si="9"/>
        <v>NO BET</v>
      </c>
      <c r="K106" s="308"/>
      <c r="L106" s="190">
        <f t="shared" si="10"/>
        <v>0</v>
      </c>
      <c r="M106" s="278"/>
      <c r="N106" s="182"/>
      <c r="O106" s="377" t="s">
        <v>246</v>
      </c>
    </row>
    <row r="107" spans="1:15" x14ac:dyDescent="0.25">
      <c r="A107" s="272">
        <v>9</v>
      </c>
      <c r="B107" s="415" t="s">
        <v>300</v>
      </c>
      <c r="C107" s="419" t="s">
        <v>301</v>
      </c>
      <c r="D107" s="187"/>
      <c r="E107" s="417">
        <v>13</v>
      </c>
      <c r="F107" s="418">
        <v>57</v>
      </c>
      <c r="G107" s="297">
        <v>9.8000000000000007</v>
      </c>
      <c r="H107" s="58">
        <v>40</v>
      </c>
      <c r="I107" s="77">
        <v>140</v>
      </c>
      <c r="J107" s="78">
        <f t="shared" si="9"/>
        <v>9.183673469387756</v>
      </c>
      <c r="K107" s="308">
        <v>2</v>
      </c>
      <c r="L107" s="190">
        <f t="shared" si="10"/>
        <v>-9.183673469387756</v>
      </c>
      <c r="M107" s="278"/>
      <c r="N107" s="182"/>
      <c r="O107" s="377"/>
    </row>
    <row r="108" spans="1:15" x14ac:dyDescent="0.25">
      <c r="A108" s="443">
        <v>10</v>
      </c>
      <c r="B108" s="444" t="s">
        <v>302</v>
      </c>
      <c r="C108" s="445" t="s">
        <v>303</v>
      </c>
      <c r="D108" s="461"/>
      <c r="E108" s="447">
        <v>12</v>
      </c>
      <c r="F108" s="448">
        <v>57</v>
      </c>
      <c r="G108" s="462">
        <v>0</v>
      </c>
      <c r="H108" s="450">
        <v>0</v>
      </c>
      <c r="I108" s="451">
        <f t="shared" si="11"/>
        <v>0</v>
      </c>
      <c r="J108" s="452" t="str">
        <f t="shared" si="9"/>
        <v>NO BET</v>
      </c>
      <c r="K108" s="308"/>
      <c r="L108" s="190">
        <f t="shared" si="10"/>
        <v>0</v>
      </c>
      <c r="M108" s="278"/>
      <c r="N108" s="182"/>
      <c r="O108" s="377"/>
    </row>
    <row r="109" spans="1:15" x14ac:dyDescent="0.25">
      <c r="A109" s="272">
        <v>11</v>
      </c>
      <c r="B109" s="415" t="s">
        <v>304</v>
      </c>
      <c r="C109" s="419" t="s">
        <v>307</v>
      </c>
      <c r="D109" s="187"/>
      <c r="E109" s="417">
        <v>5</v>
      </c>
      <c r="F109" s="418">
        <v>56</v>
      </c>
      <c r="G109" s="297">
        <v>12</v>
      </c>
      <c r="H109" s="58">
        <v>40</v>
      </c>
      <c r="I109" s="77">
        <v>40</v>
      </c>
      <c r="J109" s="78">
        <f t="shared" si="9"/>
        <v>7.5000000000000009</v>
      </c>
      <c r="K109" s="308">
        <v>2</v>
      </c>
      <c r="L109" s="190">
        <f t="shared" si="10"/>
        <v>-7.5000000000000009</v>
      </c>
      <c r="M109" s="278"/>
      <c r="N109" s="182"/>
      <c r="O109" s="377"/>
    </row>
    <row r="110" spans="1:15" x14ac:dyDescent="0.25">
      <c r="A110" s="272">
        <v>12</v>
      </c>
      <c r="B110" s="415">
        <v>1</v>
      </c>
      <c r="C110" s="419" t="s">
        <v>305</v>
      </c>
      <c r="D110" s="187"/>
      <c r="E110" s="417">
        <v>7</v>
      </c>
      <c r="F110" s="418">
        <v>56</v>
      </c>
      <c r="G110" s="297">
        <v>14.8</v>
      </c>
      <c r="H110" s="58">
        <v>14.5</v>
      </c>
      <c r="I110" s="77">
        <v>69</v>
      </c>
      <c r="J110" s="78">
        <f t="shared" si="9"/>
        <v>6.0810810810810807</v>
      </c>
      <c r="K110" s="308">
        <v>2</v>
      </c>
      <c r="L110" s="190">
        <f t="shared" si="10"/>
        <v>-6.0810810810810807</v>
      </c>
      <c r="M110" s="278"/>
      <c r="N110" s="182"/>
      <c r="O110" s="377"/>
    </row>
    <row r="111" spans="1:15" x14ac:dyDescent="0.25">
      <c r="A111" s="443">
        <v>13</v>
      </c>
      <c r="B111" s="444">
        <v>4122</v>
      </c>
      <c r="C111" s="445" t="s">
        <v>306</v>
      </c>
      <c r="D111" s="461"/>
      <c r="E111" s="447">
        <v>11</v>
      </c>
      <c r="F111" s="448">
        <v>59</v>
      </c>
      <c r="G111" s="462">
        <v>0</v>
      </c>
      <c r="H111" s="450">
        <v>0</v>
      </c>
      <c r="I111" s="451">
        <f t="shared" si="11"/>
        <v>0</v>
      </c>
      <c r="J111" s="452" t="str">
        <f t="shared" si="9"/>
        <v>NO BET</v>
      </c>
      <c r="K111" s="308"/>
      <c r="L111" s="190">
        <f t="shared" si="10"/>
        <v>0</v>
      </c>
      <c r="M111" s="278"/>
      <c r="N111" s="182"/>
      <c r="O111" s="377" t="s">
        <v>246</v>
      </c>
    </row>
    <row r="112" spans="1:15" hidden="1" x14ac:dyDescent="0.25">
      <c r="A112" s="272">
        <v>14</v>
      </c>
      <c r="B112" s="279"/>
      <c r="C112" s="281"/>
      <c r="D112" s="187"/>
      <c r="E112" s="280"/>
      <c r="F112" s="307"/>
      <c r="G112" s="297">
        <v>0</v>
      </c>
      <c r="H112" s="58">
        <v>0</v>
      </c>
      <c r="I112" s="77">
        <f t="shared" si="11"/>
        <v>0</v>
      </c>
      <c r="J112" s="78" t="str">
        <f t="shared" si="9"/>
        <v>NO BET</v>
      </c>
      <c r="K112" s="308"/>
      <c r="L112" s="190">
        <f t="shared" si="10"/>
        <v>0</v>
      </c>
      <c r="M112" s="278"/>
      <c r="N112" s="182"/>
      <c r="O112" s="377"/>
    </row>
    <row r="113" spans="1:15" ht="15" hidden="1" customHeight="1" x14ac:dyDescent="0.25">
      <c r="A113" s="272">
        <v>15</v>
      </c>
      <c r="B113" s="279"/>
      <c r="C113" s="281"/>
      <c r="D113" s="187"/>
      <c r="E113" s="280"/>
      <c r="F113" s="307"/>
      <c r="G113" s="297">
        <v>0</v>
      </c>
      <c r="H113" s="58">
        <v>0</v>
      </c>
      <c r="I113" s="77">
        <f t="shared" si="11"/>
        <v>0</v>
      </c>
      <c r="J113" s="78" t="str">
        <f t="shared" si="9"/>
        <v>NO BET</v>
      </c>
      <c r="K113" s="308"/>
      <c r="L113" s="190">
        <f t="shared" si="10"/>
        <v>0</v>
      </c>
      <c r="M113" s="278"/>
      <c r="N113" s="182"/>
      <c r="O113" s="377"/>
    </row>
    <row r="114" spans="1:15" hidden="1" x14ac:dyDescent="0.25">
      <c r="A114" s="272">
        <v>16</v>
      </c>
      <c r="B114" s="312"/>
      <c r="C114" s="187"/>
      <c r="D114" s="187"/>
      <c r="E114" s="299"/>
      <c r="F114" s="299"/>
      <c r="G114" s="297">
        <v>0</v>
      </c>
      <c r="H114" s="58">
        <v>0</v>
      </c>
      <c r="I114" s="77">
        <f t="shared" si="11"/>
        <v>0</v>
      </c>
      <c r="J114" s="78" t="str">
        <f t="shared" si="9"/>
        <v>NO BET</v>
      </c>
      <c r="K114" s="308"/>
      <c r="L114" s="190">
        <f t="shared" si="10"/>
        <v>0</v>
      </c>
      <c r="M114" s="278"/>
      <c r="N114" s="182"/>
      <c r="O114" s="377"/>
    </row>
    <row r="115" spans="1:15" ht="15" hidden="1" customHeight="1" x14ac:dyDescent="0.25">
      <c r="A115" s="272">
        <v>17</v>
      </c>
      <c r="B115" s="292"/>
      <c r="C115" s="187"/>
      <c r="D115" s="187"/>
      <c r="E115" s="299"/>
      <c r="F115" s="299"/>
      <c r="G115" s="297">
        <v>0</v>
      </c>
      <c r="H115" s="58">
        <v>0</v>
      </c>
      <c r="I115" s="77">
        <f t="shared" si="11"/>
        <v>0</v>
      </c>
      <c r="J115" s="78" t="str">
        <f t="shared" si="9"/>
        <v>NO BET</v>
      </c>
      <c r="K115" s="308"/>
      <c r="L115" s="190">
        <f t="shared" si="10"/>
        <v>0</v>
      </c>
      <c r="M115" s="278"/>
      <c r="N115" s="182"/>
      <c r="O115" s="377"/>
    </row>
    <row r="116" spans="1:15" hidden="1" x14ac:dyDescent="0.25">
      <c r="A116" s="272">
        <v>18</v>
      </c>
      <c r="B116" s="292"/>
      <c r="C116" s="187"/>
      <c r="D116" s="187"/>
      <c r="E116" s="299"/>
      <c r="F116" s="299"/>
      <c r="G116" s="297">
        <v>0</v>
      </c>
      <c r="H116" s="58">
        <v>0</v>
      </c>
      <c r="I116" s="77">
        <f t="shared" si="11"/>
        <v>0</v>
      </c>
      <c r="J116" s="78" t="str">
        <f t="shared" si="9"/>
        <v>NO BET</v>
      </c>
      <c r="K116" s="308"/>
      <c r="L116" s="190">
        <f t="shared" si="10"/>
        <v>0</v>
      </c>
      <c r="M116" s="278"/>
      <c r="N116" s="182"/>
      <c r="O116" s="377"/>
    </row>
    <row r="117" spans="1:15" hidden="1" x14ac:dyDescent="0.25">
      <c r="A117" s="272">
        <v>19</v>
      </c>
      <c r="B117" s="76"/>
      <c r="C117" s="154"/>
      <c r="D117" s="154"/>
      <c r="E117" s="105"/>
      <c r="F117" s="105"/>
      <c r="G117" s="57">
        <v>0</v>
      </c>
      <c r="H117" s="58">
        <v>0</v>
      </c>
      <c r="I117" s="77">
        <f t="shared" si="11"/>
        <v>0</v>
      </c>
      <c r="J117" s="78" t="str">
        <f t="shared" si="9"/>
        <v>NO BET</v>
      </c>
      <c r="K117" s="308"/>
      <c r="L117" s="190">
        <f t="shared" si="10"/>
        <v>0</v>
      </c>
      <c r="M117" s="278"/>
      <c r="N117" s="182"/>
      <c r="O117" s="377"/>
    </row>
    <row r="118" spans="1:15" hidden="1" x14ac:dyDescent="0.25">
      <c r="A118" s="272">
        <v>20</v>
      </c>
      <c r="B118" s="76"/>
      <c r="C118" s="154"/>
      <c r="D118" s="154"/>
      <c r="E118" s="105"/>
      <c r="F118" s="105"/>
      <c r="G118" s="11">
        <v>0</v>
      </c>
      <c r="H118" s="14">
        <v>0</v>
      </c>
      <c r="I118" s="77">
        <f t="shared" si="11"/>
        <v>0</v>
      </c>
      <c r="J118" s="78" t="str">
        <f t="shared" si="9"/>
        <v>NO BET</v>
      </c>
      <c r="K118" s="308"/>
      <c r="L118" s="190">
        <f t="shared" si="10"/>
        <v>0</v>
      </c>
      <c r="M118" s="278"/>
      <c r="N118" s="182"/>
      <c r="O118" s="377"/>
    </row>
    <row r="119" spans="1:15" hidden="1" x14ac:dyDescent="0.25">
      <c r="A119" s="272">
        <v>21</v>
      </c>
      <c r="B119" s="76"/>
      <c r="C119" s="154"/>
      <c r="D119" s="154"/>
      <c r="E119" s="105"/>
      <c r="F119" s="105"/>
      <c r="G119" s="57">
        <v>0</v>
      </c>
      <c r="H119" s="58">
        <v>0</v>
      </c>
      <c r="I119" s="77">
        <f t="shared" si="11"/>
        <v>0</v>
      </c>
      <c r="J119" s="78" t="str">
        <f t="shared" si="9"/>
        <v>NO BET</v>
      </c>
      <c r="K119" s="308"/>
      <c r="L119" s="190">
        <f t="shared" si="10"/>
        <v>0</v>
      </c>
      <c r="M119" s="278"/>
      <c r="N119" s="182"/>
      <c r="O119" s="377"/>
    </row>
    <row r="120" spans="1:15" hidden="1" x14ac:dyDescent="0.25">
      <c r="A120" s="272">
        <v>22</v>
      </c>
      <c r="B120" s="76"/>
      <c r="C120" s="154"/>
      <c r="D120" s="154"/>
      <c r="E120" s="105"/>
      <c r="F120" s="105"/>
      <c r="G120" s="11">
        <v>0</v>
      </c>
      <c r="H120" s="14">
        <v>0</v>
      </c>
      <c r="I120" s="77">
        <f t="shared" si="11"/>
        <v>0</v>
      </c>
      <c r="J120" s="78" t="str">
        <f t="shared" si="9"/>
        <v>NO BET</v>
      </c>
      <c r="K120" s="308"/>
      <c r="L120" s="190">
        <f t="shared" si="10"/>
        <v>0</v>
      </c>
      <c r="M120" s="278"/>
      <c r="N120" s="182"/>
      <c r="O120" s="377"/>
    </row>
    <row r="121" spans="1:15" hidden="1" x14ac:dyDescent="0.25">
      <c r="A121" s="272">
        <v>23</v>
      </c>
      <c r="B121" s="76"/>
      <c r="C121" s="154"/>
      <c r="D121" s="154"/>
      <c r="E121" s="105"/>
      <c r="F121" s="105"/>
      <c r="G121" s="57">
        <v>0</v>
      </c>
      <c r="H121" s="58">
        <v>0</v>
      </c>
      <c r="I121" s="77">
        <f t="shared" si="11"/>
        <v>0</v>
      </c>
      <c r="J121" s="78" t="str">
        <f t="shared" si="9"/>
        <v>NO BET</v>
      </c>
      <c r="K121" s="308"/>
      <c r="L121" s="190">
        <f t="shared" si="10"/>
        <v>0</v>
      </c>
      <c r="M121" s="278"/>
      <c r="N121" s="182"/>
      <c r="O121" s="377"/>
    </row>
    <row r="122" spans="1:15" hidden="1" x14ac:dyDescent="0.25">
      <c r="A122" s="272">
        <v>24</v>
      </c>
      <c r="B122" s="76"/>
      <c r="C122" s="154"/>
      <c r="D122" s="154"/>
      <c r="E122" s="105"/>
      <c r="F122" s="105"/>
      <c r="G122" s="57">
        <v>0</v>
      </c>
      <c r="H122" s="58">
        <v>0</v>
      </c>
      <c r="I122" s="77">
        <f t="shared" si="11"/>
        <v>0</v>
      </c>
      <c r="J122" s="78" t="str">
        <f t="shared" si="9"/>
        <v>NO BET</v>
      </c>
      <c r="K122" s="313"/>
      <c r="L122" s="190">
        <f t="shared" si="10"/>
        <v>0</v>
      </c>
      <c r="M122" s="278"/>
      <c r="N122" s="182"/>
      <c r="O122" s="377"/>
    </row>
    <row r="123" spans="1:15" x14ac:dyDescent="0.25">
      <c r="A123" s="314"/>
      <c r="B123" s="315"/>
      <c r="C123" s="314"/>
      <c r="D123" s="314"/>
      <c r="E123" s="313"/>
      <c r="F123" s="313"/>
      <c r="G123" s="21"/>
      <c r="H123" s="114"/>
      <c r="I123" s="316"/>
      <c r="J123" s="317"/>
      <c r="K123" s="318" t="s">
        <v>30</v>
      </c>
      <c r="L123" s="173"/>
      <c r="M123" s="278"/>
      <c r="N123" s="8"/>
      <c r="O123" s="23"/>
    </row>
    <row r="124" spans="1:15" x14ac:dyDescent="0.25">
      <c r="A124" s="169" t="s">
        <v>25</v>
      </c>
      <c r="B124" s="570"/>
      <c r="C124" s="570"/>
      <c r="D124" s="327"/>
      <c r="E124" s="177" t="s">
        <v>17</v>
      </c>
      <c r="F124" s="175"/>
      <c r="G124" s="278"/>
      <c r="H124" s="27"/>
      <c r="I124" s="28" t="s">
        <v>29</v>
      </c>
      <c r="J124" s="29">
        <f>SUM(J99:J122)</f>
        <v>65.870815156529446</v>
      </c>
      <c r="K124" s="162" t="s">
        <v>18</v>
      </c>
      <c r="L124" s="29">
        <f>SUM(L99:L123)</f>
        <v>-65.870815156529446</v>
      </c>
      <c r="M124" s="278"/>
      <c r="N124" s="8"/>
      <c r="O124" s="188"/>
    </row>
    <row r="125" spans="1:15" x14ac:dyDescent="0.25">
      <c r="A125" s="64" t="s">
        <v>44</v>
      </c>
      <c r="B125" s="8" t="s">
        <v>597</v>
      </c>
      <c r="C125" s="8"/>
      <c r="D125" s="8"/>
      <c r="E125" s="278"/>
      <c r="F125" s="278"/>
      <c r="G125" s="278"/>
      <c r="H125" s="17"/>
      <c r="I125" s="44"/>
      <c r="J125" s="17"/>
      <c r="K125" s="17"/>
      <c r="L125" s="283"/>
      <c r="M125" s="17"/>
      <c r="N125" s="188"/>
      <c r="O125" s="188"/>
    </row>
    <row r="126" spans="1:15" x14ac:dyDescent="0.25">
      <c r="A126" s="64"/>
      <c r="B126" s="8"/>
      <c r="C126" s="8"/>
      <c r="D126" s="8"/>
      <c r="E126" s="278"/>
      <c r="F126" s="278"/>
      <c r="G126" s="43"/>
      <c r="H126" s="17"/>
      <c r="I126" s="44"/>
      <c r="J126" s="17"/>
      <c r="K126" s="17"/>
      <c r="L126" s="283"/>
      <c r="M126" s="17"/>
      <c r="N126" s="188"/>
      <c r="O126" s="188"/>
    </row>
    <row r="127" spans="1:15" x14ac:dyDescent="0.25">
      <c r="A127" s="64"/>
      <c r="B127" s="8"/>
      <c r="C127" s="8"/>
      <c r="D127" s="8"/>
      <c r="E127" s="278"/>
      <c r="F127" s="278"/>
      <c r="G127" s="43"/>
      <c r="H127" s="17"/>
      <c r="I127" s="44"/>
      <c r="J127" s="17"/>
      <c r="K127" s="17"/>
      <c r="L127" s="283"/>
      <c r="M127" s="17"/>
      <c r="N127" s="188"/>
      <c r="O127" s="188"/>
    </row>
    <row r="128" spans="1:15" ht="15" customHeight="1" x14ac:dyDescent="0.25">
      <c r="A128" s="268" t="s">
        <v>6</v>
      </c>
      <c r="B128" s="271" t="s">
        <v>51</v>
      </c>
      <c r="C128" s="269" t="s">
        <v>15</v>
      </c>
      <c r="D128" s="320" t="s">
        <v>264</v>
      </c>
      <c r="E128" s="274"/>
      <c r="F128" s="274"/>
      <c r="G128" s="271"/>
      <c r="H128" s="335" t="s">
        <v>22</v>
      </c>
      <c r="I128" s="567" t="s">
        <v>16</v>
      </c>
      <c r="J128" s="568">
        <v>0.9</v>
      </c>
      <c r="K128" s="572" t="s">
        <v>4</v>
      </c>
      <c r="L128" s="563">
        <v>100</v>
      </c>
      <c r="M128" s="564" t="s">
        <v>3</v>
      </c>
      <c r="N128" s="561" t="s">
        <v>64</v>
      </c>
      <c r="O128" s="371"/>
    </row>
    <row r="129" spans="1:15" x14ac:dyDescent="0.25">
      <c r="A129" s="262" t="s">
        <v>7</v>
      </c>
      <c r="B129" s="263">
        <v>4</v>
      </c>
      <c r="C129" s="264" t="s">
        <v>14</v>
      </c>
      <c r="D129" s="275" t="s">
        <v>309</v>
      </c>
      <c r="E129" s="261"/>
      <c r="F129" s="261"/>
      <c r="G129" s="257"/>
      <c r="H129" s="265"/>
      <c r="I129" s="567"/>
      <c r="J129" s="568"/>
      <c r="K129" s="572"/>
      <c r="L129" s="563"/>
      <c r="M129" s="564"/>
      <c r="N129" s="561"/>
      <c r="O129" s="371"/>
    </row>
    <row r="130" spans="1:15" ht="15" customHeight="1" x14ac:dyDescent="0.25">
      <c r="A130" s="266" t="s">
        <v>8</v>
      </c>
      <c r="B130" s="267" t="s">
        <v>310</v>
      </c>
      <c r="C130" s="265"/>
      <c r="D130" s="275" t="s">
        <v>269</v>
      </c>
      <c r="E130" s="273"/>
      <c r="F130" s="273"/>
      <c r="G130" s="265"/>
      <c r="H130" s="265"/>
      <c r="I130" s="164"/>
      <c r="J130" s="265"/>
      <c r="K130" s="186"/>
      <c r="L130" s="186"/>
      <c r="M130" s="561" t="s">
        <v>23</v>
      </c>
      <c r="N130" s="561"/>
      <c r="O130" s="372" t="s">
        <v>65</v>
      </c>
    </row>
    <row r="131" spans="1:15" ht="30" x14ac:dyDescent="0.25">
      <c r="A131" s="261" t="s">
        <v>9</v>
      </c>
      <c r="B131" s="261" t="s">
        <v>10</v>
      </c>
      <c r="C131" s="260" t="s">
        <v>0</v>
      </c>
      <c r="D131" s="260"/>
      <c r="E131" s="261" t="s">
        <v>47</v>
      </c>
      <c r="F131" s="261" t="s">
        <v>48</v>
      </c>
      <c r="G131" s="245" t="s">
        <v>11</v>
      </c>
      <c r="H131" s="245" t="s">
        <v>12</v>
      </c>
      <c r="I131" s="325" t="s">
        <v>20</v>
      </c>
      <c r="J131" s="245" t="s">
        <v>1</v>
      </c>
      <c r="K131" s="245" t="s">
        <v>13</v>
      </c>
      <c r="L131" s="261" t="s">
        <v>5</v>
      </c>
      <c r="M131" s="561"/>
      <c r="N131" s="561"/>
      <c r="O131" s="373" t="s">
        <v>66</v>
      </c>
    </row>
    <row r="132" spans="1:15" x14ac:dyDescent="0.25">
      <c r="A132" s="272">
        <v>1</v>
      </c>
      <c r="B132" s="415" t="s">
        <v>311</v>
      </c>
      <c r="C132" s="419" t="s">
        <v>312</v>
      </c>
      <c r="D132" s="187"/>
      <c r="E132" s="417">
        <v>3</v>
      </c>
      <c r="F132" s="418">
        <v>59</v>
      </c>
      <c r="G132" s="11">
        <v>6</v>
      </c>
      <c r="H132" s="14">
        <v>9</v>
      </c>
      <c r="I132" s="77">
        <v>7.8</v>
      </c>
      <c r="J132" s="78">
        <f>IF(M132="B", $L$128/G132*$J$128,IF(I132&lt;=G132,$M$128,IF(I132&gt;G132,SUM($L$128/G132*$J$128,0,ROUNDUP(,0)))))</f>
        <v>15.000000000000002</v>
      </c>
      <c r="K132" s="161">
        <v>2</v>
      </c>
      <c r="L132" s="190">
        <f>IF(J132="NO BET",0,IF(K132&gt;1,J132*-1,IF(K132=1,SUM(J132*I132-J132,0))))</f>
        <v>-15.000000000000002</v>
      </c>
      <c r="M132" s="278"/>
      <c r="N132" s="182"/>
      <c r="O132" s="388" t="s">
        <v>246</v>
      </c>
    </row>
    <row r="133" spans="1:15" x14ac:dyDescent="0.25">
      <c r="A133" s="272">
        <v>2</v>
      </c>
      <c r="B133" s="415">
        <v>2414</v>
      </c>
      <c r="C133" s="419" t="s">
        <v>313</v>
      </c>
      <c r="D133" s="187"/>
      <c r="E133" s="417">
        <v>10</v>
      </c>
      <c r="F133" s="418">
        <v>59</v>
      </c>
      <c r="G133" s="11">
        <v>12.9</v>
      </c>
      <c r="H133" s="14">
        <v>7.8</v>
      </c>
      <c r="I133" s="77">
        <v>12.9</v>
      </c>
      <c r="J133" s="78" t="str">
        <f t="shared" ref="J133:J155" si="12">IF(M133="B", $L$128/G133*$J$128,IF(I133&lt;=G133,$M$128,IF(I133&gt;G133,SUM($L$128/G133*$J$128,0,ROUNDUP(,0)))))</f>
        <v>NO BET</v>
      </c>
      <c r="K133" s="161"/>
      <c r="L133" s="190">
        <f t="shared" ref="L133:L155" si="13">IF(J133="NO BET",0,IF(K133&gt;1,J133*-1,IF(K133=1,SUM(J133*I133-J133,0))))</f>
        <v>0</v>
      </c>
      <c r="M133" s="278"/>
      <c r="N133" s="182"/>
      <c r="O133" s="388" t="s">
        <v>246</v>
      </c>
    </row>
    <row r="134" spans="1:15" x14ac:dyDescent="0.25">
      <c r="A134" s="488">
        <v>3</v>
      </c>
      <c r="B134" s="489" t="s">
        <v>314</v>
      </c>
      <c r="C134" s="490" t="s">
        <v>578</v>
      </c>
      <c r="D134" s="520"/>
      <c r="E134" s="492">
        <v>7</v>
      </c>
      <c r="F134" s="493">
        <v>58</v>
      </c>
      <c r="G134" s="494">
        <v>3.8</v>
      </c>
      <c r="H134" s="495">
        <v>2.2999999999999998</v>
      </c>
      <c r="I134" s="77">
        <f t="shared" ref="I134:I155" si="14">H134</f>
        <v>2.2999999999999998</v>
      </c>
      <c r="J134" s="78" t="str">
        <f t="shared" si="12"/>
        <v>NO BET</v>
      </c>
      <c r="K134" s="510">
        <v>1</v>
      </c>
      <c r="L134" s="190">
        <f t="shared" si="13"/>
        <v>0</v>
      </c>
      <c r="M134" s="509"/>
      <c r="N134" s="486" t="s">
        <v>570</v>
      </c>
      <c r="O134" s="487" t="s">
        <v>246</v>
      </c>
    </row>
    <row r="135" spans="1:15" x14ac:dyDescent="0.25">
      <c r="A135" s="272">
        <v>4</v>
      </c>
      <c r="B135" s="415" t="s">
        <v>315</v>
      </c>
      <c r="C135" s="419" t="s">
        <v>316</v>
      </c>
      <c r="D135" s="187"/>
      <c r="E135" s="417">
        <v>11</v>
      </c>
      <c r="F135" s="418">
        <v>57.5</v>
      </c>
      <c r="G135" s="57">
        <v>41.5</v>
      </c>
      <c r="H135" s="58">
        <v>27</v>
      </c>
      <c r="I135" s="77">
        <v>33</v>
      </c>
      <c r="J135" s="78" t="str">
        <f t="shared" si="12"/>
        <v>NO BET</v>
      </c>
      <c r="K135" s="161"/>
      <c r="L135" s="190">
        <f t="shared" si="13"/>
        <v>0</v>
      </c>
      <c r="M135" s="278"/>
      <c r="N135" s="182"/>
      <c r="O135" s="377"/>
    </row>
    <row r="136" spans="1:15" x14ac:dyDescent="0.25">
      <c r="A136" s="272">
        <v>5</v>
      </c>
      <c r="B136" s="415" t="s">
        <v>317</v>
      </c>
      <c r="C136" s="419" t="s">
        <v>318</v>
      </c>
      <c r="D136" s="187"/>
      <c r="E136" s="417">
        <v>6</v>
      </c>
      <c r="F136" s="418">
        <v>56.5</v>
      </c>
      <c r="G136" s="57">
        <v>8.3000000000000007</v>
      </c>
      <c r="H136" s="58">
        <v>13</v>
      </c>
      <c r="I136" s="77">
        <v>10.199999999999999</v>
      </c>
      <c r="J136" s="78">
        <f t="shared" si="12"/>
        <v>10.843373493975903</v>
      </c>
      <c r="K136" s="161">
        <v>2</v>
      </c>
      <c r="L136" s="190">
        <f t="shared" si="13"/>
        <v>-10.843373493975903</v>
      </c>
      <c r="M136" s="278"/>
      <c r="N136" s="182"/>
      <c r="O136" s="377"/>
    </row>
    <row r="137" spans="1:15" x14ac:dyDescent="0.25">
      <c r="A137" s="272">
        <v>6</v>
      </c>
      <c r="B137" s="415">
        <v>3814</v>
      </c>
      <c r="C137" s="419" t="s">
        <v>319</v>
      </c>
      <c r="D137" s="187"/>
      <c r="E137" s="417">
        <v>14</v>
      </c>
      <c r="F137" s="418">
        <v>56</v>
      </c>
      <c r="G137" s="57">
        <v>25.2</v>
      </c>
      <c r="H137" s="58">
        <v>40</v>
      </c>
      <c r="I137" s="77">
        <v>217</v>
      </c>
      <c r="J137" s="78">
        <v>5</v>
      </c>
      <c r="K137" s="161">
        <v>2</v>
      </c>
      <c r="L137" s="190">
        <f t="shared" si="13"/>
        <v>-5</v>
      </c>
      <c r="M137" s="278"/>
      <c r="N137" s="182"/>
      <c r="O137" s="377"/>
    </row>
    <row r="138" spans="1:15" x14ac:dyDescent="0.25">
      <c r="A138" s="272">
        <v>7</v>
      </c>
      <c r="B138" s="415" t="s">
        <v>320</v>
      </c>
      <c r="C138" s="419" t="s">
        <v>321</v>
      </c>
      <c r="D138" s="187"/>
      <c r="E138" s="417">
        <v>13</v>
      </c>
      <c r="F138" s="418">
        <v>55.5</v>
      </c>
      <c r="G138" s="11">
        <v>8.3000000000000007</v>
      </c>
      <c r="H138" s="14">
        <v>12</v>
      </c>
      <c r="I138" s="77">
        <v>32</v>
      </c>
      <c r="J138" s="78">
        <f t="shared" si="12"/>
        <v>10.843373493975903</v>
      </c>
      <c r="K138" s="161">
        <v>2</v>
      </c>
      <c r="L138" s="190">
        <f t="shared" si="13"/>
        <v>-10.843373493975903</v>
      </c>
      <c r="M138" s="278"/>
      <c r="N138" s="182"/>
      <c r="O138" s="377" t="s">
        <v>246</v>
      </c>
    </row>
    <row r="139" spans="1:15" x14ac:dyDescent="0.25">
      <c r="A139" s="272">
        <v>8</v>
      </c>
      <c r="B139" s="415" t="s">
        <v>322</v>
      </c>
      <c r="C139" s="419" t="s">
        <v>323</v>
      </c>
      <c r="D139" s="187"/>
      <c r="E139" s="417">
        <v>5</v>
      </c>
      <c r="F139" s="418">
        <v>55</v>
      </c>
      <c r="G139" s="57">
        <v>8.3000000000000007</v>
      </c>
      <c r="H139" s="58">
        <v>9.4</v>
      </c>
      <c r="I139" s="77">
        <v>11</v>
      </c>
      <c r="J139" s="78">
        <f t="shared" si="12"/>
        <v>10.843373493975903</v>
      </c>
      <c r="K139" s="161">
        <v>2</v>
      </c>
      <c r="L139" s="190">
        <f t="shared" si="13"/>
        <v>-10.843373493975903</v>
      </c>
      <c r="M139" s="278"/>
      <c r="N139" s="182"/>
      <c r="O139" s="377" t="s">
        <v>246</v>
      </c>
    </row>
    <row r="140" spans="1:15" x14ac:dyDescent="0.25">
      <c r="A140" s="272">
        <v>9</v>
      </c>
      <c r="B140" s="415" t="s">
        <v>324</v>
      </c>
      <c r="C140" s="419" t="s">
        <v>325</v>
      </c>
      <c r="D140" s="187"/>
      <c r="E140" s="417">
        <v>2</v>
      </c>
      <c r="F140" s="418">
        <v>54.5</v>
      </c>
      <c r="G140" s="57">
        <v>12.9</v>
      </c>
      <c r="H140" s="58">
        <v>13</v>
      </c>
      <c r="I140" s="77">
        <v>17</v>
      </c>
      <c r="J140" s="78">
        <f t="shared" si="12"/>
        <v>6.9767441860465116</v>
      </c>
      <c r="K140" s="161">
        <v>2</v>
      </c>
      <c r="L140" s="190">
        <f t="shared" si="13"/>
        <v>-6.9767441860465116</v>
      </c>
      <c r="M140" s="278"/>
      <c r="N140" s="182"/>
      <c r="O140" s="377"/>
    </row>
    <row r="141" spans="1:15" x14ac:dyDescent="0.25">
      <c r="A141" s="272">
        <v>10</v>
      </c>
      <c r="B141" s="415">
        <v>8755</v>
      </c>
      <c r="C141" s="419" t="s">
        <v>326</v>
      </c>
      <c r="D141" s="187"/>
      <c r="E141" s="417">
        <v>4</v>
      </c>
      <c r="F141" s="418">
        <v>54</v>
      </c>
      <c r="G141" s="57">
        <v>16.600000000000001</v>
      </c>
      <c r="H141" s="58">
        <v>26</v>
      </c>
      <c r="I141" s="77">
        <v>52</v>
      </c>
      <c r="J141" s="78">
        <f t="shared" si="12"/>
        <v>5.4216867469879517</v>
      </c>
      <c r="K141" s="161">
        <v>2</v>
      </c>
      <c r="L141" s="190">
        <f t="shared" si="13"/>
        <v>-5.4216867469879517</v>
      </c>
      <c r="M141" s="278"/>
      <c r="N141" s="182"/>
      <c r="O141" s="377"/>
    </row>
    <row r="142" spans="1:15" x14ac:dyDescent="0.25">
      <c r="A142" s="443">
        <v>11</v>
      </c>
      <c r="B142" s="444" t="s">
        <v>327</v>
      </c>
      <c r="C142" s="445" t="s">
        <v>328</v>
      </c>
      <c r="D142" s="461"/>
      <c r="E142" s="447">
        <v>1</v>
      </c>
      <c r="F142" s="448">
        <v>54</v>
      </c>
      <c r="G142" s="449">
        <v>0</v>
      </c>
      <c r="H142" s="450">
        <v>0</v>
      </c>
      <c r="I142" s="451">
        <f t="shared" si="14"/>
        <v>0</v>
      </c>
      <c r="J142" s="452" t="str">
        <f t="shared" si="12"/>
        <v>NO BET</v>
      </c>
      <c r="K142" s="161"/>
      <c r="L142" s="190">
        <f t="shared" si="13"/>
        <v>0</v>
      </c>
      <c r="M142" s="278"/>
      <c r="N142" s="182"/>
      <c r="O142" s="377"/>
    </row>
    <row r="143" spans="1:15" x14ac:dyDescent="0.25">
      <c r="A143" s="443">
        <v>12</v>
      </c>
      <c r="B143" s="444">
        <v>2364</v>
      </c>
      <c r="C143" s="445" t="s">
        <v>329</v>
      </c>
      <c r="D143" s="461"/>
      <c r="E143" s="447">
        <v>9</v>
      </c>
      <c r="F143" s="448">
        <v>54</v>
      </c>
      <c r="G143" s="449">
        <v>0</v>
      </c>
      <c r="H143" s="450">
        <v>0</v>
      </c>
      <c r="I143" s="451">
        <f t="shared" si="14"/>
        <v>0</v>
      </c>
      <c r="J143" s="452" t="str">
        <f t="shared" si="12"/>
        <v>NO BET</v>
      </c>
      <c r="K143" s="161"/>
      <c r="L143" s="190">
        <f t="shared" si="13"/>
        <v>0</v>
      </c>
      <c r="M143" s="278"/>
      <c r="N143" s="182"/>
      <c r="O143" s="377"/>
    </row>
    <row r="144" spans="1:15" x14ac:dyDescent="0.25">
      <c r="A144" s="443">
        <v>13</v>
      </c>
      <c r="B144" s="444">
        <v>7654</v>
      </c>
      <c r="C144" s="445" t="s">
        <v>330</v>
      </c>
      <c r="D144" s="461"/>
      <c r="E144" s="447">
        <v>8</v>
      </c>
      <c r="F144" s="448">
        <v>54.5</v>
      </c>
      <c r="G144" s="449">
        <v>0</v>
      </c>
      <c r="H144" s="450">
        <v>0</v>
      </c>
      <c r="I144" s="451">
        <f t="shared" si="14"/>
        <v>0</v>
      </c>
      <c r="J144" s="452" t="str">
        <f t="shared" si="12"/>
        <v>NO BET</v>
      </c>
      <c r="K144" s="161"/>
      <c r="L144" s="190">
        <f t="shared" si="13"/>
        <v>0</v>
      </c>
      <c r="M144" s="278"/>
      <c r="N144" s="182"/>
      <c r="O144" s="377"/>
    </row>
    <row r="145" spans="1:15" x14ac:dyDescent="0.25">
      <c r="A145" s="443">
        <v>14</v>
      </c>
      <c r="B145" s="444">
        <v>7372</v>
      </c>
      <c r="C145" s="445" t="s">
        <v>331</v>
      </c>
      <c r="D145" s="461"/>
      <c r="E145" s="447">
        <v>12</v>
      </c>
      <c r="F145" s="448">
        <v>54</v>
      </c>
      <c r="G145" s="449">
        <v>0</v>
      </c>
      <c r="H145" s="450">
        <v>0</v>
      </c>
      <c r="I145" s="451">
        <f t="shared" si="14"/>
        <v>0</v>
      </c>
      <c r="J145" s="452" t="str">
        <f t="shared" si="12"/>
        <v>NO BET</v>
      </c>
      <c r="K145" s="161"/>
      <c r="L145" s="190">
        <f t="shared" si="13"/>
        <v>0</v>
      </c>
      <c r="M145" s="278"/>
      <c r="N145" s="182" t="s">
        <v>19</v>
      </c>
      <c r="O145" s="382"/>
    </row>
    <row r="146" spans="1:15" ht="15" hidden="1" customHeight="1" x14ac:dyDescent="0.25">
      <c r="A146" s="272">
        <v>15</v>
      </c>
      <c r="B146" s="312"/>
      <c r="C146" s="187"/>
      <c r="D146" s="187"/>
      <c r="E146" s="421"/>
      <c r="F146" s="440"/>
      <c r="G146" s="57">
        <v>0</v>
      </c>
      <c r="H146" s="58">
        <v>0</v>
      </c>
      <c r="I146" s="77">
        <f t="shared" si="14"/>
        <v>0</v>
      </c>
      <c r="J146" s="78" t="str">
        <f t="shared" si="12"/>
        <v>NO BET</v>
      </c>
      <c r="K146" s="161"/>
      <c r="L146" s="190">
        <f t="shared" si="13"/>
        <v>0</v>
      </c>
      <c r="M146" s="278"/>
      <c r="N146" s="182"/>
      <c r="O146" s="382"/>
    </row>
    <row r="147" spans="1:15" hidden="1" x14ac:dyDescent="0.25">
      <c r="A147" s="272">
        <v>16</v>
      </c>
      <c r="B147" s="292"/>
      <c r="C147" s="187"/>
      <c r="D147" s="187"/>
      <c r="E147" s="299"/>
      <c r="F147" s="299"/>
      <c r="G147" s="57">
        <v>0</v>
      </c>
      <c r="H147" s="58">
        <v>0</v>
      </c>
      <c r="I147" s="77">
        <f t="shared" si="14"/>
        <v>0</v>
      </c>
      <c r="J147" s="78" t="str">
        <f t="shared" si="12"/>
        <v>NO BET</v>
      </c>
      <c r="K147" s="161"/>
      <c r="L147" s="190">
        <f t="shared" si="13"/>
        <v>0</v>
      </c>
      <c r="M147" s="278"/>
      <c r="N147" s="182"/>
      <c r="O147" s="383"/>
    </row>
    <row r="148" spans="1:15" ht="15" hidden="1" customHeight="1" x14ac:dyDescent="0.25">
      <c r="A148" s="272">
        <v>17</v>
      </c>
      <c r="B148" s="76"/>
      <c r="C148" s="154"/>
      <c r="D148" s="154"/>
      <c r="E148" s="105"/>
      <c r="F148" s="105"/>
      <c r="G148" s="57">
        <v>0</v>
      </c>
      <c r="H148" s="58">
        <v>0</v>
      </c>
      <c r="I148" s="77">
        <f t="shared" si="14"/>
        <v>0</v>
      </c>
      <c r="J148" s="78" t="str">
        <f t="shared" si="12"/>
        <v>NO BET</v>
      </c>
      <c r="K148" s="161"/>
      <c r="L148" s="190">
        <f t="shared" si="13"/>
        <v>0</v>
      </c>
      <c r="M148" s="278"/>
      <c r="N148" s="182"/>
      <c r="O148" s="382"/>
    </row>
    <row r="149" spans="1:15" hidden="1" x14ac:dyDescent="0.25">
      <c r="A149" s="272">
        <v>18</v>
      </c>
      <c r="B149" s="76"/>
      <c r="C149" s="154"/>
      <c r="D149" s="154"/>
      <c r="E149" s="105"/>
      <c r="F149" s="105"/>
      <c r="G149" s="57">
        <v>0</v>
      </c>
      <c r="H149" s="58">
        <v>0</v>
      </c>
      <c r="I149" s="77">
        <f t="shared" si="14"/>
        <v>0</v>
      </c>
      <c r="J149" s="78" t="str">
        <f t="shared" si="12"/>
        <v>NO BET</v>
      </c>
      <c r="K149" s="161"/>
      <c r="L149" s="190">
        <f t="shared" si="13"/>
        <v>0</v>
      </c>
      <c r="M149" s="278"/>
      <c r="N149" s="182"/>
      <c r="O149" s="382"/>
    </row>
    <row r="150" spans="1:15" hidden="1" x14ac:dyDescent="0.25">
      <c r="A150" s="272">
        <v>19</v>
      </c>
      <c r="B150" s="76"/>
      <c r="C150" s="154"/>
      <c r="D150" s="154"/>
      <c r="E150" s="105"/>
      <c r="F150" s="105"/>
      <c r="G150" s="57">
        <v>0</v>
      </c>
      <c r="H150" s="58">
        <v>0</v>
      </c>
      <c r="I150" s="77">
        <f t="shared" si="14"/>
        <v>0</v>
      </c>
      <c r="J150" s="78" t="str">
        <f t="shared" si="12"/>
        <v>NO BET</v>
      </c>
      <c r="K150" s="161"/>
      <c r="L150" s="190">
        <f t="shared" si="13"/>
        <v>0</v>
      </c>
      <c r="M150" s="278"/>
      <c r="N150" s="182"/>
      <c r="O150" s="382"/>
    </row>
    <row r="151" spans="1:15" hidden="1" x14ac:dyDescent="0.25">
      <c r="A151" s="270">
        <v>20</v>
      </c>
      <c r="B151" s="171"/>
      <c r="C151" s="178"/>
      <c r="D151" s="178"/>
      <c r="E151" s="176"/>
      <c r="F151" s="176"/>
      <c r="G151" s="13">
        <v>0</v>
      </c>
      <c r="H151" s="16">
        <v>0</v>
      </c>
      <c r="I151" s="31">
        <f t="shared" si="14"/>
        <v>0</v>
      </c>
      <c r="J151" s="26" t="str">
        <f t="shared" si="12"/>
        <v>NO BET</v>
      </c>
      <c r="K151" s="161"/>
      <c r="L151" s="190">
        <f t="shared" si="13"/>
        <v>0</v>
      </c>
      <c r="M151" s="278"/>
      <c r="N151" s="182"/>
      <c r="O151" s="382"/>
    </row>
    <row r="152" spans="1:15" hidden="1" x14ac:dyDescent="0.25">
      <c r="A152" s="270">
        <v>21</v>
      </c>
      <c r="B152" s="171"/>
      <c r="C152" s="154"/>
      <c r="D152" s="154"/>
      <c r="E152" s="105"/>
      <c r="F152" s="105"/>
      <c r="G152" s="57">
        <v>0</v>
      </c>
      <c r="H152" s="58">
        <v>0</v>
      </c>
      <c r="I152" s="31">
        <f t="shared" si="14"/>
        <v>0</v>
      </c>
      <c r="J152" s="26" t="str">
        <f t="shared" si="12"/>
        <v>NO BET</v>
      </c>
      <c r="K152" s="161"/>
      <c r="L152" s="190">
        <f t="shared" si="13"/>
        <v>0</v>
      </c>
      <c r="M152" s="278"/>
      <c r="N152" s="182"/>
      <c r="O152" s="382"/>
    </row>
    <row r="153" spans="1:15" hidden="1" x14ac:dyDescent="0.25">
      <c r="A153" s="270">
        <v>22</v>
      </c>
      <c r="B153" s="171"/>
      <c r="C153" s="178"/>
      <c r="D153" s="178"/>
      <c r="E153" s="176"/>
      <c r="F153" s="176"/>
      <c r="G153" s="11">
        <v>0</v>
      </c>
      <c r="H153" s="14">
        <v>0</v>
      </c>
      <c r="I153" s="31">
        <f t="shared" si="14"/>
        <v>0</v>
      </c>
      <c r="J153" s="26" t="str">
        <f t="shared" si="12"/>
        <v>NO BET</v>
      </c>
      <c r="K153" s="161"/>
      <c r="L153" s="190">
        <f t="shared" si="13"/>
        <v>0</v>
      </c>
      <c r="M153" s="278"/>
      <c r="N153" s="182"/>
      <c r="O153" s="382"/>
    </row>
    <row r="154" spans="1:15" hidden="1" x14ac:dyDescent="0.25">
      <c r="A154" s="270">
        <v>23</v>
      </c>
      <c r="B154" s="171"/>
      <c r="C154" s="178"/>
      <c r="D154" s="178"/>
      <c r="E154" s="176"/>
      <c r="F154" s="176"/>
      <c r="G154" s="12">
        <v>0</v>
      </c>
      <c r="H154" s="15">
        <v>0</v>
      </c>
      <c r="I154" s="31">
        <f t="shared" si="14"/>
        <v>0</v>
      </c>
      <c r="J154" s="26" t="str">
        <f t="shared" si="12"/>
        <v>NO BET</v>
      </c>
      <c r="K154" s="161"/>
      <c r="L154" s="190">
        <f t="shared" si="13"/>
        <v>0</v>
      </c>
      <c r="M154" s="278"/>
      <c r="N154" s="182"/>
      <c r="O154" s="384"/>
    </row>
    <row r="155" spans="1:15" hidden="1" x14ac:dyDescent="0.25">
      <c r="A155" s="270">
        <v>24</v>
      </c>
      <c r="B155" s="171"/>
      <c r="C155" s="178"/>
      <c r="D155" s="178"/>
      <c r="E155" s="176"/>
      <c r="F155" s="176"/>
      <c r="G155" s="12">
        <v>0</v>
      </c>
      <c r="H155" s="15">
        <v>0</v>
      </c>
      <c r="I155" s="31">
        <f t="shared" si="14"/>
        <v>0</v>
      </c>
      <c r="J155" s="26" t="str">
        <f t="shared" si="12"/>
        <v>NO BET</v>
      </c>
      <c r="K155" s="160"/>
      <c r="L155" s="190">
        <f t="shared" si="13"/>
        <v>0</v>
      </c>
      <c r="M155" s="278"/>
      <c r="N155" s="182"/>
      <c r="O155" s="384"/>
    </row>
    <row r="156" spans="1:15" x14ac:dyDescent="0.25">
      <c r="A156" s="241"/>
      <c r="B156" s="242"/>
      <c r="C156" s="241"/>
      <c r="D156" s="241"/>
      <c r="E156" s="160"/>
      <c r="F156" s="160"/>
      <c r="G156" s="188"/>
      <c r="H156" s="166"/>
      <c r="I156" s="174"/>
      <c r="J156" s="172"/>
      <c r="K156" s="162" t="s">
        <v>30</v>
      </c>
      <c r="L156" s="173"/>
      <c r="M156" s="188"/>
      <c r="N156" s="8"/>
      <c r="O156" s="378"/>
    </row>
    <row r="157" spans="1:15" x14ac:dyDescent="0.25">
      <c r="A157" s="169" t="s">
        <v>25</v>
      </c>
      <c r="B157" s="566"/>
      <c r="C157" s="566"/>
      <c r="D157" s="326"/>
      <c r="E157" s="177" t="s">
        <v>17</v>
      </c>
      <c r="F157" s="175"/>
      <c r="G157" s="278"/>
      <c r="H157" s="27"/>
      <c r="I157" s="28" t="s">
        <v>29</v>
      </c>
      <c r="J157" s="29">
        <f>SUM(J132:J155)</f>
        <v>64.928551414962172</v>
      </c>
      <c r="K157" s="162" t="s">
        <v>18</v>
      </c>
      <c r="L157" s="29">
        <f>SUM(L132:L156)</f>
        <v>-64.928551414962172</v>
      </c>
      <c r="M157" s="188"/>
      <c r="N157" s="8"/>
      <c r="O157" s="378"/>
    </row>
    <row r="158" spans="1:15" x14ac:dyDescent="0.25">
      <c r="A158" s="64" t="s">
        <v>44</v>
      </c>
      <c r="B158" s="8" t="s">
        <v>598</v>
      </c>
      <c r="C158" s="8"/>
      <c r="D158" s="8"/>
      <c r="E158" s="278"/>
      <c r="F158" s="278"/>
      <c r="G158" s="278"/>
      <c r="H158" s="52"/>
      <c r="I158" s="48"/>
      <c r="J158" s="49"/>
      <c r="K158" s="46"/>
      <c r="L158" s="188"/>
      <c r="M158" s="17"/>
      <c r="N158" s="189"/>
      <c r="O158" s="379"/>
    </row>
    <row r="159" spans="1:15" x14ac:dyDescent="0.25">
      <c r="A159" s="64"/>
      <c r="B159" s="8"/>
      <c r="C159" s="8"/>
      <c r="D159" s="8"/>
      <c r="E159" s="278"/>
      <c r="F159" s="278"/>
      <c r="G159" s="47"/>
      <c r="H159" s="52"/>
      <c r="I159" s="48"/>
      <c r="J159" s="49"/>
      <c r="K159" s="46"/>
      <c r="L159" s="188"/>
      <c r="M159" s="17"/>
      <c r="N159" s="189"/>
      <c r="O159" s="379"/>
    </row>
    <row r="160" spans="1:15" x14ac:dyDescent="0.25">
      <c r="A160" s="64"/>
      <c r="B160" s="8"/>
      <c r="C160" s="8"/>
      <c r="D160" s="8"/>
      <c r="E160" s="278"/>
      <c r="F160" s="278"/>
      <c r="G160" s="47"/>
      <c r="H160" s="52"/>
      <c r="I160" s="48"/>
      <c r="J160" s="49"/>
      <c r="K160" s="46"/>
      <c r="L160" s="188"/>
      <c r="M160" s="17"/>
      <c r="N160" s="189"/>
      <c r="O160" s="379"/>
    </row>
    <row r="161" spans="1:15" ht="15" customHeight="1" x14ac:dyDescent="0.25">
      <c r="A161" s="268" t="s">
        <v>6</v>
      </c>
      <c r="B161" s="271" t="s">
        <v>51</v>
      </c>
      <c r="C161" s="269" t="s">
        <v>15</v>
      </c>
      <c r="D161" s="320" t="s">
        <v>332</v>
      </c>
      <c r="E161" s="274"/>
      <c r="F161" s="274"/>
      <c r="G161" s="271"/>
      <c r="H161" s="335" t="s">
        <v>22</v>
      </c>
      <c r="I161" s="567" t="s">
        <v>16</v>
      </c>
      <c r="J161" s="568">
        <v>0.9</v>
      </c>
      <c r="K161" s="572" t="s">
        <v>4</v>
      </c>
      <c r="L161" s="563">
        <v>100</v>
      </c>
      <c r="M161" s="564" t="s">
        <v>3</v>
      </c>
      <c r="N161" s="561" t="s">
        <v>64</v>
      </c>
      <c r="O161" s="371"/>
    </row>
    <row r="162" spans="1:15" x14ac:dyDescent="0.25">
      <c r="A162" s="262" t="s">
        <v>7</v>
      </c>
      <c r="B162" s="263">
        <v>5</v>
      </c>
      <c r="C162" s="264" t="s">
        <v>14</v>
      </c>
      <c r="D162" s="275" t="s">
        <v>142</v>
      </c>
      <c r="E162" s="261"/>
      <c r="F162" s="261"/>
      <c r="G162" s="257"/>
      <c r="H162" s="265"/>
      <c r="I162" s="567"/>
      <c r="J162" s="568"/>
      <c r="K162" s="572"/>
      <c r="L162" s="563"/>
      <c r="M162" s="564"/>
      <c r="N162" s="561"/>
      <c r="O162" s="371"/>
    </row>
    <row r="163" spans="1:15" ht="15" customHeight="1" x14ac:dyDescent="0.25">
      <c r="A163" s="266" t="s">
        <v>8</v>
      </c>
      <c r="B163" s="267" t="s">
        <v>333</v>
      </c>
      <c r="C163" s="265"/>
      <c r="D163" s="275"/>
      <c r="E163" s="273"/>
      <c r="F163" s="273"/>
      <c r="G163" s="257"/>
      <c r="H163" s="265"/>
      <c r="I163" s="164"/>
      <c r="J163" s="265"/>
      <c r="K163" s="186"/>
      <c r="L163" s="186"/>
      <c r="M163" s="561" t="s">
        <v>23</v>
      </c>
      <c r="N163" s="561"/>
      <c r="O163" s="372" t="s">
        <v>65</v>
      </c>
    </row>
    <row r="164" spans="1:15" ht="30" x14ac:dyDescent="0.25">
      <c r="A164" s="261" t="s">
        <v>9</v>
      </c>
      <c r="B164" s="261" t="s">
        <v>10</v>
      </c>
      <c r="C164" s="260" t="s">
        <v>0</v>
      </c>
      <c r="D164" s="260"/>
      <c r="E164" s="261" t="s">
        <v>47</v>
      </c>
      <c r="F164" s="261" t="s">
        <v>48</v>
      </c>
      <c r="G164" s="245" t="s">
        <v>11</v>
      </c>
      <c r="H164" s="245" t="s">
        <v>12</v>
      </c>
      <c r="I164" s="325" t="s">
        <v>20</v>
      </c>
      <c r="J164" s="245" t="s">
        <v>1</v>
      </c>
      <c r="K164" s="245" t="s">
        <v>13</v>
      </c>
      <c r="L164" s="261" t="s">
        <v>5</v>
      </c>
      <c r="M164" s="561"/>
      <c r="N164" s="561"/>
      <c r="O164" s="373" t="s">
        <v>66</v>
      </c>
    </row>
    <row r="165" spans="1:15" x14ac:dyDescent="0.25">
      <c r="A165" s="272">
        <v>1</v>
      </c>
      <c r="B165" s="415">
        <v>2769</v>
      </c>
      <c r="C165" s="419" t="s">
        <v>334</v>
      </c>
      <c r="D165" s="282"/>
      <c r="E165" s="417">
        <v>2</v>
      </c>
      <c r="F165" s="418">
        <v>62.5</v>
      </c>
      <c r="G165" s="57">
        <v>20.8</v>
      </c>
      <c r="H165" s="58">
        <v>30</v>
      </c>
      <c r="I165" s="77">
        <v>40</v>
      </c>
      <c r="J165" s="78">
        <f>IF(M165="B", $L$161/G165*$J$161,IF(I165&lt;=G165,$M$161,IF(I165&gt;G165,SUM($L$161/G165*$J$161,0,ROUNDUP(,0)))))</f>
        <v>4.3269230769230766</v>
      </c>
      <c r="K165" s="161">
        <v>2</v>
      </c>
      <c r="L165" s="190">
        <f>IF(J165="NO BET",0,IF(K165&gt;1,J165*-1,IF(K165=1,SUM(J165*I165-J165,0))))</f>
        <v>-4.3269230769230766</v>
      </c>
      <c r="M165" s="278"/>
      <c r="N165" s="182"/>
      <c r="O165" s="389"/>
    </row>
    <row r="166" spans="1:15" x14ac:dyDescent="0.25">
      <c r="A166" s="272">
        <v>2</v>
      </c>
      <c r="B166" s="415">
        <v>1372</v>
      </c>
      <c r="C166" s="419" t="s">
        <v>335</v>
      </c>
      <c r="D166" s="282"/>
      <c r="E166" s="417">
        <v>9</v>
      </c>
      <c r="F166" s="418">
        <v>61</v>
      </c>
      <c r="G166" s="57">
        <v>16</v>
      </c>
      <c r="H166" s="58">
        <v>16.5</v>
      </c>
      <c r="I166" s="77">
        <v>17</v>
      </c>
      <c r="J166" s="78">
        <f t="shared" ref="J166:J188" si="15">IF(M166="B", $L$161/G166*$J$161,IF(I166&lt;=G166,$M$161,IF(I166&gt;G166,SUM($L$161/G166*$J$161,0,ROUNDUP(,0)))))</f>
        <v>5.625</v>
      </c>
      <c r="K166" s="161">
        <v>2</v>
      </c>
      <c r="L166" s="190">
        <f t="shared" ref="L166:L188" si="16">IF(J166="NO BET",0,IF(K166&gt;1,J166*-1,IF(K166=1,SUM(J166*I166-J166,0))))</f>
        <v>-5.625</v>
      </c>
      <c r="M166" s="278"/>
      <c r="N166" s="182"/>
      <c r="O166" s="389" t="s">
        <v>246</v>
      </c>
    </row>
    <row r="167" spans="1:15" x14ac:dyDescent="0.25">
      <c r="A167" s="488">
        <v>3</v>
      </c>
      <c r="B167" s="489" t="s">
        <v>336</v>
      </c>
      <c r="C167" s="490" t="s">
        <v>560</v>
      </c>
      <c r="D167" s="491"/>
      <c r="E167" s="492">
        <v>3</v>
      </c>
      <c r="F167" s="493">
        <v>60</v>
      </c>
      <c r="G167" s="494">
        <v>4.2</v>
      </c>
      <c r="H167" s="495">
        <v>2.7</v>
      </c>
      <c r="I167" s="77">
        <v>2.25</v>
      </c>
      <c r="J167" s="78" t="str">
        <f t="shared" si="15"/>
        <v>NO BET</v>
      </c>
      <c r="K167" s="510">
        <v>1</v>
      </c>
      <c r="L167" s="190">
        <f t="shared" si="16"/>
        <v>0</v>
      </c>
      <c r="M167" s="509"/>
      <c r="N167" s="486" t="s">
        <v>570</v>
      </c>
      <c r="O167" s="511" t="s">
        <v>246</v>
      </c>
    </row>
    <row r="168" spans="1:15" x14ac:dyDescent="0.25">
      <c r="A168" s="272">
        <v>4</v>
      </c>
      <c r="B168" s="415" t="s">
        <v>337</v>
      </c>
      <c r="C168" s="419" t="s">
        <v>338</v>
      </c>
      <c r="D168" s="282"/>
      <c r="E168" s="417">
        <v>7</v>
      </c>
      <c r="F168" s="418">
        <v>59</v>
      </c>
      <c r="G168" s="57">
        <v>16.8</v>
      </c>
      <c r="H168" s="58">
        <v>18</v>
      </c>
      <c r="I168" s="77">
        <v>21</v>
      </c>
      <c r="J168" s="78">
        <f t="shared" si="15"/>
        <v>5.3571428571428577</v>
      </c>
      <c r="K168" s="161">
        <v>2</v>
      </c>
      <c r="L168" s="190">
        <f t="shared" si="16"/>
        <v>-5.3571428571428577</v>
      </c>
      <c r="M168" s="278"/>
      <c r="N168" s="182"/>
      <c r="O168" s="389" t="s">
        <v>246</v>
      </c>
    </row>
    <row r="169" spans="1:15" x14ac:dyDescent="0.25">
      <c r="A169" s="443">
        <v>5</v>
      </c>
      <c r="B169" s="444">
        <v>1314</v>
      </c>
      <c r="C169" s="445" t="s">
        <v>347</v>
      </c>
      <c r="D169" s="446"/>
      <c r="E169" s="447">
        <v>10</v>
      </c>
      <c r="F169" s="448">
        <v>58.5</v>
      </c>
      <c r="G169" s="449">
        <v>0</v>
      </c>
      <c r="H169" s="450">
        <v>0</v>
      </c>
      <c r="I169" s="451">
        <f t="shared" ref="I169:I188" si="17">H169</f>
        <v>0</v>
      </c>
      <c r="J169" s="452" t="str">
        <f t="shared" si="15"/>
        <v>NO BET</v>
      </c>
      <c r="K169" s="161"/>
      <c r="L169" s="190">
        <f t="shared" si="16"/>
        <v>0</v>
      </c>
      <c r="M169" s="278"/>
      <c r="N169" s="182"/>
      <c r="O169" s="389"/>
    </row>
    <row r="170" spans="1:15" x14ac:dyDescent="0.25">
      <c r="A170" s="272">
        <v>6</v>
      </c>
      <c r="B170" s="415" t="s">
        <v>339</v>
      </c>
      <c r="C170" s="419" t="s">
        <v>340</v>
      </c>
      <c r="D170" s="282"/>
      <c r="E170" s="417">
        <v>8</v>
      </c>
      <c r="F170" s="418">
        <v>57.5</v>
      </c>
      <c r="G170" s="57">
        <v>16</v>
      </c>
      <c r="H170" s="58">
        <v>7.4</v>
      </c>
      <c r="I170" s="77">
        <v>7.4</v>
      </c>
      <c r="J170" s="78" t="str">
        <f t="shared" si="15"/>
        <v>NO BET</v>
      </c>
      <c r="K170" s="161"/>
      <c r="L170" s="190">
        <f t="shared" si="16"/>
        <v>0</v>
      </c>
      <c r="M170" s="278"/>
      <c r="N170" s="182"/>
      <c r="O170" s="389"/>
    </row>
    <row r="171" spans="1:15" x14ac:dyDescent="0.25">
      <c r="A171" s="272">
        <v>7</v>
      </c>
      <c r="B171" s="415" t="s">
        <v>341</v>
      </c>
      <c r="C171" s="419" t="s">
        <v>342</v>
      </c>
      <c r="D171" s="282"/>
      <c r="E171" s="417">
        <v>4</v>
      </c>
      <c r="F171" s="418">
        <v>57.5</v>
      </c>
      <c r="G171" s="57">
        <v>8.3000000000000007</v>
      </c>
      <c r="H171" s="58">
        <v>19.5</v>
      </c>
      <c r="I171" s="77">
        <v>40</v>
      </c>
      <c r="J171" s="78">
        <f t="shared" si="15"/>
        <v>10.843373493975903</v>
      </c>
      <c r="K171" s="161">
        <v>2</v>
      </c>
      <c r="L171" s="190">
        <f t="shared" si="16"/>
        <v>-10.843373493975903</v>
      </c>
      <c r="M171" s="278"/>
      <c r="N171" s="182"/>
      <c r="O171" s="388"/>
    </row>
    <row r="172" spans="1:15" x14ac:dyDescent="0.25">
      <c r="A172" s="272">
        <v>8</v>
      </c>
      <c r="B172" s="415">
        <v>3563</v>
      </c>
      <c r="C172" s="419" t="s">
        <v>343</v>
      </c>
      <c r="D172" s="282"/>
      <c r="E172" s="417">
        <v>5</v>
      </c>
      <c r="F172" s="418">
        <v>57</v>
      </c>
      <c r="G172" s="57">
        <v>18.2</v>
      </c>
      <c r="H172" s="58">
        <v>15.5</v>
      </c>
      <c r="I172" s="77">
        <v>22</v>
      </c>
      <c r="J172" s="78">
        <f t="shared" si="15"/>
        <v>4.9450549450549453</v>
      </c>
      <c r="K172" s="161"/>
      <c r="L172" s="190" t="b">
        <f t="shared" si="16"/>
        <v>0</v>
      </c>
      <c r="M172" s="278"/>
      <c r="N172" s="182"/>
      <c r="O172" s="388"/>
    </row>
    <row r="173" spans="1:15" x14ac:dyDescent="0.25">
      <c r="A173" s="272">
        <v>9</v>
      </c>
      <c r="B173" s="415">
        <v>1962</v>
      </c>
      <c r="C173" s="419" t="s">
        <v>344</v>
      </c>
      <c r="D173" s="282"/>
      <c r="E173" s="417">
        <v>6</v>
      </c>
      <c r="F173" s="418">
        <v>56.5</v>
      </c>
      <c r="G173" s="57">
        <v>9.1999999999999993</v>
      </c>
      <c r="H173" s="58">
        <v>4.3</v>
      </c>
      <c r="I173" s="77">
        <v>9</v>
      </c>
      <c r="J173" s="78" t="str">
        <f t="shared" si="15"/>
        <v>NO BET</v>
      </c>
      <c r="K173" s="161"/>
      <c r="L173" s="190">
        <f t="shared" si="16"/>
        <v>0</v>
      </c>
      <c r="M173" s="278"/>
      <c r="N173" s="182"/>
      <c r="O173" s="388" t="s">
        <v>246</v>
      </c>
    </row>
    <row r="174" spans="1:15" x14ac:dyDescent="0.25">
      <c r="A174" s="272">
        <v>10</v>
      </c>
      <c r="B174" s="415">
        <v>5393</v>
      </c>
      <c r="C174" s="419" t="s">
        <v>345</v>
      </c>
      <c r="D174" s="282"/>
      <c r="E174" s="417">
        <v>1</v>
      </c>
      <c r="F174" s="418">
        <v>55</v>
      </c>
      <c r="G174" s="57">
        <v>6.9</v>
      </c>
      <c r="H174" s="58">
        <v>6</v>
      </c>
      <c r="I174" s="77">
        <v>11</v>
      </c>
      <c r="J174" s="78">
        <f t="shared" si="15"/>
        <v>13.043478260869565</v>
      </c>
      <c r="K174" s="161">
        <v>2</v>
      </c>
      <c r="L174" s="190">
        <f t="shared" si="16"/>
        <v>-13.043478260869565</v>
      </c>
      <c r="M174" s="278"/>
      <c r="N174" s="182"/>
      <c r="O174" s="388"/>
    </row>
    <row r="175" spans="1:15" x14ac:dyDescent="0.25">
      <c r="A175" s="443">
        <v>11</v>
      </c>
      <c r="B175" s="444" t="s">
        <v>346</v>
      </c>
      <c r="C175" s="445" t="s">
        <v>559</v>
      </c>
      <c r="D175" s="446"/>
      <c r="E175" s="447">
        <v>11</v>
      </c>
      <c r="F175" s="448">
        <v>55.5</v>
      </c>
      <c r="G175" s="449">
        <v>0</v>
      </c>
      <c r="H175" s="450">
        <v>0</v>
      </c>
      <c r="I175" s="451">
        <f t="shared" si="17"/>
        <v>0</v>
      </c>
      <c r="J175" s="452" t="str">
        <f t="shared" si="15"/>
        <v>NO BET</v>
      </c>
      <c r="K175" s="161"/>
      <c r="L175" s="190">
        <f t="shared" si="16"/>
        <v>0</v>
      </c>
      <c r="M175" s="278"/>
      <c r="N175" s="182"/>
      <c r="O175" s="388"/>
    </row>
    <row r="176" spans="1:15" hidden="1" x14ac:dyDescent="0.25">
      <c r="A176" s="272">
        <v>12</v>
      </c>
      <c r="B176" s="279"/>
      <c r="C176" s="281"/>
      <c r="D176" s="282"/>
      <c r="E176" s="280"/>
      <c r="F176" s="307"/>
      <c r="G176" s="57">
        <v>0</v>
      </c>
      <c r="H176" s="58">
        <v>0</v>
      </c>
      <c r="I176" s="77">
        <f t="shared" si="17"/>
        <v>0</v>
      </c>
      <c r="J176" s="78" t="str">
        <f t="shared" si="15"/>
        <v>NO BET</v>
      </c>
      <c r="K176" s="161"/>
      <c r="L176" s="190">
        <f t="shared" si="16"/>
        <v>0</v>
      </c>
      <c r="M176" s="278"/>
      <c r="N176" s="182"/>
      <c r="O176" s="388"/>
    </row>
    <row r="177" spans="1:15" hidden="1" x14ac:dyDescent="0.25">
      <c r="A177" s="272">
        <v>13</v>
      </c>
      <c r="B177" s="279"/>
      <c r="C177" s="281"/>
      <c r="D177" s="282"/>
      <c r="E177" s="280"/>
      <c r="F177" s="307"/>
      <c r="G177" s="57">
        <v>0</v>
      </c>
      <c r="H177" s="58">
        <v>0</v>
      </c>
      <c r="I177" s="77">
        <f t="shared" si="17"/>
        <v>0</v>
      </c>
      <c r="J177" s="78" t="str">
        <f t="shared" si="15"/>
        <v>NO BET</v>
      </c>
      <c r="K177" s="161"/>
      <c r="L177" s="190">
        <f t="shared" si="16"/>
        <v>0</v>
      </c>
      <c r="M177" s="278"/>
      <c r="N177" s="182"/>
      <c r="O177" s="388"/>
    </row>
    <row r="178" spans="1:15" hidden="1" x14ac:dyDescent="0.25">
      <c r="A178" s="272">
        <v>14</v>
      </c>
      <c r="B178" s="279"/>
      <c r="C178" s="281"/>
      <c r="D178" s="187"/>
      <c r="E178" s="280"/>
      <c r="F178" s="280"/>
      <c r="G178" s="57">
        <v>0</v>
      </c>
      <c r="H178" s="58">
        <v>0</v>
      </c>
      <c r="I178" s="77">
        <f t="shared" si="17"/>
        <v>0</v>
      </c>
      <c r="J178" s="78" t="str">
        <f t="shared" si="15"/>
        <v>NO BET</v>
      </c>
      <c r="K178" s="161"/>
      <c r="L178" s="190">
        <f t="shared" si="16"/>
        <v>0</v>
      </c>
      <c r="M178" s="278"/>
      <c r="N178" s="182"/>
      <c r="O178" s="389"/>
    </row>
    <row r="179" spans="1:15" ht="15" hidden="1" customHeight="1" x14ac:dyDescent="0.25">
      <c r="A179" s="272">
        <v>15</v>
      </c>
      <c r="B179" s="292"/>
      <c r="C179" s="187"/>
      <c r="D179" s="187"/>
      <c r="E179" s="299"/>
      <c r="F179" s="299"/>
      <c r="G179" s="57">
        <v>0</v>
      </c>
      <c r="H179" s="58">
        <v>0</v>
      </c>
      <c r="I179" s="77">
        <f t="shared" si="17"/>
        <v>0</v>
      </c>
      <c r="J179" s="78" t="str">
        <f t="shared" si="15"/>
        <v>NO BET</v>
      </c>
      <c r="K179" s="161"/>
      <c r="L179" s="190">
        <f t="shared" si="16"/>
        <v>0</v>
      </c>
      <c r="M179" s="278"/>
      <c r="N179" s="182"/>
      <c r="O179" s="388"/>
    </row>
    <row r="180" spans="1:15" hidden="1" x14ac:dyDescent="0.25">
      <c r="A180" s="272">
        <v>16</v>
      </c>
      <c r="B180" s="292"/>
      <c r="C180" s="187"/>
      <c r="D180" s="187"/>
      <c r="E180" s="299"/>
      <c r="F180" s="299"/>
      <c r="G180" s="57">
        <v>0</v>
      </c>
      <c r="H180" s="58">
        <v>0</v>
      </c>
      <c r="I180" s="77">
        <f t="shared" si="17"/>
        <v>0</v>
      </c>
      <c r="J180" s="78" t="str">
        <f t="shared" si="15"/>
        <v>NO BET</v>
      </c>
      <c r="K180" s="161"/>
      <c r="L180" s="190">
        <f t="shared" si="16"/>
        <v>0</v>
      </c>
      <c r="M180" s="278"/>
      <c r="N180" s="182"/>
      <c r="O180" s="388"/>
    </row>
    <row r="181" spans="1:15" ht="15" hidden="1" customHeight="1" x14ac:dyDescent="0.25">
      <c r="A181" s="272">
        <v>17</v>
      </c>
      <c r="B181" s="292"/>
      <c r="C181" s="187"/>
      <c r="D181" s="187"/>
      <c r="E181" s="299"/>
      <c r="F181" s="299"/>
      <c r="G181" s="57">
        <v>0</v>
      </c>
      <c r="H181" s="58">
        <v>0</v>
      </c>
      <c r="I181" s="77">
        <f t="shared" si="17"/>
        <v>0</v>
      </c>
      <c r="J181" s="78" t="str">
        <f t="shared" si="15"/>
        <v>NO BET</v>
      </c>
      <c r="K181" s="161"/>
      <c r="L181" s="190">
        <f t="shared" si="16"/>
        <v>0</v>
      </c>
      <c r="M181" s="278"/>
      <c r="N181" s="182"/>
      <c r="O181" s="388"/>
    </row>
    <row r="182" spans="1:15" hidden="1" x14ac:dyDescent="0.25">
      <c r="A182" s="272">
        <v>18</v>
      </c>
      <c r="B182" s="76"/>
      <c r="C182" s="154"/>
      <c r="D182" s="154"/>
      <c r="E182" s="105"/>
      <c r="F182" s="105"/>
      <c r="G182" s="57">
        <v>0</v>
      </c>
      <c r="H182" s="58">
        <v>0</v>
      </c>
      <c r="I182" s="77">
        <f t="shared" si="17"/>
        <v>0</v>
      </c>
      <c r="J182" s="78" t="str">
        <f t="shared" si="15"/>
        <v>NO BET</v>
      </c>
      <c r="K182" s="161"/>
      <c r="L182" s="190">
        <f t="shared" si="16"/>
        <v>0</v>
      </c>
      <c r="M182" s="278"/>
      <c r="N182" s="182"/>
      <c r="O182" s="388"/>
    </row>
    <row r="183" spans="1:15" hidden="1" x14ac:dyDescent="0.25">
      <c r="A183" s="272">
        <v>19</v>
      </c>
      <c r="B183" s="76"/>
      <c r="C183" s="154"/>
      <c r="D183" s="154"/>
      <c r="E183" s="105"/>
      <c r="F183" s="105"/>
      <c r="G183" s="57">
        <v>0</v>
      </c>
      <c r="H183" s="58">
        <v>0</v>
      </c>
      <c r="I183" s="77">
        <f t="shared" si="17"/>
        <v>0</v>
      </c>
      <c r="J183" s="78" t="str">
        <f t="shared" si="15"/>
        <v>NO BET</v>
      </c>
      <c r="K183" s="161"/>
      <c r="L183" s="190">
        <f t="shared" si="16"/>
        <v>0</v>
      </c>
      <c r="M183" s="278"/>
      <c r="N183" s="182"/>
      <c r="O183" s="388"/>
    </row>
    <row r="184" spans="1:15" hidden="1" x14ac:dyDescent="0.25">
      <c r="A184" s="270">
        <v>20</v>
      </c>
      <c r="B184" s="171"/>
      <c r="C184" s="178"/>
      <c r="D184" s="178"/>
      <c r="E184" s="176"/>
      <c r="F184" s="176"/>
      <c r="G184" s="13">
        <v>0</v>
      </c>
      <c r="H184" s="16">
        <v>0</v>
      </c>
      <c r="I184" s="31">
        <f t="shared" si="17"/>
        <v>0</v>
      </c>
      <c r="J184" s="26" t="str">
        <f t="shared" si="15"/>
        <v>NO BET</v>
      </c>
      <c r="K184" s="161"/>
      <c r="L184" s="190">
        <f t="shared" si="16"/>
        <v>0</v>
      </c>
      <c r="M184" s="278"/>
      <c r="N184" s="182"/>
      <c r="O184" s="389"/>
    </row>
    <row r="185" spans="1:15" hidden="1" x14ac:dyDescent="0.25">
      <c r="A185" s="270">
        <v>21</v>
      </c>
      <c r="B185" s="171"/>
      <c r="C185" s="178"/>
      <c r="D185" s="154"/>
      <c r="E185" s="105"/>
      <c r="F185" s="105"/>
      <c r="G185" s="57">
        <v>0</v>
      </c>
      <c r="H185" s="58">
        <v>0</v>
      </c>
      <c r="I185" s="77">
        <f t="shared" si="17"/>
        <v>0</v>
      </c>
      <c r="J185" s="26" t="str">
        <f t="shared" si="15"/>
        <v>NO BET</v>
      </c>
      <c r="K185" s="161"/>
      <c r="L185" s="190">
        <f t="shared" si="16"/>
        <v>0</v>
      </c>
      <c r="M185" s="278"/>
      <c r="N185" s="182"/>
      <c r="O185" s="389"/>
    </row>
    <row r="186" spans="1:15" hidden="1" x14ac:dyDescent="0.25">
      <c r="A186" s="270">
        <v>22</v>
      </c>
      <c r="B186" s="171"/>
      <c r="C186" s="178"/>
      <c r="D186" s="178"/>
      <c r="E186" s="176"/>
      <c r="F186" s="176"/>
      <c r="G186" s="11">
        <v>0</v>
      </c>
      <c r="H186" s="14">
        <v>0</v>
      </c>
      <c r="I186" s="31">
        <f t="shared" si="17"/>
        <v>0</v>
      </c>
      <c r="J186" s="26" t="str">
        <f t="shared" si="15"/>
        <v>NO BET</v>
      </c>
      <c r="K186" s="161"/>
      <c r="L186" s="190">
        <f t="shared" si="16"/>
        <v>0</v>
      </c>
      <c r="M186" s="278"/>
      <c r="N186" s="182"/>
      <c r="O186" s="389"/>
    </row>
    <row r="187" spans="1:15" hidden="1" x14ac:dyDescent="0.25">
      <c r="A187" s="270">
        <v>23</v>
      </c>
      <c r="B187" s="171"/>
      <c r="C187" s="178"/>
      <c r="D187" s="178"/>
      <c r="E187" s="176"/>
      <c r="F187" s="176"/>
      <c r="G187" s="12">
        <v>0</v>
      </c>
      <c r="H187" s="15">
        <v>0</v>
      </c>
      <c r="I187" s="31">
        <f t="shared" si="17"/>
        <v>0</v>
      </c>
      <c r="J187" s="26" t="str">
        <f t="shared" si="15"/>
        <v>NO BET</v>
      </c>
      <c r="K187" s="161"/>
      <c r="L187" s="190">
        <f t="shared" si="16"/>
        <v>0</v>
      </c>
      <c r="M187" s="278"/>
      <c r="N187" s="182"/>
      <c r="O187" s="389"/>
    </row>
    <row r="188" spans="1:15" hidden="1" x14ac:dyDescent="0.25">
      <c r="A188" s="270">
        <v>24</v>
      </c>
      <c r="B188" s="171"/>
      <c r="C188" s="178"/>
      <c r="D188" s="178"/>
      <c r="E188" s="176"/>
      <c r="F188" s="176"/>
      <c r="G188" s="12">
        <v>0</v>
      </c>
      <c r="H188" s="15">
        <v>0</v>
      </c>
      <c r="I188" s="31">
        <f t="shared" si="17"/>
        <v>0</v>
      </c>
      <c r="J188" s="26" t="str">
        <f t="shared" si="15"/>
        <v>NO BET</v>
      </c>
      <c r="K188" s="160"/>
      <c r="L188" s="190">
        <f t="shared" si="16"/>
        <v>0</v>
      </c>
      <c r="M188" s="278"/>
      <c r="N188" s="182"/>
      <c r="O188" s="389"/>
    </row>
    <row r="189" spans="1:15" x14ac:dyDescent="0.25">
      <c r="A189" s="241"/>
      <c r="B189" s="242"/>
      <c r="C189" s="241"/>
      <c r="D189" s="241"/>
      <c r="E189" s="160"/>
      <c r="F189" s="160"/>
      <c r="G189" s="188"/>
      <c r="H189" s="166"/>
      <c r="I189" s="174"/>
      <c r="J189" s="172"/>
      <c r="K189" s="162" t="s">
        <v>30</v>
      </c>
      <c r="L189" s="173"/>
      <c r="M189" s="188"/>
      <c r="N189" s="278"/>
      <c r="O189" s="378"/>
    </row>
    <row r="190" spans="1:15" x14ac:dyDescent="0.25">
      <c r="A190" s="169" t="s">
        <v>25</v>
      </c>
      <c r="B190" s="570"/>
      <c r="C190" s="570"/>
      <c r="D190" s="326"/>
      <c r="E190" s="177" t="s">
        <v>17</v>
      </c>
      <c r="F190" s="175"/>
      <c r="G190" s="278"/>
      <c r="H190" s="27"/>
      <c r="I190" s="28" t="s">
        <v>29</v>
      </c>
      <c r="J190" s="29">
        <f>SUM(J165:J188)</f>
        <v>44.140972633966349</v>
      </c>
      <c r="K190" s="162" t="s">
        <v>18</v>
      </c>
      <c r="L190" s="29">
        <f>SUM(L165:L189)</f>
        <v>-39.1959176889114</v>
      </c>
      <c r="M190" s="188"/>
      <c r="N190" s="188"/>
      <c r="O190" s="381"/>
    </row>
    <row r="191" spans="1:15" x14ac:dyDescent="0.25">
      <c r="A191" s="64" t="s">
        <v>44</v>
      </c>
      <c r="B191" s="8" t="s">
        <v>599</v>
      </c>
      <c r="C191" s="8"/>
      <c r="D191" s="8"/>
      <c r="E191" s="278"/>
      <c r="F191" s="278"/>
      <c r="G191" s="278"/>
      <c r="H191" s="45"/>
      <c r="I191" s="48"/>
      <c r="J191" s="49"/>
      <c r="K191" s="46"/>
      <c r="L191" s="283"/>
      <c r="M191" s="17"/>
      <c r="N191" s="188"/>
      <c r="O191" s="380"/>
    </row>
    <row r="192" spans="1:15" x14ac:dyDescent="0.25">
      <c r="A192" s="64"/>
      <c r="B192" s="8"/>
      <c r="C192" s="8"/>
      <c r="D192" s="8"/>
      <c r="E192" s="278"/>
      <c r="F192" s="278"/>
      <c r="G192" s="50"/>
      <c r="H192" s="45"/>
      <c r="I192" s="48"/>
      <c r="J192" s="49"/>
      <c r="K192" s="46"/>
      <c r="L192" s="283"/>
      <c r="M192" s="17"/>
      <c r="N192" s="188"/>
      <c r="O192" s="380"/>
    </row>
    <row r="193" spans="1:15" x14ac:dyDescent="0.25">
      <c r="A193" s="64"/>
      <c r="B193" s="8"/>
      <c r="C193" s="8"/>
      <c r="D193" s="8"/>
      <c r="E193" s="278"/>
      <c r="F193" s="278"/>
      <c r="G193" s="50"/>
      <c r="H193" s="45"/>
      <c r="I193" s="48"/>
      <c r="J193" s="49"/>
      <c r="K193" s="46"/>
      <c r="L193" s="283"/>
      <c r="M193" s="17"/>
      <c r="N193" s="188"/>
      <c r="O193" s="380"/>
    </row>
    <row r="194" spans="1:15" ht="15" customHeight="1" x14ac:dyDescent="0.25">
      <c r="A194" s="268" t="s">
        <v>6</v>
      </c>
      <c r="B194" s="271" t="s">
        <v>51</v>
      </c>
      <c r="C194" s="269" t="s">
        <v>15</v>
      </c>
      <c r="D194" s="320" t="s">
        <v>76</v>
      </c>
      <c r="E194" s="274"/>
      <c r="F194" s="274"/>
      <c r="G194" s="271"/>
      <c r="H194" s="335" t="s">
        <v>22</v>
      </c>
      <c r="I194" s="567" t="s">
        <v>16</v>
      </c>
      <c r="J194" s="568">
        <v>0.9</v>
      </c>
      <c r="K194" s="572" t="s">
        <v>4</v>
      </c>
      <c r="L194" s="563">
        <v>100</v>
      </c>
      <c r="M194" s="564" t="s">
        <v>3</v>
      </c>
      <c r="N194" s="561" t="s">
        <v>64</v>
      </c>
      <c r="O194" s="371"/>
    </row>
    <row r="195" spans="1:15" x14ac:dyDescent="0.25">
      <c r="A195" s="262" t="s">
        <v>7</v>
      </c>
      <c r="B195" s="263">
        <v>6</v>
      </c>
      <c r="C195" s="264" t="s">
        <v>14</v>
      </c>
      <c r="D195" s="275" t="s">
        <v>348</v>
      </c>
      <c r="E195" s="261"/>
      <c r="F195" s="261"/>
      <c r="G195" s="257"/>
      <c r="H195" s="265"/>
      <c r="I195" s="567"/>
      <c r="J195" s="568"/>
      <c r="K195" s="572"/>
      <c r="L195" s="563"/>
      <c r="M195" s="564"/>
      <c r="N195" s="561"/>
      <c r="O195" s="371"/>
    </row>
    <row r="196" spans="1:15" ht="15" customHeight="1" x14ac:dyDescent="0.25">
      <c r="A196" s="266" t="s">
        <v>8</v>
      </c>
      <c r="B196" s="267" t="s">
        <v>349</v>
      </c>
      <c r="C196" s="265"/>
      <c r="D196" s="275"/>
      <c r="E196" s="273"/>
      <c r="F196" s="273"/>
      <c r="G196" s="265"/>
      <c r="H196" s="265"/>
      <c r="I196" s="164"/>
      <c r="J196" s="265"/>
      <c r="K196" s="186"/>
      <c r="L196" s="186"/>
      <c r="M196" s="561" t="s">
        <v>23</v>
      </c>
      <c r="N196" s="561"/>
      <c r="O196" s="372" t="s">
        <v>65</v>
      </c>
    </row>
    <row r="197" spans="1:15" ht="30" x14ac:dyDescent="0.25">
      <c r="A197" s="261" t="s">
        <v>9</v>
      </c>
      <c r="B197" s="261" t="s">
        <v>10</v>
      </c>
      <c r="C197" s="260" t="s">
        <v>0</v>
      </c>
      <c r="D197" s="260"/>
      <c r="E197" s="261" t="s">
        <v>47</v>
      </c>
      <c r="F197" s="261" t="s">
        <v>48</v>
      </c>
      <c r="G197" s="245" t="s">
        <v>11</v>
      </c>
      <c r="H197" s="245" t="s">
        <v>12</v>
      </c>
      <c r="I197" s="325" t="s">
        <v>20</v>
      </c>
      <c r="J197" s="245" t="s">
        <v>1</v>
      </c>
      <c r="K197" s="245" t="s">
        <v>13</v>
      </c>
      <c r="L197" s="261" t="s">
        <v>5</v>
      </c>
      <c r="M197" s="561"/>
      <c r="N197" s="561"/>
      <c r="O197" s="373" t="s">
        <v>66</v>
      </c>
    </row>
    <row r="198" spans="1:15" x14ac:dyDescent="0.25">
      <c r="A198" s="272">
        <v>1</v>
      </c>
      <c r="B198" s="424" t="s">
        <v>351</v>
      </c>
      <c r="C198" s="281" t="s">
        <v>350</v>
      </c>
      <c r="D198" s="187"/>
      <c r="E198" s="417">
        <v>10</v>
      </c>
      <c r="F198" s="418">
        <v>61</v>
      </c>
      <c r="G198" s="57">
        <v>10.9</v>
      </c>
      <c r="H198" s="58">
        <v>29</v>
      </c>
      <c r="I198" s="77">
        <v>28.5</v>
      </c>
      <c r="J198" s="78">
        <f>IF(M198="B", $L$194/G198*$J$194,IF(I198&lt;=G198,$M$194,IF(I198&gt;G198,SUM($L$194/G198*$J$194,0,ROUNDUP(,0)))))</f>
        <v>8.2568807339449553</v>
      </c>
      <c r="K198" s="300">
        <v>2</v>
      </c>
      <c r="L198" s="190">
        <f>IF(J198="NO BET",0,IF(K198&gt;1,J198*-1,IF(K198=1,SUM(J198*I198-J198,0))))</f>
        <v>-8.2568807339449553</v>
      </c>
      <c r="M198" s="301"/>
      <c r="N198" s="386"/>
      <c r="O198" s="389" t="s">
        <v>246</v>
      </c>
    </row>
    <row r="199" spans="1:15" x14ac:dyDescent="0.25">
      <c r="A199" s="453">
        <v>2</v>
      </c>
      <c r="B199" s="466" t="s">
        <v>353</v>
      </c>
      <c r="C199" s="455" t="s">
        <v>352</v>
      </c>
      <c r="D199" s="463"/>
      <c r="E199" s="457">
        <v>3</v>
      </c>
      <c r="F199" s="458">
        <v>59</v>
      </c>
      <c r="G199" s="459">
        <v>8</v>
      </c>
      <c r="H199" s="460">
        <v>5.3</v>
      </c>
      <c r="I199" s="77">
        <v>3.8</v>
      </c>
      <c r="J199" s="78" t="str">
        <f t="shared" ref="J199:J221" si="18">IF(M199="B", $L$194/G199*$J$194,IF(I199&lt;=G199,$M$194,IF(I199&gt;G199,SUM($L$194/G199*$J$194,0,ROUNDUP(,0)))))</f>
        <v>NO BET</v>
      </c>
      <c r="K199" s="161"/>
      <c r="L199" s="190">
        <f t="shared" ref="L199:L221" si="19">IF(J199="NO BET",0,IF(K199&gt;1,J199*-1,IF(K199=1,SUM(J199*I199-J199,0))))</f>
        <v>0</v>
      </c>
      <c r="M199" s="278"/>
      <c r="N199" s="182" t="s">
        <v>570</v>
      </c>
      <c r="O199" s="389" t="s">
        <v>246</v>
      </c>
    </row>
    <row r="200" spans="1:15" x14ac:dyDescent="0.25">
      <c r="A200" s="443">
        <v>3</v>
      </c>
      <c r="B200" s="444" t="s">
        <v>354</v>
      </c>
      <c r="C200" s="445" t="s">
        <v>561</v>
      </c>
      <c r="D200" s="461"/>
      <c r="E200" s="447">
        <v>14</v>
      </c>
      <c r="F200" s="448">
        <v>59</v>
      </c>
      <c r="G200" s="449">
        <v>0</v>
      </c>
      <c r="H200" s="450">
        <v>0</v>
      </c>
      <c r="I200" s="451">
        <f t="shared" ref="I200:I221" si="20">H200</f>
        <v>0</v>
      </c>
      <c r="J200" s="452" t="str">
        <f t="shared" si="18"/>
        <v>NO BET</v>
      </c>
      <c r="K200" s="161"/>
      <c r="L200" s="190">
        <f t="shared" si="19"/>
        <v>0</v>
      </c>
      <c r="M200" s="278"/>
      <c r="N200" s="182"/>
      <c r="O200" s="389"/>
    </row>
    <row r="201" spans="1:15" x14ac:dyDescent="0.25">
      <c r="A201" s="272">
        <v>4</v>
      </c>
      <c r="B201" s="415" t="s">
        <v>209</v>
      </c>
      <c r="C201" s="419" t="s">
        <v>355</v>
      </c>
      <c r="D201" s="187"/>
      <c r="E201" s="417">
        <v>8</v>
      </c>
      <c r="F201" s="418">
        <v>58</v>
      </c>
      <c r="G201" s="57">
        <v>33.6</v>
      </c>
      <c r="H201" s="58">
        <v>5.7</v>
      </c>
      <c r="I201" s="77">
        <v>8.25</v>
      </c>
      <c r="J201" s="78" t="str">
        <f t="shared" si="18"/>
        <v>NO BET</v>
      </c>
      <c r="K201" s="161"/>
      <c r="L201" s="190">
        <f t="shared" si="19"/>
        <v>0</v>
      </c>
      <c r="M201" s="278"/>
      <c r="N201" s="182" t="s">
        <v>570</v>
      </c>
      <c r="O201" s="388"/>
    </row>
    <row r="202" spans="1:15" x14ac:dyDescent="0.25">
      <c r="A202" s="443">
        <v>5</v>
      </c>
      <c r="B202" s="444">
        <v>6421</v>
      </c>
      <c r="C202" s="445" t="s">
        <v>356</v>
      </c>
      <c r="D202" s="461"/>
      <c r="E202" s="447">
        <v>9</v>
      </c>
      <c r="F202" s="448">
        <v>57.5</v>
      </c>
      <c r="G202" s="449">
        <v>0</v>
      </c>
      <c r="H202" s="450">
        <v>0</v>
      </c>
      <c r="I202" s="451">
        <f t="shared" si="20"/>
        <v>0</v>
      </c>
      <c r="J202" s="452" t="str">
        <f t="shared" si="18"/>
        <v>NO BET</v>
      </c>
      <c r="K202" s="161"/>
      <c r="L202" s="190">
        <f t="shared" si="19"/>
        <v>0</v>
      </c>
      <c r="M202" s="278"/>
      <c r="N202" s="182"/>
      <c r="O202" s="388"/>
    </row>
    <row r="203" spans="1:15" x14ac:dyDescent="0.25">
      <c r="A203" s="496">
        <v>6</v>
      </c>
      <c r="B203" s="497" t="s">
        <v>357</v>
      </c>
      <c r="C203" s="504" t="s">
        <v>358</v>
      </c>
      <c r="D203" s="505"/>
      <c r="E203" s="500">
        <v>1</v>
      </c>
      <c r="F203" s="501">
        <v>56.5</v>
      </c>
      <c r="G203" s="502">
        <v>19.2</v>
      </c>
      <c r="H203" s="503">
        <v>3.7</v>
      </c>
      <c r="I203" s="77">
        <v>4.3499999999999996</v>
      </c>
      <c r="J203" s="78" t="str">
        <f t="shared" si="18"/>
        <v>NO BET</v>
      </c>
      <c r="K203" s="510">
        <v>1</v>
      </c>
      <c r="L203" s="190">
        <f t="shared" si="19"/>
        <v>0</v>
      </c>
      <c r="M203" s="509"/>
      <c r="N203" s="486"/>
      <c r="O203" s="508" t="s">
        <v>246</v>
      </c>
    </row>
    <row r="204" spans="1:15" x14ac:dyDescent="0.25">
      <c r="A204" s="272">
        <v>7</v>
      </c>
      <c r="B204" s="415" t="s">
        <v>359</v>
      </c>
      <c r="C204" s="419" t="s">
        <v>360</v>
      </c>
      <c r="D204" s="187"/>
      <c r="E204" s="417">
        <v>12</v>
      </c>
      <c r="F204" s="418">
        <v>56</v>
      </c>
      <c r="G204" s="57">
        <v>10.9</v>
      </c>
      <c r="H204" s="58">
        <v>7.8</v>
      </c>
      <c r="I204" s="77">
        <v>22.6</v>
      </c>
      <c r="J204" s="78">
        <f t="shared" si="18"/>
        <v>8.2568807339449553</v>
      </c>
      <c r="K204" s="161">
        <v>2</v>
      </c>
      <c r="L204" s="190">
        <f t="shared" si="19"/>
        <v>-8.2568807339449553</v>
      </c>
      <c r="M204" s="278"/>
      <c r="N204" s="182"/>
      <c r="O204" s="388"/>
    </row>
    <row r="205" spans="1:15" x14ac:dyDescent="0.25">
      <c r="A205" s="272">
        <v>8</v>
      </c>
      <c r="B205" s="415">
        <v>1032</v>
      </c>
      <c r="C205" s="419" t="s">
        <v>361</v>
      </c>
      <c r="D205" s="187"/>
      <c r="E205" s="417">
        <v>11</v>
      </c>
      <c r="F205" s="418">
        <v>56</v>
      </c>
      <c r="G205" s="57">
        <v>10</v>
      </c>
      <c r="H205" s="58">
        <v>11.5</v>
      </c>
      <c r="I205" s="77">
        <v>17.75</v>
      </c>
      <c r="J205" s="78">
        <f t="shared" si="18"/>
        <v>9</v>
      </c>
      <c r="K205" s="161">
        <v>2</v>
      </c>
      <c r="L205" s="190">
        <f t="shared" si="19"/>
        <v>-9</v>
      </c>
      <c r="M205" s="278"/>
      <c r="N205" s="182"/>
      <c r="O205" s="388"/>
    </row>
    <row r="206" spans="1:15" x14ac:dyDescent="0.25">
      <c r="A206" s="443">
        <v>9</v>
      </c>
      <c r="B206" s="444" t="s">
        <v>362</v>
      </c>
      <c r="C206" s="445" t="s">
        <v>363</v>
      </c>
      <c r="D206" s="461"/>
      <c r="E206" s="447">
        <v>15</v>
      </c>
      <c r="F206" s="448">
        <v>55.5</v>
      </c>
      <c r="G206" s="449">
        <v>0</v>
      </c>
      <c r="H206" s="450">
        <v>0</v>
      </c>
      <c r="I206" s="451">
        <f t="shared" si="20"/>
        <v>0</v>
      </c>
      <c r="J206" s="452" t="str">
        <f t="shared" si="18"/>
        <v>NO BET</v>
      </c>
      <c r="K206" s="161"/>
      <c r="L206" s="190">
        <f t="shared" si="19"/>
        <v>0</v>
      </c>
      <c r="M206" s="278"/>
      <c r="N206" s="182"/>
      <c r="O206" s="388"/>
    </row>
    <row r="207" spans="1:15" x14ac:dyDescent="0.25">
      <c r="A207" s="443">
        <v>10</v>
      </c>
      <c r="B207" s="444" t="s">
        <v>364</v>
      </c>
      <c r="C207" s="445" t="s">
        <v>365</v>
      </c>
      <c r="D207" s="461"/>
      <c r="E207" s="447">
        <v>13</v>
      </c>
      <c r="F207" s="448">
        <v>55.5</v>
      </c>
      <c r="G207" s="449">
        <v>0</v>
      </c>
      <c r="H207" s="450">
        <v>0</v>
      </c>
      <c r="I207" s="451">
        <f t="shared" si="20"/>
        <v>0</v>
      </c>
      <c r="J207" s="452" t="str">
        <f t="shared" si="18"/>
        <v>NO BET</v>
      </c>
      <c r="K207" s="161"/>
      <c r="L207" s="190">
        <f t="shared" si="19"/>
        <v>0</v>
      </c>
      <c r="M207" s="278"/>
      <c r="N207" s="182"/>
      <c r="O207" s="389"/>
    </row>
    <row r="208" spans="1:15" x14ac:dyDescent="0.25">
      <c r="A208" s="272">
        <v>11</v>
      </c>
      <c r="B208" s="415" t="s">
        <v>366</v>
      </c>
      <c r="C208" s="419" t="s">
        <v>367</v>
      </c>
      <c r="D208" s="187"/>
      <c r="E208" s="417">
        <v>7</v>
      </c>
      <c r="F208" s="418">
        <v>55</v>
      </c>
      <c r="G208" s="57">
        <v>10</v>
      </c>
      <c r="H208" s="58">
        <v>29</v>
      </c>
      <c r="I208" s="77">
        <v>26.95</v>
      </c>
      <c r="J208" s="78">
        <f t="shared" si="18"/>
        <v>9</v>
      </c>
      <c r="K208" s="161">
        <v>2</v>
      </c>
      <c r="L208" s="190">
        <f t="shared" si="19"/>
        <v>-9</v>
      </c>
      <c r="M208" s="278"/>
      <c r="N208" s="182"/>
      <c r="O208" s="388" t="s">
        <v>246</v>
      </c>
    </row>
    <row r="209" spans="1:15" x14ac:dyDescent="0.25">
      <c r="A209" s="272">
        <v>12</v>
      </c>
      <c r="B209" s="415" t="s">
        <v>368</v>
      </c>
      <c r="C209" s="419" t="s">
        <v>562</v>
      </c>
      <c r="D209" s="187"/>
      <c r="E209" s="417">
        <v>6</v>
      </c>
      <c r="F209" s="418">
        <v>54</v>
      </c>
      <c r="G209" s="57">
        <v>8.5</v>
      </c>
      <c r="H209" s="58">
        <v>6.8</v>
      </c>
      <c r="I209" s="77">
        <v>5.9</v>
      </c>
      <c r="J209" s="78" t="str">
        <f t="shared" si="18"/>
        <v>NO BET</v>
      </c>
      <c r="K209" s="161"/>
      <c r="L209" s="190">
        <f t="shared" si="19"/>
        <v>0</v>
      </c>
      <c r="M209" s="278"/>
      <c r="N209" s="182"/>
      <c r="O209" s="388"/>
    </row>
    <row r="210" spans="1:15" x14ac:dyDescent="0.25">
      <c r="A210" s="272">
        <v>13</v>
      </c>
      <c r="B210" s="415" t="s">
        <v>369</v>
      </c>
      <c r="C210" s="419" t="s">
        <v>370</v>
      </c>
      <c r="D210" s="187"/>
      <c r="E210" s="417">
        <v>5</v>
      </c>
      <c r="F210" s="418">
        <v>54</v>
      </c>
      <c r="G210" s="57">
        <v>59.4</v>
      </c>
      <c r="H210" s="58">
        <v>48</v>
      </c>
      <c r="I210" s="77">
        <f t="shared" si="20"/>
        <v>48</v>
      </c>
      <c r="J210" s="78" t="str">
        <f t="shared" si="18"/>
        <v>NO BET</v>
      </c>
      <c r="K210" s="161"/>
      <c r="L210" s="190">
        <f t="shared" si="19"/>
        <v>0</v>
      </c>
      <c r="M210" s="278"/>
      <c r="N210" s="182"/>
      <c r="O210" s="388"/>
    </row>
    <row r="211" spans="1:15" x14ac:dyDescent="0.25">
      <c r="A211" s="272">
        <v>14</v>
      </c>
      <c r="B211" s="415" t="s">
        <v>371</v>
      </c>
      <c r="C211" s="419" t="s">
        <v>372</v>
      </c>
      <c r="D211" s="187"/>
      <c r="E211" s="417">
        <v>4</v>
      </c>
      <c r="F211" s="418">
        <v>54</v>
      </c>
      <c r="G211" s="57">
        <v>10</v>
      </c>
      <c r="H211" s="58">
        <v>38</v>
      </c>
      <c r="I211" s="77">
        <v>60</v>
      </c>
      <c r="J211" s="78">
        <f t="shared" si="18"/>
        <v>9</v>
      </c>
      <c r="K211" s="161">
        <v>2</v>
      </c>
      <c r="L211" s="190">
        <f t="shared" si="19"/>
        <v>-9</v>
      </c>
      <c r="M211" s="278"/>
      <c r="N211" s="182"/>
      <c r="O211" s="388"/>
    </row>
    <row r="212" spans="1:15" ht="15" customHeight="1" x14ac:dyDescent="0.25">
      <c r="A212" s="272">
        <v>15</v>
      </c>
      <c r="B212" s="415">
        <v>1552</v>
      </c>
      <c r="C212" s="419" t="s">
        <v>373</v>
      </c>
      <c r="D212" s="187"/>
      <c r="E212" s="417">
        <v>2</v>
      </c>
      <c r="F212" s="418">
        <v>54</v>
      </c>
      <c r="G212" s="57">
        <v>13</v>
      </c>
      <c r="H212" s="58">
        <v>40</v>
      </c>
      <c r="I212" s="77">
        <v>44</v>
      </c>
      <c r="J212" s="78">
        <f t="shared" si="18"/>
        <v>6.9230769230769234</v>
      </c>
      <c r="K212" s="161">
        <v>2</v>
      </c>
      <c r="L212" s="190">
        <f t="shared" si="19"/>
        <v>-6.9230769230769234</v>
      </c>
      <c r="M212" s="278"/>
      <c r="N212" s="182"/>
      <c r="O212" s="388"/>
    </row>
    <row r="213" spans="1:15" hidden="1" x14ac:dyDescent="0.25">
      <c r="A213" s="272">
        <v>16</v>
      </c>
      <c r="B213" s="292"/>
      <c r="C213" s="187"/>
      <c r="D213" s="187"/>
      <c r="E213" s="299"/>
      <c r="F213" s="299"/>
      <c r="G213" s="57">
        <v>0</v>
      </c>
      <c r="H213" s="58">
        <v>0</v>
      </c>
      <c r="I213" s="77">
        <f t="shared" si="20"/>
        <v>0</v>
      </c>
      <c r="J213" s="78" t="str">
        <f t="shared" si="18"/>
        <v>NO BET</v>
      </c>
      <c r="K213" s="161"/>
      <c r="L213" s="190">
        <f t="shared" si="19"/>
        <v>0</v>
      </c>
      <c r="M213" s="278"/>
      <c r="N213" s="182"/>
      <c r="O213" s="388"/>
    </row>
    <row r="214" spans="1:15" ht="15" hidden="1" customHeight="1" x14ac:dyDescent="0.25">
      <c r="A214" s="272">
        <v>17</v>
      </c>
      <c r="B214" s="292"/>
      <c r="C214" s="187"/>
      <c r="D214" s="187"/>
      <c r="E214" s="299"/>
      <c r="F214" s="299"/>
      <c r="G214" s="57">
        <v>0</v>
      </c>
      <c r="H214" s="58">
        <v>0</v>
      </c>
      <c r="I214" s="77">
        <f t="shared" si="20"/>
        <v>0</v>
      </c>
      <c r="J214" s="78" t="str">
        <f t="shared" si="18"/>
        <v>NO BET</v>
      </c>
      <c r="K214" s="161"/>
      <c r="L214" s="190">
        <f t="shared" si="19"/>
        <v>0</v>
      </c>
      <c r="M214" s="278"/>
      <c r="N214" s="182"/>
      <c r="O214" s="388"/>
    </row>
    <row r="215" spans="1:15" hidden="1" x14ac:dyDescent="0.25">
      <c r="A215" s="272">
        <v>18</v>
      </c>
      <c r="B215" s="76"/>
      <c r="C215" s="154"/>
      <c r="D215" s="154"/>
      <c r="E215" s="105"/>
      <c r="F215" s="105"/>
      <c r="G215" s="57">
        <v>0</v>
      </c>
      <c r="H215" s="58">
        <v>0</v>
      </c>
      <c r="I215" s="77">
        <f t="shared" si="20"/>
        <v>0</v>
      </c>
      <c r="J215" s="78" t="str">
        <f t="shared" si="18"/>
        <v>NO BET</v>
      </c>
      <c r="K215" s="161"/>
      <c r="L215" s="190">
        <f t="shared" si="19"/>
        <v>0</v>
      </c>
      <c r="M215" s="278"/>
      <c r="N215" s="182"/>
      <c r="O215" s="388"/>
    </row>
    <row r="216" spans="1:15" hidden="1" x14ac:dyDescent="0.25">
      <c r="A216" s="272">
        <v>19</v>
      </c>
      <c r="B216" s="76"/>
      <c r="C216" s="154"/>
      <c r="D216" s="154"/>
      <c r="E216" s="105"/>
      <c r="F216" s="105"/>
      <c r="G216" s="57">
        <v>0</v>
      </c>
      <c r="H216" s="58">
        <v>0</v>
      </c>
      <c r="I216" s="77">
        <f t="shared" si="20"/>
        <v>0</v>
      </c>
      <c r="J216" s="78" t="str">
        <f t="shared" si="18"/>
        <v>NO BET</v>
      </c>
      <c r="K216" s="161"/>
      <c r="L216" s="190">
        <f t="shared" si="19"/>
        <v>0</v>
      </c>
      <c r="M216" s="278"/>
      <c r="N216" s="182"/>
      <c r="O216" s="388"/>
    </row>
    <row r="217" spans="1:15" hidden="1" x14ac:dyDescent="0.25">
      <c r="A217" s="272">
        <v>20</v>
      </c>
      <c r="B217" s="76"/>
      <c r="C217" s="154"/>
      <c r="D217" s="154"/>
      <c r="E217" s="105"/>
      <c r="F217" s="105"/>
      <c r="G217" s="11">
        <v>0</v>
      </c>
      <c r="H217" s="14">
        <v>0</v>
      </c>
      <c r="I217" s="31">
        <f t="shared" si="20"/>
        <v>0</v>
      </c>
      <c r="J217" s="78" t="str">
        <f t="shared" si="18"/>
        <v>NO BET</v>
      </c>
      <c r="K217" s="161"/>
      <c r="L217" s="190">
        <f t="shared" si="19"/>
        <v>0</v>
      </c>
      <c r="M217" s="278"/>
      <c r="N217" s="182"/>
      <c r="O217" s="388"/>
    </row>
    <row r="218" spans="1:15" hidden="1" x14ac:dyDescent="0.25">
      <c r="A218" s="272">
        <v>21</v>
      </c>
      <c r="B218" s="76"/>
      <c r="C218" s="154"/>
      <c r="D218" s="154"/>
      <c r="E218" s="105"/>
      <c r="F218" s="105"/>
      <c r="G218" s="57">
        <v>0</v>
      </c>
      <c r="H218" s="58">
        <v>0</v>
      </c>
      <c r="I218" s="77">
        <f t="shared" si="20"/>
        <v>0</v>
      </c>
      <c r="J218" s="78" t="str">
        <f t="shared" si="18"/>
        <v>NO BET</v>
      </c>
      <c r="K218" s="161"/>
      <c r="L218" s="190">
        <f t="shared" si="19"/>
        <v>0</v>
      </c>
      <c r="M218" s="278"/>
      <c r="N218" s="182"/>
      <c r="O218" s="388"/>
    </row>
    <row r="219" spans="1:15" hidden="1" x14ac:dyDescent="0.25">
      <c r="A219" s="270">
        <v>22</v>
      </c>
      <c r="B219" s="171"/>
      <c r="C219" s="178"/>
      <c r="D219" s="178"/>
      <c r="E219" s="176"/>
      <c r="F219" s="176"/>
      <c r="G219" s="11">
        <v>0</v>
      </c>
      <c r="H219" s="14">
        <v>0</v>
      </c>
      <c r="I219" s="31">
        <f t="shared" si="20"/>
        <v>0</v>
      </c>
      <c r="J219" s="26" t="str">
        <f t="shared" si="18"/>
        <v>NO BET</v>
      </c>
      <c r="K219" s="161"/>
      <c r="L219" s="190">
        <f t="shared" si="19"/>
        <v>0</v>
      </c>
      <c r="M219" s="278"/>
      <c r="N219" s="182"/>
      <c r="O219" s="388"/>
    </row>
    <row r="220" spans="1:15" hidden="1" x14ac:dyDescent="0.25">
      <c r="A220" s="270">
        <v>23</v>
      </c>
      <c r="B220" s="171"/>
      <c r="C220" s="178"/>
      <c r="D220" s="178"/>
      <c r="E220" s="176"/>
      <c r="F220" s="176"/>
      <c r="G220" s="12">
        <v>0</v>
      </c>
      <c r="H220" s="15">
        <v>0</v>
      </c>
      <c r="I220" s="31">
        <f t="shared" si="20"/>
        <v>0</v>
      </c>
      <c r="J220" s="26" t="str">
        <f t="shared" si="18"/>
        <v>NO BET</v>
      </c>
      <c r="K220" s="161"/>
      <c r="L220" s="190">
        <f t="shared" si="19"/>
        <v>0</v>
      </c>
      <c r="M220" s="278"/>
      <c r="N220" s="182"/>
      <c r="O220" s="388"/>
    </row>
    <row r="221" spans="1:15" hidden="1" x14ac:dyDescent="0.25">
      <c r="A221" s="270">
        <v>24</v>
      </c>
      <c r="B221" s="171"/>
      <c r="C221" s="178"/>
      <c r="D221" s="178"/>
      <c r="E221" s="176"/>
      <c r="F221" s="176"/>
      <c r="G221" s="12">
        <v>0</v>
      </c>
      <c r="H221" s="15">
        <v>0</v>
      </c>
      <c r="I221" s="31">
        <f t="shared" si="20"/>
        <v>0</v>
      </c>
      <c r="J221" s="26" t="str">
        <f t="shared" si="18"/>
        <v>NO BET</v>
      </c>
      <c r="K221" s="160"/>
      <c r="L221" s="190">
        <f t="shared" si="19"/>
        <v>0</v>
      </c>
      <c r="M221" s="278"/>
      <c r="N221" s="182"/>
      <c r="O221" s="388"/>
    </row>
    <row r="222" spans="1:15" x14ac:dyDescent="0.25">
      <c r="A222" s="241"/>
      <c r="B222" s="242"/>
      <c r="C222" s="241"/>
      <c r="D222" s="241"/>
      <c r="E222" s="160"/>
      <c r="F222" s="160"/>
      <c r="G222" s="188"/>
      <c r="H222" s="166"/>
      <c r="I222" s="174"/>
      <c r="J222" s="172"/>
      <c r="K222" s="162" t="s">
        <v>30</v>
      </c>
      <c r="L222" s="173"/>
      <c r="M222" s="188"/>
      <c r="N222" s="8"/>
      <c r="O222" s="188"/>
    </row>
    <row r="223" spans="1:15" x14ac:dyDescent="0.25">
      <c r="A223" s="169" t="s">
        <v>25</v>
      </c>
      <c r="B223" s="570"/>
      <c r="C223" s="570"/>
      <c r="D223" s="327"/>
      <c r="E223" s="177" t="s">
        <v>17</v>
      </c>
      <c r="F223" s="175"/>
      <c r="G223" s="278"/>
      <c r="H223" s="27"/>
      <c r="I223" s="28" t="s">
        <v>29</v>
      </c>
      <c r="J223" s="29">
        <f>SUM(J198:J221)</f>
        <v>50.436838390966827</v>
      </c>
      <c r="K223" s="162" t="s">
        <v>18</v>
      </c>
      <c r="L223" s="29">
        <f>SUM(L198:L222)</f>
        <v>-50.436838390966827</v>
      </c>
      <c r="M223" s="188"/>
      <c r="N223" s="8"/>
      <c r="O223" s="188"/>
    </row>
    <row r="224" spans="1:15" x14ac:dyDescent="0.25">
      <c r="A224" s="64" t="s">
        <v>44</v>
      </c>
      <c r="B224" s="8" t="s">
        <v>600</v>
      </c>
      <c r="C224" s="8"/>
      <c r="D224" s="8"/>
      <c r="E224" s="278"/>
      <c r="F224" s="278"/>
      <c r="G224" s="278"/>
      <c r="H224" s="188"/>
      <c r="I224" s="151"/>
      <c r="J224" s="188"/>
      <c r="K224" s="188"/>
      <c r="L224" s="283"/>
      <c r="M224" s="188"/>
      <c r="N224" s="188"/>
      <c r="O224" s="188"/>
    </row>
    <row r="225" spans="1:15" x14ac:dyDescent="0.25">
      <c r="A225" s="64"/>
      <c r="B225" s="8"/>
      <c r="C225" s="8"/>
      <c r="D225" s="8"/>
      <c r="E225" s="278"/>
      <c r="F225" s="278"/>
      <c r="G225" s="278"/>
      <c r="H225" s="188"/>
      <c r="I225" s="151"/>
      <c r="J225" s="188"/>
      <c r="K225" s="188"/>
      <c r="L225" s="283"/>
      <c r="M225" s="188"/>
      <c r="N225" s="188"/>
      <c r="O225" s="188"/>
    </row>
    <row r="226" spans="1:15" x14ac:dyDescent="0.25">
      <c r="A226" s="64"/>
      <c r="B226" s="8"/>
      <c r="C226" s="8"/>
      <c r="D226" s="8"/>
      <c r="E226" s="278"/>
      <c r="F226" s="278"/>
      <c r="G226" s="278"/>
      <c r="H226" s="188"/>
      <c r="I226" s="151"/>
      <c r="J226" s="188"/>
      <c r="K226" s="188"/>
      <c r="L226" s="283"/>
      <c r="M226" s="188"/>
      <c r="N226" s="188"/>
      <c r="O226" s="188"/>
    </row>
    <row r="227" spans="1:15" ht="15" customHeight="1" x14ac:dyDescent="0.25">
      <c r="A227" s="268" t="s">
        <v>6</v>
      </c>
      <c r="B227" s="271" t="s">
        <v>51</v>
      </c>
      <c r="C227" s="269" t="s">
        <v>15</v>
      </c>
      <c r="D227" s="320" t="s">
        <v>374</v>
      </c>
      <c r="E227" s="274"/>
      <c r="F227" s="274"/>
      <c r="G227" s="271"/>
      <c r="H227" s="335" t="s">
        <v>22</v>
      </c>
      <c r="I227" s="567" t="s">
        <v>16</v>
      </c>
      <c r="J227" s="568">
        <v>0.9</v>
      </c>
      <c r="K227" s="572" t="s">
        <v>4</v>
      </c>
      <c r="L227" s="563">
        <v>100</v>
      </c>
      <c r="M227" s="564" t="s">
        <v>3</v>
      </c>
      <c r="N227" s="561" t="s">
        <v>64</v>
      </c>
      <c r="O227" s="371"/>
    </row>
    <row r="228" spans="1:15" x14ac:dyDescent="0.25">
      <c r="A228" s="262" t="s">
        <v>7</v>
      </c>
      <c r="B228" s="263">
        <v>7</v>
      </c>
      <c r="C228" s="264" t="s">
        <v>14</v>
      </c>
      <c r="D228" s="275" t="s">
        <v>375</v>
      </c>
      <c r="E228" s="261"/>
      <c r="F228" s="261"/>
      <c r="G228" s="257"/>
      <c r="H228" s="265"/>
      <c r="I228" s="567"/>
      <c r="J228" s="568"/>
      <c r="K228" s="572"/>
      <c r="L228" s="563"/>
      <c r="M228" s="564"/>
      <c r="N228" s="561"/>
      <c r="O228" s="371"/>
    </row>
    <row r="229" spans="1:15" ht="15" customHeight="1" x14ac:dyDescent="0.25">
      <c r="A229" s="266" t="s">
        <v>8</v>
      </c>
      <c r="B229" s="267" t="s">
        <v>376</v>
      </c>
      <c r="C229" s="265"/>
      <c r="D229" s="275"/>
      <c r="E229" s="273"/>
      <c r="F229" s="273"/>
      <c r="G229" s="257"/>
      <c r="H229" s="265"/>
      <c r="I229" s="164"/>
      <c r="J229" s="265"/>
      <c r="K229" s="186"/>
      <c r="L229" s="186"/>
      <c r="M229" s="561" t="s">
        <v>23</v>
      </c>
      <c r="N229" s="561"/>
      <c r="O229" s="372" t="s">
        <v>65</v>
      </c>
    </row>
    <row r="230" spans="1:15" ht="30" x14ac:dyDescent="0.25">
      <c r="A230" s="261" t="s">
        <v>9</v>
      </c>
      <c r="B230" s="261" t="s">
        <v>10</v>
      </c>
      <c r="C230" s="260" t="s">
        <v>0</v>
      </c>
      <c r="D230" s="260"/>
      <c r="E230" s="261" t="s">
        <v>47</v>
      </c>
      <c r="F230" s="261" t="s">
        <v>48</v>
      </c>
      <c r="G230" s="245" t="s">
        <v>11</v>
      </c>
      <c r="H230" s="245" t="s">
        <v>12</v>
      </c>
      <c r="I230" s="325" t="s">
        <v>20</v>
      </c>
      <c r="J230" s="245" t="s">
        <v>1</v>
      </c>
      <c r="K230" s="245" t="s">
        <v>13</v>
      </c>
      <c r="L230" s="261" t="s">
        <v>5</v>
      </c>
      <c r="M230" s="561"/>
      <c r="N230" s="561"/>
      <c r="O230" s="373" t="s">
        <v>66</v>
      </c>
    </row>
    <row r="231" spans="1:15" x14ac:dyDescent="0.25">
      <c r="A231" s="443">
        <v>1</v>
      </c>
      <c r="B231" s="444" t="s">
        <v>377</v>
      </c>
      <c r="C231" s="445" t="s">
        <v>563</v>
      </c>
      <c r="D231" s="474"/>
      <c r="E231" s="447">
        <v>9</v>
      </c>
      <c r="F231" s="448">
        <v>60.5</v>
      </c>
      <c r="G231" s="470">
        <v>0</v>
      </c>
      <c r="H231" s="471">
        <v>0</v>
      </c>
      <c r="I231" s="451">
        <f>H231</f>
        <v>0</v>
      </c>
      <c r="J231" s="452" t="str">
        <f>IF(M231="B", $L$227/G231*$J$227,IF(I231&lt;=G231,$M$227,IF(I231&gt;G231,SUM($L$227/G231*$J$227,0,ROUNDUP(,0)))))</f>
        <v>NO BET</v>
      </c>
      <c r="K231" s="161"/>
      <c r="L231" s="190">
        <f>IF(J231="NO BET",0,IF(K231&gt;1,J231*-1,IF(K231=1,SUM(J231*I231-J231,0))))</f>
        <v>0</v>
      </c>
      <c r="M231" s="278"/>
      <c r="N231" s="182"/>
      <c r="O231" s="182"/>
    </row>
    <row r="232" spans="1:15" x14ac:dyDescent="0.25">
      <c r="A232" s="270">
        <v>2</v>
      </c>
      <c r="B232" s="415">
        <v>7283</v>
      </c>
      <c r="C232" s="419" t="s">
        <v>564</v>
      </c>
      <c r="D232" s="130"/>
      <c r="E232" s="417">
        <v>5</v>
      </c>
      <c r="F232" s="418">
        <v>60</v>
      </c>
      <c r="G232" s="11">
        <v>7.5</v>
      </c>
      <c r="H232" s="14">
        <v>13.5</v>
      </c>
      <c r="I232" s="31">
        <v>11.4</v>
      </c>
      <c r="J232" s="26">
        <f t="shared" ref="J232:J254" si="21">IF(M232="B", $L$227/G232*$J$227,IF(I232&lt;=G232,$M$227,IF(I232&gt;G232,SUM($L$227/G232*$J$227,0,ROUNDUP(,0)))))</f>
        <v>12</v>
      </c>
      <c r="K232" s="161">
        <v>2</v>
      </c>
      <c r="L232" s="190">
        <f t="shared" ref="L232:L254" si="22">IF(J232="NO BET",0,IF(K232&gt;1,J232*-1,IF(K232=1,SUM(J232*I232-J232,0))))</f>
        <v>-12</v>
      </c>
      <c r="M232" s="278"/>
      <c r="N232" s="182"/>
      <c r="O232" s="182" t="s">
        <v>246</v>
      </c>
    </row>
    <row r="233" spans="1:15" x14ac:dyDescent="0.25">
      <c r="A233" s="443">
        <v>3</v>
      </c>
      <c r="B233" s="444" t="s">
        <v>378</v>
      </c>
      <c r="C233" s="445" t="s">
        <v>379</v>
      </c>
      <c r="D233" s="476"/>
      <c r="E233" s="447">
        <v>8</v>
      </c>
      <c r="F233" s="448">
        <v>58</v>
      </c>
      <c r="G233" s="449">
        <v>0</v>
      </c>
      <c r="H233" s="450">
        <v>0</v>
      </c>
      <c r="I233" s="451">
        <f t="shared" ref="I233:I254" si="23">H233</f>
        <v>0</v>
      </c>
      <c r="J233" s="452" t="str">
        <f t="shared" si="21"/>
        <v>NO BET</v>
      </c>
      <c r="K233" s="161"/>
      <c r="L233" s="190">
        <f t="shared" si="22"/>
        <v>0</v>
      </c>
      <c r="M233" s="278"/>
      <c r="N233" s="182"/>
      <c r="O233" s="182"/>
    </row>
    <row r="234" spans="1:15" x14ac:dyDescent="0.25">
      <c r="A234" s="270">
        <v>4</v>
      </c>
      <c r="B234" s="415">
        <v>4354</v>
      </c>
      <c r="C234" s="419" t="s">
        <v>380</v>
      </c>
      <c r="D234" s="130"/>
      <c r="E234" s="417">
        <v>4</v>
      </c>
      <c r="F234" s="418">
        <v>57.5</v>
      </c>
      <c r="G234" s="12">
        <v>10.6</v>
      </c>
      <c r="H234" s="15">
        <v>112</v>
      </c>
      <c r="I234" s="31">
        <v>14.5</v>
      </c>
      <c r="J234" s="26">
        <f t="shared" si="21"/>
        <v>8.4905660377358494</v>
      </c>
      <c r="K234" s="161">
        <v>2</v>
      </c>
      <c r="L234" s="190">
        <f t="shared" si="22"/>
        <v>-8.4905660377358494</v>
      </c>
      <c r="M234" s="278"/>
      <c r="N234" s="182" t="s">
        <v>570</v>
      </c>
      <c r="O234" s="182" t="s">
        <v>246</v>
      </c>
    </row>
    <row r="235" spans="1:15" x14ac:dyDescent="0.25">
      <c r="A235" s="443">
        <v>5</v>
      </c>
      <c r="B235" s="444">
        <v>1101</v>
      </c>
      <c r="C235" s="445" t="s">
        <v>393</v>
      </c>
      <c r="D235" s="461"/>
      <c r="E235" s="447">
        <v>14</v>
      </c>
      <c r="F235" s="448">
        <v>57</v>
      </c>
      <c r="G235" s="449">
        <v>0</v>
      </c>
      <c r="H235" s="450">
        <v>0</v>
      </c>
      <c r="I235" s="451">
        <f t="shared" si="23"/>
        <v>0</v>
      </c>
      <c r="J235" s="452" t="str">
        <f t="shared" si="21"/>
        <v>NO BET</v>
      </c>
      <c r="K235" s="161"/>
      <c r="L235" s="190">
        <f t="shared" si="22"/>
        <v>0</v>
      </c>
      <c r="M235" s="278"/>
      <c r="N235" s="182"/>
      <c r="O235" s="182"/>
    </row>
    <row r="236" spans="1:15" x14ac:dyDescent="0.25">
      <c r="A236" s="270">
        <v>6</v>
      </c>
      <c r="B236" s="415">
        <v>6118</v>
      </c>
      <c r="C236" s="419" t="s">
        <v>381</v>
      </c>
      <c r="D236" s="430"/>
      <c r="E236" s="417">
        <v>2</v>
      </c>
      <c r="F236" s="418">
        <v>56.5</v>
      </c>
      <c r="G236" s="12">
        <v>15.6</v>
      </c>
      <c r="H236" s="15">
        <v>2.25</v>
      </c>
      <c r="I236" s="31">
        <v>3</v>
      </c>
      <c r="J236" s="26" t="str">
        <f t="shared" si="21"/>
        <v>NO BET</v>
      </c>
      <c r="K236" s="161"/>
      <c r="L236" s="190">
        <f t="shared" si="22"/>
        <v>0</v>
      </c>
      <c r="M236" s="278"/>
      <c r="N236" s="182"/>
      <c r="O236" s="182" t="s">
        <v>246</v>
      </c>
    </row>
    <row r="237" spans="1:15" x14ac:dyDescent="0.25">
      <c r="A237" s="270">
        <v>7</v>
      </c>
      <c r="B237" s="415">
        <v>7264</v>
      </c>
      <c r="C237" s="419" t="s">
        <v>382</v>
      </c>
      <c r="D237" s="430"/>
      <c r="E237" s="417">
        <v>3</v>
      </c>
      <c r="F237" s="418">
        <v>56.5</v>
      </c>
      <c r="G237" s="11">
        <v>14.1</v>
      </c>
      <c r="H237" s="14">
        <v>36</v>
      </c>
      <c r="I237" s="31">
        <v>69</v>
      </c>
      <c r="J237" s="26">
        <f t="shared" si="21"/>
        <v>6.3829787234042561</v>
      </c>
      <c r="K237" s="161">
        <v>2</v>
      </c>
      <c r="L237" s="190">
        <f t="shared" si="22"/>
        <v>-6.3829787234042561</v>
      </c>
      <c r="M237" s="278"/>
      <c r="N237" s="182"/>
      <c r="O237" s="182"/>
    </row>
    <row r="238" spans="1:15" x14ac:dyDescent="0.25">
      <c r="A238" s="272">
        <v>8</v>
      </c>
      <c r="B238" s="415" t="s">
        <v>383</v>
      </c>
      <c r="C238" s="419" t="s">
        <v>394</v>
      </c>
      <c r="D238" s="430"/>
      <c r="E238" s="417">
        <v>10</v>
      </c>
      <c r="F238" s="418">
        <v>56.5</v>
      </c>
      <c r="G238" s="57">
        <v>19.5</v>
      </c>
      <c r="H238" s="58">
        <v>5.0999999999999996</v>
      </c>
      <c r="I238" s="77">
        <v>5.35</v>
      </c>
      <c r="J238" s="78" t="str">
        <f t="shared" si="21"/>
        <v>NO BET</v>
      </c>
      <c r="K238" s="161"/>
      <c r="L238" s="190">
        <f t="shared" si="22"/>
        <v>0</v>
      </c>
      <c r="M238" s="278"/>
      <c r="N238" s="182"/>
      <c r="O238" s="182"/>
    </row>
    <row r="239" spans="1:15" x14ac:dyDescent="0.25">
      <c r="A239" s="270">
        <v>9</v>
      </c>
      <c r="B239" s="415" t="s">
        <v>384</v>
      </c>
      <c r="C239" s="419" t="s">
        <v>385</v>
      </c>
      <c r="D239" s="430"/>
      <c r="E239" s="417">
        <v>1</v>
      </c>
      <c r="F239" s="418">
        <v>55.5</v>
      </c>
      <c r="G239" s="12">
        <v>8.1999999999999993</v>
      </c>
      <c r="H239" s="15">
        <v>7.2</v>
      </c>
      <c r="I239" s="31">
        <v>25.6</v>
      </c>
      <c r="J239" s="26">
        <f t="shared" si="21"/>
        <v>10.975609756097562</v>
      </c>
      <c r="K239" s="161">
        <v>2</v>
      </c>
      <c r="L239" s="190">
        <f t="shared" si="22"/>
        <v>-10.975609756097562</v>
      </c>
      <c r="M239" s="278"/>
      <c r="N239" s="182"/>
      <c r="O239" s="182"/>
    </row>
    <row r="240" spans="1:15" x14ac:dyDescent="0.25">
      <c r="A240" s="270">
        <v>10</v>
      </c>
      <c r="B240" s="415" t="s">
        <v>386</v>
      </c>
      <c r="C240" s="419" t="s">
        <v>387</v>
      </c>
      <c r="D240" s="430"/>
      <c r="E240" s="417">
        <v>12</v>
      </c>
      <c r="F240" s="418">
        <v>55.5</v>
      </c>
      <c r="G240" s="12">
        <v>8.1999999999999993</v>
      </c>
      <c r="H240" s="15">
        <v>7.6</v>
      </c>
      <c r="I240" s="31">
        <v>5.85</v>
      </c>
      <c r="J240" s="26" t="str">
        <f t="shared" si="21"/>
        <v>NO BET</v>
      </c>
      <c r="K240" s="161"/>
      <c r="L240" s="190">
        <f t="shared" si="22"/>
        <v>0</v>
      </c>
      <c r="M240" s="278"/>
      <c r="N240" s="182"/>
      <c r="O240" s="182"/>
    </row>
    <row r="241" spans="1:15" x14ac:dyDescent="0.25">
      <c r="A241" s="453">
        <v>11</v>
      </c>
      <c r="B241" s="454">
        <v>4252</v>
      </c>
      <c r="C241" s="455" t="s">
        <v>388</v>
      </c>
      <c r="D241" s="463"/>
      <c r="E241" s="457">
        <v>11</v>
      </c>
      <c r="F241" s="458">
        <v>55</v>
      </c>
      <c r="G241" s="459">
        <v>6.5</v>
      </c>
      <c r="H241" s="58">
        <v>9</v>
      </c>
      <c r="I241" s="77">
        <v>14.7</v>
      </c>
      <c r="J241" s="78">
        <f t="shared" si="21"/>
        <v>13.846153846153847</v>
      </c>
      <c r="K241" s="161">
        <v>2</v>
      </c>
      <c r="L241" s="190">
        <f t="shared" si="22"/>
        <v>-13.846153846153847</v>
      </c>
      <c r="M241" s="278"/>
      <c r="N241" s="182"/>
      <c r="O241" s="182" t="s">
        <v>246</v>
      </c>
    </row>
    <row r="242" spans="1:15" x14ac:dyDescent="0.25">
      <c r="A242" s="443">
        <v>12</v>
      </c>
      <c r="B242" s="444" t="s">
        <v>389</v>
      </c>
      <c r="C242" s="445" t="s">
        <v>390</v>
      </c>
      <c r="D242" s="461"/>
      <c r="E242" s="447">
        <v>13</v>
      </c>
      <c r="F242" s="448">
        <v>54</v>
      </c>
      <c r="G242" s="449">
        <v>0</v>
      </c>
      <c r="H242" s="450">
        <v>0</v>
      </c>
      <c r="I242" s="451">
        <f t="shared" si="23"/>
        <v>0</v>
      </c>
      <c r="J242" s="452" t="str">
        <f t="shared" si="21"/>
        <v>NO BET</v>
      </c>
      <c r="K242" s="161"/>
      <c r="L242" s="190">
        <f t="shared" si="22"/>
        <v>0</v>
      </c>
      <c r="M242" s="278"/>
      <c r="N242" s="182"/>
      <c r="O242" s="182"/>
    </row>
    <row r="243" spans="1:15" x14ac:dyDescent="0.25">
      <c r="A243" s="521">
        <v>13</v>
      </c>
      <c r="B243" s="497">
        <v>3470</v>
      </c>
      <c r="C243" s="504" t="s">
        <v>391</v>
      </c>
      <c r="D243" s="522"/>
      <c r="E243" s="500">
        <v>6</v>
      </c>
      <c r="F243" s="501">
        <v>54</v>
      </c>
      <c r="G243" s="523">
        <v>42.7</v>
      </c>
      <c r="H243" s="524">
        <v>36</v>
      </c>
      <c r="I243" s="31">
        <v>115.25</v>
      </c>
      <c r="J243" s="26">
        <v>5</v>
      </c>
      <c r="K243" s="510">
        <v>1</v>
      </c>
      <c r="L243" s="190">
        <f t="shared" si="22"/>
        <v>571.25</v>
      </c>
      <c r="M243" s="509"/>
      <c r="N243" s="486"/>
      <c r="O243" s="486"/>
    </row>
    <row r="244" spans="1:15" x14ac:dyDescent="0.25">
      <c r="A244" s="270">
        <v>14</v>
      </c>
      <c r="B244" s="415">
        <v>3570</v>
      </c>
      <c r="C244" s="419" t="s">
        <v>392</v>
      </c>
      <c r="D244" s="430"/>
      <c r="E244" s="417">
        <v>7</v>
      </c>
      <c r="F244" s="418">
        <v>54</v>
      </c>
      <c r="G244" s="12">
        <v>15.6</v>
      </c>
      <c r="H244" s="15">
        <v>100</v>
      </c>
      <c r="I244" s="31">
        <v>829</v>
      </c>
      <c r="J244" s="26">
        <f t="shared" si="21"/>
        <v>5.7692307692307701</v>
      </c>
      <c r="K244" s="161">
        <v>2</v>
      </c>
      <c r="L244" s="190">
        <f t="shared" si="22"/>
        <v>-5.7692307692307701</v>
      </c>
      <c r="M244" s="278"/>
      <c r="N244" s="182"/>
      <c r="O244" s="182"/>
    </row>
    <row r="245" spans="1:15" ht="15" hidden="1" customHeight="1" x14ac:dyDescent="0.25">
      <c r="A245" s="270">
        <v>15</v>
      </c>
      <c r="B245" s="431"/>
      <c r="C245" s="430"/>
      <c r="D245" s="430"/>
      <c r="E245" s="435"/>
      <c r="F245" s="441"/>
      <c r="G245" s="12">
        <v>0</v>
      </c>
      <c r="H245" s="15">
        <v>0</v>
      </c>
      <c r="I245" s="31">
        <f t="shared" si="23"/>
        <v>0</v>
      </c>
      <c r="J245" s="26" t="str">
        <f t="shared" si="21"/>
        <v>NO BET</v>
      </c>
      <c r="K245" s="161"/>
      <c r="L245" s="190">
        <f t="shared" si="22"/>
        <v>0</v>
      </c>
      <c r="M245" s="278"/>
      <c r="N245" s="182"/>
      <c r="O245" s="182"/>
    </row>
    <row r="246" spans="1:15" hidden="1" x14ac:dyDescent="0.25">
      <c r="A246" s="270">
        <v>16</v>
      </c>
      <c r="B246" s="434"/>
      <c r="C246" s="430"/>
      <c r="D246" s="430"/>
      <c r="E246" s="435"/>
      <c r="F246" s="441"/>
      <c r="G246" s="12">
        <v>0</v>
      </c>
      <c r="H246" s="15">
        <v>0</v>
      </c>
      <c r="I246" s="31">
        <f t="shared" si="23"/>
        <v>0</v>
      </c>
      <c r="J246" s="26" t="str">
        <f t="shared" si="21"/>
        <v>NO BET</v>
      </c>
      <c r="K246" s="161"/>
      <c r="L246" s="190">
        <f t="shared" si="22"/>
        <v>0</v>
      </c>
      <c r="M246" s="278"/>
      <c r="N246" s="182"/>
      <c r="O246" s="182"/>
    </row>
    <row r="247" spans="1:15" ht="15" hidden="1" customHeight="1" x14ac:dyDescent="0.25">
      <c r="A247" s="270">
        <v>17</v>
      </c>
      <c r="B247" s="434"/>
      <c r="C247" s="430"/>
      <c r="D247" s="430"/>
      <c r="E247" s="435"/>
      <c r="F247" s="435"/>
      <c r="G247" s="12">
        <v>0</v>
      </c>
      <c r="H247" s="15">
        <v>0</v>
      </c>
      <c r="I247" s="31">
        <f t="shared" si="23"/>
        <v>0</v>
      </c>
      <c r="J247" s="26" t="str">
        <f t="shared" si="21"/>
        <v>NO BET</v>
      </c>
      <c r="K247" s="161"/>
      <c r="L247" s="190">
        <f t="shared" si="22"/>
        <v>0</v>
      </c>
      <c r="M247" s="278"/>
      <c r="N247" s="182"/>
      <c r="O247" s="182"/>
    </row>
    <row r="248" spans="1:15" hidden="1" x14ac:dyDescent="0.25">
      <c r="A248" s="270">
        <v>18</v>
      </c>
      <c r="B248" s="171"/>
      <c r="C248" s="178"/>
      <c r="D248" s="178"/>
      <c r="E248" s="176"/>
      <c r="F248" s="176"/>
      <c r="G248" s="12">
        <v>0</v>
      </c>
      <c r="H248" s="15">
        <v>0</v>
      </c>
      <c r="I248" s="31">
        <f t="shared" si="23"/>
        <v>0</v>
      </c>
      <c r="J248" s="26" t="str">
        <f t="shared" si="21"/>
        <v>NO BET</v>
      </c>
      <c r="K248" s="161"/>
      <c r="L248" s="190">
        <f t="shared" si="22"/>
        <v>0</v>
      </c>
      <c r="M248" s="278"/>
      <c r="N248" s="182"/>
      <c r="O248" s="182"/>
    </row>
    <row r="249" spans="1:15" hidden="1" x14ac:dyDescent="0.25">
      <c r="A249" s="270">
        <v>19</v>
      </c>
      <c r="B249" s="171"/>
      <c r="C249" s="178"/>
      <c r="D249" s="178"/>
      <c r="E249" s="176"/>
      <c r="F249" s="176"/>
      <c r="G249" s="12">
        <v>0</v>
      </c>
      <c r="H249" s="15">
        <v>0</v>
      </c>
      <c r="I249" s="31">
        <f t="shared" si="23"/>
        <v>0</v>
      </c>
      <c r="J249" s="26" t="str">
        <f t="shared" si="21"/>
        <v>NO BET</v>
      </c>
      <c r="K249" s="161"/>
      <c r="L249" s="190">
        <f t="shared" si="22"/>
        <v>0</v>
      </c>
      <c r="M249" s="278"/>
      <c r="N249" s="182"/>
      <c r="O249" s="182"/>
    </row>
    <row r="250" spans="1:15" hidden="1" x14ac:dyDescent="0.25">
      <c r="A250" s="270">
        <v>20</v>
      </c>
      <c r="B250" s="171"/>
      <c r="C250" s="178"/>
      <c r="D250" s="178"/>
      <c r="E250" s="176"/>
      <c r="F250" s="176"/>
      <c r="G250" s="13">
        <v>0</v>
      </c>
      <c r="H250" s="16">
        <v>0</v>
      </c>
      <c r="I250" s="31">
        <f t="shared" si="23"/>
        <v>0</v>
      </c>
      <c r="J250" s="26" t="str">
        <f t="shared" si="21"/>
        <v>NO BET</v>
      </c>
      <c r="K250" s="161"/>
      <c r="L250" s="190">
        <f t="shared" si="22"/>
        <v>0</v>
      </c>
      <c r="M250" s="278"/>
      <c r="N250" s="182"/>
      <c r="O250" s="182"/>
    </row>
    <row r="251" spans="1:15" hidden="1" x14ac:dyDescent="0.25">
      <c r="A251" s="270">
        <v>21</v>
      </c>
      <c r="B251" s="171"/>
      <c r="C251" s="178"/>
      <c r="D251" s="178"/>
      <c r="E251" s="176"/>
      <c r="F251" s="176"/>
      <c r="G251" s="57">
        <v>0</v>
      </c>
      <c r="H251" s="58">
        <v>0</v>
      </c>
      <c r="I251" s="31">
        <f t="shared" si="23"/>
        <v>0</v>
      </c>
      <c r="J251" s="26" t="str">
        <f t="shared" si="21"/>
        <v>NO BET</v>
      </c>
      <c r="K251" s="161"/>
      <c r="L251" s="190">
        <f t="shared" si="22"/>
        <v>0</v>
      </c>
      <c r="M251" s="278"/>
      <c r="N251" s="182"/>
      <c r="O251" s="182"/>
    </row>
    <row r="252" spans="1:15" hidden="1" x14ac:dyDescent="0.25">
      <c r="A252" s="270">
        <v>22</v>
      </c>
      <c r="B252" s="171"/>
      <c r="C252" s="178"/>
      <c r="D252" s="178"/>
      <c r="E252" s="176"/>
      <c r="F252" s="176"/>
      <c r="G252" s="11">
        <v>0</v>
      </c>
      <c r="H252" s="14">
        <v>0</v>
      </c>
      <c r="I252" s="31">
        <f t="shared" si="23"/>
        <v>0</v>
      </c>
      <c r="J252" s="26" t="str">
        <f t="shared" si="21"/>
        <v>NO BET</v>
      </c>
      <c r="K252" s="161"/>
      <c r="L252" s="190">
        <f t="shared" si="22"/>
        <v>0</v>
      </c>
      <c r="M252" s="278"/>
      <c r="N252" s="182"/>
      <c r="O252" s="182"/>
    </row>
    <row r="253" spans="1:15" hidden="1" x14ac:dyDescent="0.25">
      <c r="A253" s="270">
        <v>23</v>
      </c>
      <c r="B253" s="171"/>
      <c r="C253" s="178"/>
      <c r="D253" s="178"/>
      <c r="E253" s="176"/>
      <c r="F253" s="176"/>
      <c r="G253" s="12">
        <v>0</v>
      </c>
      <c r="H253" s="15">
        <v>0</v>
      </c>
      <c r="I253" s="31">
        <f t="shared" si="23"/>
        <v>0</v>
      </c>
      <c r="J253" s="26" t="str">
        <f t="shared" si="21"/>
        <v>NO BET</v>
      </c>
      <c r="K253" s="161"/>
      <c r="L253" s="190">
        <f t="shared" si="22"/>
        <v>0</v>
      </c>
      <c r="M253" s="278"/>
      <c r="N253" s="182"/>
      <c r="O253" s="182"/>
    </row>
    <row r="254" spans="1:15" hidden="1" x14ac:dyDescent="0.25">
      <c r="A254" s="270">
        <v>24</v>
      </c>
      <c r="B254" s="171"/>
      <c r="C254" s="178"/>
      <c r="D254" s="178"/>
      <c r="E254" s="176"/>
      <c r="F254" s="176"/>
      <c r="G254" s="12">
        <v>0</v>
      </c>
      <c r="H254" s="15">
        <v>0</v>
      </c>
      <c r="I254" s="31">
        <f t="shared" si="23"/>
        <v>0</v>
      </c>
      <c r="J254" s="26" t="str">
        <f t="shared" si="21"/>
        <v>NO BET</v>
      </c>
      <c r="K254" s="160"/>
      <c r="L254" s="190">
        <f t="shared" si="22"/>
        <v>0</v>
      </c>
      <c r="M254" s="278"/>
      <c r="N254" s="182"/>
      <c r="O254" s="182"/>
    </row>
    <row r="255" spans="1:15" x14ac:dyDescent="0.25">
      <c r="A255" s="241"/>
      <c r="B255" s="242"/>
      <c r="C255" s="241"/>
      <c r="D255" s="241"/>
      <c r="E255" s="160"/>
      <c r="F255" s="160"/>
      <c r="G255" s="188"/>
      <c r="H255" s="166"/>
      <c r="I255" s="174"/>
      <c r="J255" s="172"/>
      <c r="K255" s="162" t="s">
        <v>30</v>
      </c>
      <c r="L255" s="173"/>
      <c r="M255" s="278"/>
      <c r="N255" s="8"/>
      <c r="O255" s="188"/>
    </row>
    <row r="256" spans="1:15" x14ac:dyDescent="0.25">
      <c r="A256" s="169" t="s">
        <v>25</v>
      </c>
      <c r="B256" s="570"/>
      <c r="C256" s="570"/>
      <c r="D256" s="327"/>
      <c r="E256" s="177" t="s">
        <v>17</v>
      </c>
      <c r="F256" s="175"/>
      <c r="G256" s="278"/>
      <c r="H256" s="27"/>
      <c r="I256" s="28" t="s">
        <v>29</v>
      </c>
      <c r="J256" s="29">
        <f>SUM(J231:J254)</f>
        <v>62.464539132622278</v>
      </c>
      <c r="K256" s="162" t="s">
        <v>18</v>
      </c>
      <c r="L256" s="29">
        <f>SUM(L231:L255)</f>
        <v>513.78546086737776</v>
      </c>
      <c r="M256" s="278"/>
      <c r="N256" s="8"/>
      <c r="O256" s="188"/>
    </row>
    <row r="257" spans="1:15" x14ac:dyDescent="0.25">
      <c r="A257" s="64" t="s">
        <v>44</v>
      </c>
      <c r="B257" s="8" t="s">
        <v>601</v>
      </c>
      <c r="C257" s="8"/>
      <c r="D257" s="8"/>
      <c r="E257" s="278"/>
      <c r="F257" s="278"/>
      <c r="G257" s="278"/>
      <c r="H257" s="188"/>
      <c r="I257" s="151"/>
      <c r="J257" s="188"/>
      <c r="K257" s="188"/>
      <c r="L257" s="188"/>
      <c r="M257" s="188"/>
      <c r="N257" s="8"/>
      <c r="O257" s="188"/>
    </row>
    <row r="258" spans="1:15" x14ac:dyDescent="0.25">
      <c r="A258" s="64"/>
      <c r="B258" s="8"/>
      <c r="C258" s="8"/>
      <c r="D258" s="8"/>
      <c r="E258" s="278"/>
      <c r="F258" s="278"/>
      <c r="G258" s="278"/>
      <c r="H258" s="188"/>
      <c r="I258" s="151"/>
      <c r="J258" s="188"/>
      <c r="K258" s="188"/>
      <c r="L258" s="188"/>
      <c r="M258" s="188"/>
      <c r="N258" s="8"/>
      <c r="O258" s="188"/>
    </row>
    <row r="259" spans="1:15" x14ac:dyDescent="0.25">
      <c r="A259" s="64"/>
      <c r="B259" s="8"/>
      <c r="C259" s="8"/>
      <c r="D259" s="8"/>
      <c r="E259" s="278"/>
      <c r="F259" s="278"/>
      <c r="G259" s="278"/>
      <c r="H259" s="188"/>
      <c r="I259" s="151"/>
      <c r="J259" s="188"/>
      <c r="K259" s="188"/>
      <c r="L259" s="188"/>
      <c r="M259" s="188"/>
      <c r="N259" s="8"/>
      <c r="O259" s="188"/>
    </row>
    <row r="260" spans="1:15" ht="15" customHeight="1" x14ac:dyDescent="0.25">
      <c r="A260" s="268" t="s">
        <v>6</v>
      </c>
      <c r="B260" s="271" t="s">
        <v>51</v>
      </c>
      <c r="C260" s="70" t="s">
        <v>15</v>
      </c>
      <c r="D260" s="320" t="s">
        <v>395</v>
      </c>
      <c r="E260" s="339"/>
      <c r="F260" s="339"/>
      <c r="G260" s="320"/>
      <c r="H260" s="268" t="s">
        <v>22</v>
      </c>
      <c r="I260" s="562" t="s">
        <v>16</v>
      </c>
      <c r="J260" s="571">
        <v>0.9</v>
      </c>
      <c r="K260" s="572" t="s">
        <v>4</v>
      </c>
      <c r="L260" s="563">
        <v>100</v>
      </c>
      <c r="M260" s="564" t="s">
        <v>3</v>
      </c>
      <c r="N260" s="561" t="s">
        <v>64</v>
      </c>
      <c r="O260" s="371"/>
    </row>
    <row r="261" spans="1:15" x14ac:dyDescent="0.25">
      <c r="A261" s="262" t="s">
        <v>7</v>
      </c>
      <c r="B261" s="275">
        <v>8</v>
      </c>
      <c r="C261" s="264" t="s">
        <v>14</v>
      </c>
      <c r="D261" s="275" t="s">
        <v>375</v>
      </c>
      <c r="E261" s="261"/>
      <c r="F261" s="261"/>
      <c r="G261" s="275"/>
      <c r="H261" s="186"/>
      <c r="I261" s="562"/>
      <c r="J261" s="571"/>
      <c r="K261" s="572"/>
      <c r="L261" s="563"/>
      <c r="M261" s="564"/>
      <c r="N261" s="561"/>
      <c r="O261" s="371"/>
    </row>
    <row r="262" spans="1:15" ht="15" customHeight="1" x14ac:dyDescent="0.25">
      <c r="A262" s="266" t="s">
        <v>8</v>
      </c>
      <c r="B262" s="267" t="s">
        <v>396</v>
      </c>
      <c r="C262" s="186"/>
      <c r="D262" s="275"/>
      <c r="E262" s="104"/>
      <c r="F262" s="104"/>
      <c r="G262" s="275"/>
      <c r="H262" s="186"/>
      <c r="I262" s="152"/>
      <c r="J262" s="186"/>
      <c r="K262" s="186"/>
      <c r="L262" s="186"/>
      <c r="M262" s="561" t="s">
        <v>23</v>
      </c>
      <c r="N262" s="561"/>
      <c r="O262" s="372" t="s">
        <v>65</v>
      </c>
    </row>
    <row r="263" spans="1:15" ht="30" x14ac:dyDescent="0.25">
      <c r="A263" s="261" t="s">
        <v>9</v>
      </c>
      <c r="B263" s="261" t="s">
        <v>10</v>
      </c>
      <c r="C263" s="266" t="s">
        <v>0</v>
      </c>
      <c r="D263" s="266"/>
      <c r="E263" s="261" t="s">
        <v>47</v>
      </c>
      <c r="F263" s="261" t="s">
        <v>48</v>
      </c>
      <c r="G263" s="261" t="s">
        <v>11</v>
      </c>
      <c r="H263" s="261" t="s">
        <v>12</v>
      </c>
      <c r="I263" s="325" t="s">
        <v>20</v>
      </c>
      <c r="J263" s="261" t="s">
        <v>1</v>
      </c>
      <c r="K263" s="261" t="s">
        <v>13</v>
      </c>
      <c r="L263" s="261" t="s">
        <v>5</v>
      </c>
      <c r="M263" s="561"/>
      <c r="N263" s="561"/>
      <c r="O263" s="373" t="s">
        <v>66</v>
      </c>
    </row>
    <row r="264" spans="1:15" x14ac:dyDescent="0.25">
      <c r="A264" s="443">
        <v>1</v>
      </c>
      <c r="B264" s="444" t="s">
        <v>397</v>
      </c>
      <c r="C264" s="445" t="s">
        <v>398</v>
      </c>
      <c r="D264" s="474"/>
      <c r="E264" s="447">
        <v>15</v>
      </c>
      <c r="F264" s="448">
        <v>61.5</v>
      </c>
      <c r="G264" s="470">
        <v>0</v>
      </c>
      <c r="H264" s="471">
        <v>0</v>
      </c>
      <c r="I264" s="451">
        <f>H264</f>
        <v>0</v>
      </c>
      <c r="J264" s="452" t="str">
        <f>IF(M264="B", $L$260/G264*$J$260,IF(I264&lt;=G264,$M$260,IF(I264&gt;G264,SUM($L$260/G264*$J$260,0,ROUNDUP(,0)))))</f>
        <v>NO BET</v>
      </c>
      <c r="K264" s="160"/>
      <c r="L264" s="190">
        <f>IF(J264="NO BET",0,IF(K264&gt;1,J264*-1,IF(K264=1,SUM(J264*I264-J264,0))))</f>
        <v>0</v>
      </c>
      <c r="M264" s="278"/>
      <c r="N264" s="182"/>
      <c r="O264" s="182"/>
    </row>
    <row r="265" spans="1:15" x14ac:dyDescent="0.25">
      <c r="A265" s="270">
        <v>2</v>
      </c>
      <c r="B265" s="415" t="s">
        <v>324</v>
      </c>
      <c r="C265" s="419" t="s">
        <v>399</v>
      </c>
      <c r="D265" s="130"/>
      <c r="E265" s="417">
        <v>9</v>
      </c>
      <c r="F265" s="418">
        <v>60</v>
      </c>
      <c r="G265" s="11">
        <v>11.6</v>
      </c>
      <c r="H265" s="14">
        <v>14.5</v>
      </c>
      <c r="I265" s="31">
        <v>49</v>
      </c>
      <c r="J265" s="26">
        <f t="shared" ref="J265:J287" si="24">IF(M265="B", $L$260/G265*$J$260,IF(I265&lt;=G265,$M$260,IF(I265&gt;G265,SUM($L$260/G265*$J$260,0,ROUNDUP(,0)))))</f>
        <v>7.7586206896551735</v>
      </c>
      <c r="K265" s="160">
        <v>2</v>
      </c>
      <c r="L265" s="190">
        <f t="shared" ref="L265:L287" si="25">IF(J265="NO BET",0,IF(K265&gt;1,J265*-1,IF(K265=1,SUM(J265*I265-J265,0))))</f>
        <v>-7.7586206896551735</v>
      </c>
      <c r="M265" s="278"/>
      <c r="N265" s="182"/>
      <c r="O265" s="182"/>
    </row>
    <row r="266" spans="1:15" x14ac:dyDescent="0.25">
      <c r="A266" s="443">
        <v>3</v>
      </c>
      <c r="B266" s="444" t="s">
        <v>400</v>
      </c>
      <c r="C266" s="445" t="s">
        <v>401</v>
      </c>
      <c r="D266" s="476"/>
      <c r="E266" s="447">
        <v>12</v>
      </c>
      <c r="F266" s="448">
        <v>59.5</v>
      </c>
      <c r="G266" s="449">
        <v>0</v>
      </c>
      <c r="H266" s="450">
        <v>0</v>
      </c>
      <c r="I266" s="451">
        <f t="shared" ref="I266:I287" si="26">H266</f>
        <v>0</v>
      </c>
      <c r="J266" s="452" t="str">
        <f t="shared" si="24"/>
        <v>NO BET</v>
      </c>
      <c r="K266" s="160"/>
      <c r="L266" s="190">
        <f t="shared" si="25"/>
        <v>0</v>
      </c>
      <c r="M266" s="278"/>
      <c r="N266" s="182"/>
      <c r="O266" s="182"/>
    </row>
    <row r="267" spans="1:15" x14ac:dyDescent="0.25">
      <c r="A267" s="270">
        <v>4</v>
      </c>
      <c r="B267" s="415" t="s">
        <v>402</v>
      </c>
      <c r="C267" s="419" t="s">
        <v>403</v>
      </c>
      <c r="D267" s="130"/>
      <c r="E267" s="417">
        <v>2</v>
      </c>
      <c r="F267" s="418">
        <v>59</v>
      </c>
      <c r="G267" s="12">
        <v>8.6</v>
      </c>
      <c r="H267" s="15">
        <v>17</v>
      </c>
      <c r="I267" s="31">
        <v>11.5</v>
      </c>
      <c r="J267" s="26">
        <f t="shared" si="24"/>
        <v>10.465116279069768</v>
      </c>
      <c r="K267" s="160">
        <v>2</v>
      </c>
      <c r="L267" s="190">
        <f t="shared" si="25"/>
        <v>-10.465116279069768</v>
      </c>
      <c r="M267" s="278"/>
      <c r="N267" s="182"/>
      <c r="O267" s="182" t="s">
        <v>246</v>
      </c>
    </row>
    <row r="268" spans="1:15" x14ac:dyDescent="0.25">
      <c r="A268" s="521">
        <v>5</v>
      </c>
      <c r="B268" s="497" t="s">
        <v>404</v>
      </c>
      <c r="C268" s="504" t="s">
        <v>405</v>
      </c>
      <c r="D268" s="538"/>
      <c r="E268" s="500">
        <v>7</v>
      </c>
      <c r="F268" s="501">
        <v>59</v>
      </c>
      <c r="G268" s="523">
        <v>12.1</v>
      </c>
      <c r="H268" s="524">
        <v>5.5</v>
      </c>
      <c r="I268" s="31">
        <v>9.6</v>
      </c>
      <c r="J268" s="26" t="str">
        <f t="shared" si="24"/>
        <v>NO BET</v>
      </c>
      <c r="K268" s="510">
        <v>1</v>
      </c>
      <c r="L268" s="190">
        <f t="shared" si="25"/>
        <v>0</v>
      </c>
      <c r="M268" s="509"/>
      <c r="N268" s="486"/>
      <c r="O268" s="486"/>
    </row>
    <row r="269" spans="1:15" x14ac:dyDescent="0.25">
      <c r="A269" s="270">
        <v>6</v>
      </c>
      <c r="B269" s="415" t="s">
        <v>406</v>
      </c>
      <c r="C269" s="419" t="s">
        <v>407</v>
      </c>
      <c r="D269" s="434"/>
      <c r="E269" s="417">
        <v>3</v>
      </c>
      <c r="F269" s="418">
        <v>58.5</v>
      </c>
      <c r="G269" s="12">
        <v>201</v>
      </c>
      <c r="H269" s="15">
        <v>5.2</v>
      </c>
      <c r="I269" s="31">
        <v>7.7</v>
      </c>
      <c r="J269" s="26" t="str">
        <f t="shared" si="24"/>
        <v>NO BET</v>
      </c>
      <c r="K269" s="160"/>
      <c r="L269" s="190">
        <f t="shared" si="25"/>
        <v>0</v>
      </c>
      <c r="M269" s="278"/>
      <c r="N269" s="182"/>
      <c r="O269" s="182"/>
    </row>
    <row r="270" spans="1:15" x14ac:dyDescent="0.25">
      <c r="A270" s="443">
        <v>7</v>
      </c>
      <c r="B270" s="444" t="s">
        <v>408</v>
      </c>
      <c r="C270" s="445" t="s">
        <v>409</v>
      </c>
      <c r="D270" s="475"/>
      <c r="E270" s="447">
        <v>17</v>
      </c>
      <c r="F270" s="448">
        <v>58.5</v>
      </c>
      <c r="G270" s="470">
        <v>0</v>
      </c>
      <c r="H270" s="471">
        <v>0</v>
      </c>
      <c r="I270" s="451">
        <f t="shared" si="26"/>
        <v>0</v>
      </c>
      <c r="J270" s="452" t="str">
        <f t="shared" si="24"/>
        <v>NO BET</v>
      </c>
      <c r="K270" s="160"/>
      <c r="L270" s="190">
        <f t="shared" si="25"/>
        <v>0</v>
      </c>
      <c r="M270" s="278"/>
      <c r="N270" s="182"/>
      <c r="O270" s="182"/>
    </row>
    <row r="271" spans="1:15" x14ac:dyDescent="0.25">
      <c r="A271" s="272">
        <v>8</v>
      </c>
      <c r="B271" s="415" t="s">
        <v>410</v>
      </c>
      <c r="C271" s="419" t="s">
        <v>411</v>
      </c>
      <c r="D271" s="434"/>
      <c r="E271" s="417">
        <v>11</v>
      </c>
      <c r="F271" s="418">
        <v>58.5</v>
      </c>
      <c r="G271" s="57">
        <v>10.5</v>
      </c>
      <c r="H271" s="58">
        <v>5.3</v>
      </c>
      <c r="I271" s="77">
        <v>6.3</v>
      </c>
      <c r="J271" s="78" t="str">
        <f t="shared" si="24"/>
        <v>NO BET</v>
      </c>
      <c r="K271" s="160"/>
      <c r="L271" s="190">
        <f t="shared" si="25"/>
        <v>0</v>
      </c>
      <c r="M271" s="278"/>
      <c r="N271" s="182"/>
      <c r="O271" s="182" t="s">
        <v>246</v>
      </c>
    </row>
    <row r="272" spans="1:15" x14ac:dyDescent="0.25">
      <c r="A272" s="443">
        <v>9</v>
      </c>
      <c r="B272" s="444" t="s">
        <v>412</v>
      </c>
      <c r="C272" s="445" t="s">
        <v>413</v>
      </c>
      <c r="D272" s="475"/>
      <c r="E272" s="447">
        <v>20</v>
      </c>
      <c r="F272" s="448">
        <v>58</v>
      </c>
      <c r="G272" s="449">
        <v>0</v>
      </c>
      <c r="H272" s="450">
        <v>0</v>
      </c>
      <c r="I272" s="451">
        <f t="shared" si="26"/>
        <v>0</v>
      </c>
      <c r="J272" s="452" t="str">
        <f t="shared" si="24"/>
        <v>NO BET</v>
      </c>
      <c r="K272" s="160"/>
      <c r="L272" s="190">
        <f t="shared" si="25"/>
        <v>0</v>
      </c>
      <c r="M272" s="278"/>
      <c r="N272" s="182"/>
      <c r="O272" s="182"/>
    </row>
    <row r="273" spans="1:15" x14ac:dyDescent="0.25">
      <c r="A273" s="443">
        <v>10</v>
      </c>
      <c r="B273" s="444" t="s">
        <v>414</v>
      </c>
      <c r="C273" s="445" t="s">
        <v>565</v>
      </c>
      <c r="D273" s="475"/>
      <c r="E273" s="447">
        <v>14</v>
      </c>
      <c r="F273" s="448">
        <v>57</v>
      </c>
      <c r="G273" s="449">
        <v>0</v>
      </c>
      <c r="H273" s="450">
        <v>0</v>
      </c>
      <c r="I273" s="451">
        <f t="shared" si="26"/>
        <v>0</v>
      </c>
      <c r="J273" s="452" t="str">
        <f t="shared" si="24"/>
        <v>NO BET</v>
      </c>
      <c r="K273" s="160"/>
      <c r="L273" s="190">
        <f t="shared" si="25"/>
        <v>0</v>
      </c>
      <c r="M273" s="278"/>
      <c r="N273" s="182"/>
      <c r="O273" s="182"/>
    </row>
    <row r="274" spans="1:15" x14ac:dyDescent="0.25">
      <c r="A274" s="270">
        <v>11</v>
      </c>
      <c r="B274" s="415" t="s">
        <v>415</v>
      </c>
      <c r="C274" s="419" t="s">
        <v>416</v>
      </c>
      <c r="D274" s="434"/>
      <c r="E274" s="417">
        <v>6</v>
      </c>
      <c r="F274" s="418">
        <v>57</v>
      </c>
      <c r="G274" s="12">
        <v>7.9</v>
      </c>
      <c r="H274" s="15">
        <v>19</v>
      </c>
      <c r="I274" s="31">
        <v>20</v>
      </c>
      <c r="J274" s="26">
        <f t="shared" si="24"/>
        <v>11.39240506329114</v>
      </c>
      <c r="K274" s="160">
        <v>2</v>
      </c>
      <c r="L274" s="190">
        <f t="shared" si="25"/>
        <v>-11.39240506329114</v>
      </c>
      <c r="M274" s="278"/>
      <c r="N274" s="182"/>
      <c r="O274" s="182"/>
    </row>
    <row r="275" spans="1:15" x14ac:dyDescent="0.25">
      <c r="A275" s="270">
        <v>12</v>
      </c>
      <c r="B275" s="415" t="s">
        <v>417</v>
      </c>
      <c r="C275" s="419" t="s">
        <v>418</v>
      </c>
      <c r="D275" s="434"/>
      <c r="E275" s="417">
        <v>10</v>
      </c>
      <c r="F275" s="418">
        <v>56.5</v>
      </c>
      <c r="G275" s="12">
        <v>37.1</v>
      </c>
      <c r="H275" s="15">
        <v>20</v>
      </c>
      <c r="I275" s="31">
        <v>36</v>
      </c>
      <c r="J275" s="26" t="str">
        <f t="shared" si="24"/>
        <v>NO BET</v>
      </c>
      <c r="K275" s="160"/>
      <c r="L275" s="190">
        <f t="shared" si="25"/>
        <v>0</v>
      </c>
      <c r="M275" s="278"/>
      <c r="N275" s="182"/>
      <c r="O275" s="182"/>
    </row>
    <row r="276" spans="1:15" x14ac:dyDescent="0.25">
      <c r="A276" s="453">
        <v>13</v>
      </c>
      <c r="B276" s="454" t="s">
        <v>414</v>
      </c>
      <c r="C276" s="455" t="s">
        <v>419</v>
      </c>
      <c r="D276" s="481"/>
      <c r="E276" s="457">
        <v>4</v>
      </c>
      <c r="F276" s="458">
        <v>58</v>
      </c>
      <c r="G276" s="459">
        <v>4.8</v>
      </c>
      <c r="H276" s="460">
        <v>4.2</v>
      </c>
      <c r="I276" s="31">
        <v>3.25</v>
      </c>
      <c r="J276" s="26" t="str">
        <f t="shared" si="24"/>
        <v>NO BET</v>
      </c>
      <c r="K276" s="160"/>
      <c r="L276" s="190">
        <f t="shared" si="25"/>
        <v>0</v>
      </c>
      <c r="M276" s="278"/>
      <c r="N276" s="182" t="s">
        <v>570</v>
      </c>
      <c r="O276" s="182" t="s">
        <v>246</v>
      </c>
    </row>
    <row r="277" spans="1:15" x14ac:dyDescent="0.25">
      <c r="A277" s="443">
        <v>14</v>
      </c>
      <c r="B277" s="444" t="s">
        <v>420</v>
      </c>
      <c r="C277" s="445" t="s">
        <v>421</v>
      </c>
      <c r="D277" s="475"/>
      <c r="E277" s="447">
        <v>16</v>
      </c>
      <c r="F277" s="448">
        <v>55</v>
      </c>
      <c r="G277" s="449">
        <v>0</v>
      </c>
      <c r="H277" s="450">
        <v>0</v>
      </c>
      <c r="I277" s="451">
        <f t="shared" si="26"/>
        <v>0</v>
      </c>
      <c r="J277" s="452" t="str">
        <f t="shared" si="24"/>
        <v>NO BET</v>
      </c>
      <c r="K277" s="160"/>
      <c r="L277" s="190">
        <f t="shared" si="25"/>
        <v>0</v>
      </c>
      <c r="M277" s="278"/>
      <c r="N277" s="182"/>
      <c r="O277" s="182"/>
    </row>
    <row r="278" spans="1:15" ht="15" customHeight="1" x14ac:dyDescent="0.25">
      <c r="A278" s="443">
        <v>15</v>
      </c>
      <c r="B278" s="444">
        <v>3473</v>
      </c>
      <c r="C278" s="445" t="s">
        <v>422</v>
      </c>
      <c r="D278" s="475"/>
      <c r="E278" s="447">
        <v>18</v>
      </c>
      <c r="F278" s="448">
        <v>57</v>
      </c>
      <c r="G278" s="449">
        <v>0</v>
      </c>
      <c r="H278" s="450">
        <v>0</v>
      </c>
      <c r="I278" s="451">
        <f t="shared" si="26"/>
        <v>0</v>
      </c>
      <c r="J278" s="452" t="str">
        <f t="shared" si="24"/>
        <v>NO BET</v>
      </c>
      <c r="K278" s="160"/>
      <c r="L278" s="190">
        <f t="shared" si="25"/>
        <v>0</v>
      </c>
      <c r="M278" s="278"/>
      <c r="N278" s="182"/>
      <c r="O278" s="182"/>
    </row>
    <row r="279" spans="1:15" x14ac:dyDescent="0.25">
      <c r="A279" s="270">
        <v>16</v>
      </c>
      <c r="B279" s="415" t="s">
        <v>423</v>
      </c>
      <c r="C279" s="419" t="s">
        <v>424</v>
      </c>
      <c r="D279" s="434"/>
      <c r="E279" s="417">
        <v>8</v>
      </c>
      <c r="F279" s="418">
        <v>55</v>
      </c>
      <c r="G279" s="12">
        <v>12.9</v>
      </c>
      <c r="H279" s="15">
        <v>130</v>
      </c>
      <c r="I279" s="31">
        <v>126</v>
      </c>
      <c r="J279" s="26">
        <f t="shared" si="24"/>
        <v>6.9767441860465116</v>
      </c>
      <c r="K279" s="160">
        <v>2</v>
      </c>
      <c r="L279" s="190">
        <f t="shared" si="25"/>
        <v>-6.9767441860465116</v>
      </c>
      <c r="M279" s="278"/>
      <c r="N279" s="182"/>
      <c r="O279" s="182"/>
    </row>
    <row r="280" spans="1:15" ht="15" customHeight="1" x14ac:dyDescent="0.25">
      <c r="A280" s="270">
        <v>17</v>
      </c>
      <c r="B280" s="415" t="s">
        <v>425</v>
      </c>
      <c r="C280" s="419" t="s">
        <v>426</v>
      </c>
      <c r="D280" s="434"/>
      <c r="E280" s="417">
        <v>5</v>
      </c>
      <c r="F280" s="418">
        <v>56.5</v>
      </c>
      <c r="G280" s="12">
        <v>18.3</v>
      </c>
      <c r="H280" s="15">
        <v>17.5</v>
      </c>
      <c r="I280" s="31">
        <f t="shared" si="26"/>
        <v>17.5</v>
      </c>
      <c r="J280" s="26" t="str">
        <f t="shared" si="24"/>
        <v>NO BET</v>
      </c>
      <c r="K280" s="160"/>
      <c r="L280" s="190">
        <f t="shared" si="25"/>
        <v>0</v>
      </c>
      <c r="M280" s="278"/>
      <c r="N280" s="182"/>
      <c r="O280" s="182"/>
    </row>
    <row r="281" spans="1:15" x14ac:dyDescent="0.25">
      <c r="A281" s="443">
        <v>18</v>
      </c>
      <c r="B281" s="444" t="s">
        <v>427</v>
      </c>
      <c r="C281" s="445" t="s">
        <v>428</v>
      </c>
      <c r="D281" s="475"/>
      <c r="E281" s="447">
        <v>19</v>
      </c>
      <c r="F281" s="448">
        <v>56.5</v>
      </c>
      <c r="G281" s="449">
        <v>0</v>
      </c>
      <c r="H281" s="450">
        <v>0</v>
      </c>
      <c r="I281" s="451">
        <f t="shared" si="26"/>
        <v>0</v>
      </c>
      <c r="J281" s="452" t="str">
        <f t="shared" si="24"/>
        <v>NO BET</v>
      </c>
      <c r="K281" s="160"/>
      <c r="L281" s="190">
        <f t="shared" si="25"/>
        <v>0</v>
      </c>
      <c r="M281" s="278"/>
      <c r="N281" s="182"/>
      <c r="O281" s="182"/>
    </row>
    <row r="282" spans="1:15" x14ac:dyDescent="0.25">
      <c r="A282" s="270">
        <v>19</v>
      </c>
      <c r="B282" s="415">
        <v>511</v>
      </c>
      <c r="C282" s="419" t="s">
        <v>429</v>
      </c>
      <c r="D282" s="434"/>
      <c r="E282" s="417">
        <v>1</v>
      </c>
      <c r="F282" s="418">
        <v>54</v>
      </c>
      <c r="G282" s="12">
        <v>43.7</v>
      </c>
      <c r="H282" s="15">
        <v>14.5</v>
      </c>
      <c r="I282" s="31">
        <v>22</v>
      </c>
      <c r="J282" s="26" t="str">
        <f t="shared" si="24"/>
        <v>NO BET</v>
      </c>
      <c r="K282" s="160"/>
      <c r="L282" s="190">
        <f t="shared" si="25"/>
        <v>0</v>
      </c>
      <c r="M282" s="278"/>
      <c r="N282" s="182"/>
      <c r="O282" s="182"/>
    </row>
    <row r="283" spans="1:15" x14ac:dyDescent="0.25">
      <c r="A283" s="443">
        <v>20</v>
      </c>
      <c r="B283" s="444" t="s">
        <v>430</v>
      </c>
      <c r="C283" s="445" t="s">
        <v>431</v>
      </c>
      <c r="D283" s="475"/>
      <c r="E283" s="447">
        <v>13</v>
      </c>
      <c r="F283" s="448">
        <v>56.5</v>
      </c>
      <c r="G283" s="470">
        <v>0</v>
      </c>
      <c r="H283" s="471">
        <v>0</v>
      </c>
      <c r="I283" s="451">
        <f t="shared" si="26"/>
        <v>0</v>
      </c>
      <c r="J283" s="452" t="str">
        <f t="shared" si="24"/>
        <v>NO BET</v>
      </c>
      <c r="K283" s="160"/>
      <c r="L283" s="190">
        <f t="shared" si="25"/>
        <v>0</v>
      </c>
      <c r="M283" s="278"/>
      <c r="N283" s="182"/>
      <c r="O283" s="182"/>
    </row>
    <row r="284" spans="1:15" hidden="1" x14ac:dyDescent="0.25">
      <c r="A284" s="270">
        <v>21</v>
      </c>
      <c r="B284" s="434"/>
      <c r="C284" s="434"/>
      <c r="D284" s="292"/>
      <c r="E284" s="299"/>
      <c r="F284" s="299"/>
      <c r="G284" s="57">
        <v>0</v>
      </c>
      <c r="H284" s="58">
        <v>0</v>
      </c>
      <c r="I284" s="31">
        <f t="shared" si="26"/>
        <v>0</v>
      </c>
      <c r="J284" s="26" t="str">
        <f t="shared" si="24"/>
        <v>NO BET</v>
      </c>
      <c r="K284" s="160"/>
      <c r="L284" s="190">
        <f t="shared" si="25"/>
        <v>0</v>
      </c>
      <c r="M284" s="278"/>
      <c r="N284" s="182"/>
      <c r="O284" s="182"/>
    </row>
    <row r="285" spans="1:15" hidden="1" x14ac:dyDescent="0.25">
      <c r="A285" s="270">
        <v>22</v>
      </c>
      <c r="B285" s="171"/>
      <c r="C285" s="171"/>
      <c r="D285" s="171"/>
      <c r="E285" s="176"/>
      <c r="F285" s="176"/>
      <c r="G285" s="11">
        <v>0</v>
      </c>
      <c r="H285" s="14">
        <v>0</v>
      </c>
      <c r="I285" s="31">
        <f t="shared" si="26"/>
        <v>0</v>
      </c>
      <c r="J285" s="26" t="str">
        <f t="shared" si="24"/>
        <v>NO BET</v>
      </c>
      <c r="K285" s="160"/>
      <c r="L285" s="190">
        <f t="shared" si="25"/>
        <v>0</v>
      </c>
      <c r="M285" s="278"/>
      <c r="N285" s="182"/>
      <c r="O285" s="182"/>
    </row>
    <row r="286" spans="1:15" hidden="1" x14ac:dyDescent="0.25">
      <c r="A286" s="270">
        <v>23</v>
      </c>
      <c r="B286" s="171"/>
      <c r="C286" s="171"/>
      <c r="D286" s="171"/>
      <c r="E286" s="176"/>
      <c r="F286" s="176"/>
      <c r="G286" s="12">
        <v>0</v>
      </c>
      <c r="H286" s="15">
        <v>0</v>
      </c>
      <c r="I286" s="31">
        <f t="shared" si="26"/>
        <v>0</v>
      </c>
      <c r="J286" s="26" t="str">
        <f t="shared" si="24"/>
        <v>NO BET</v>
      </c>
      <c r="K286" s="160"/>
      <c r="L286" s="190">
        <f t="shared" si="25"/>
        <v>0</v>
      </c>
      <c r="M286" s="278"/>
      <c r="N286" s="182"/>
      <c r="O286" s="182"/>
    </row>
    <row r="287" spans="1:15" hidden="1" x14ac:dyDescent="0.25">
      <c r="A287" s="270">
        <v>24</v>
      </c>
      <c r="B287" s="171"/>
      <c r="C287" s="171"/>
      <c r="D287" s="171"/>
      <c r="E287" s="176"/>
      <c r="F287" s="176"/>
      <c r="G287" s="12">
        <v>0</v>
      </c>
      <c r="H287" s="15">
        <v>0</v>
      </c>
      <c r="I287" s="31">
        <f t="shared" si="26"/>
        <v>0</v>
      </c>
      <c r="J287" s="26" t="str">
        <f t="shared" si="24"/>
        <v>NO BET</v>
      </c>
      <c r="K287" s="160"/>
      <c r="L287" s="190">
        <f t="shared" si="25"/>
        <v>0</v>
      </c>
      <c r="M287" s="278"/>
      <c r="N287" s="182"/>
      <c r="O287" s="182"/>
    </row>
    <row r="288" spans="1:15" x14ac:dyDescent="0.25">
      <c r="A288" s="241"/>
      <c r="B288" s="242"/>
      <c r="C288" s="241"/>
      <c r="D288" s="241"/>
      <c r="E288" s="160"/>
      <c r="F288" s="160"/>
      <c r="G288" s="188"/>
      <c r="H288" s="188"/>
      <c r="I288" s="151"/>
      <c r="J288" s="172"/>
      <c r="K288" s="162" t="s">
        <v>30</v>
      </c>
      <c r="L288" s="173"/>
      <c r="M288" s="278"/>
      <c r="N288" s="8"/>
      <c r="O288" s="188"/>
    </row>
    <row r="289" spans="1:15" x14ac:dyDescent="0.25">
      <c r="A289" s="169" t="s">
        <v>25</v>
      </c>
      <c r="B289" s="570"/>
      <c r="C289" s="570"/>
      <c r="D289" s="327"/>
      <c r="E289" s="177" t="s">
        <v>17</v>
      </c>
      <c r="F289" s="175"/>
      <c r="G289" s="278"/>
      <c r="H289" s="27"/>
      <c r="I289" s="28" t="s">
        <v>29</v>
      </c>
      <c r="J289" s="29">
        <f>SUM(J264:J287)</f>
        <v>36.592886218062596</v>
      </c>
      <c r="K289" s="162" t="s">
        <v>18</v>
      </c>
      <c r="L289" s="29">
        <f>SUM(L264:L288)</f>
        <v>-36.592886218062596</v>
      </c>
      <c r="M289" s="278"/>
      <c r="N289" s="8"/>
      <c r="O289" s="188"/>
    </row>
    <row r="290" spans="1:15" hidden="1" x14ac:dyDescent="0.25">
      <c r="A290" s="64" t="s">
        <v>44</v>
      </c>
      <c r="B290" s="8"/>
      <c r="C290" s="8"/>
      <c r="D290" s="8"/>
      <c r="E290" s="278"/>
      <c r="F290" s="278"/>
      <c r="G290" s="278"/>
      <c r="H290" s="188"/>
      <c r="I290" s="151"/>
      <c r="J290" s="188"/>
      <c r="K290" s="188"/>
      <c r="L290" s="188"/>
      <c r="M290" s="188"/>
      <c r="N290" s="8"/>
      <c r="O290" s="188"/>
    </row>
    <row r="291" spans="1:15" hidden="1" x14ac:dyDescent="0.25">
      <c r="A291" s="64"/>
      <c r="B291" s="8"/>
      <c r="C291" s="8"/>
      <c r="D291" s="8"/>
      <c r="E291" s="278"/>
      <c r="F291" s="278"/>
      <c r="G291" s="278"/>
      <c r="H291" s="188"/>
      <c r="I291" s="151"/>
      <c r="J291" s="188"/>
      <c r="K291" s="188"/>
      <c r="L291" s="188"/>
      <c r="M291" s="188"/>
      <c r="N291" s="8"/>
      <c r="O291" s="188"/>
    </row>
    <row r="292" spans="1:15" hidden="1" x14ac:dyDescent="0.25">
      <c r="A292" s="64"/>
      <c r="B292" s="8"/>
      <c r="C292" s="8"/>
      <c r="D292" s="8"/>
      <c r="E292" s="278"/>
      <c r="F292" s="278"/>
      <c r="G292" s="278"/>
      <c r="H292" s="188"/>
      <c r="I292" s="151"/>
      <c r="J292" s="188"/>
      <c r="K292" s="188"/>
      <c r="L292" s="188"/>
      <c r="M292" s="188"/>
      <c r="N292" s="8"/>
      <c r="O292" s="188"/>
    </row>
    <row r="293" spans="1:15" ht="15" hidden="1" customHeight="1" x14ac:dyDescent="0.25">
      <c r="A293" s="268" t="s">
        <v>6</v>
      </c>
      <c r="B293" s="271" t="s">
        <v>51</v>
      </c>
      <c r="C293" s="70" t="s">
        <v>15</v>
      </c>
      <c r="D293" s="320"/>
      <c r="E293" s="339"/>
      <c r="F293" s="339"/>
      <c r="G293" s="320"/>
      <c r="H293" s="268" t="s">
        <v>22</v>
      </c>
      <c r="I293" s="562" t="s">
        <v>16</v>
      </c>
      <c r="J293" s="571">
        <v>0.9</v>
      </c>
      <c r="K293" s="572" t="s">
        <v>4</v>
      </c>
      <c r="L293" s="563">
        <v>100</v>
      </c>
      <c r="M293" s="564" t="s">
        <v>3</v>
      </c>
      <c r="N293" s="561" t="s">
        <v>64</v>
      </c>
      <c r="O293" s="371"/>
    </row>
    <row r="294" spans="1:15" hidden="1" x14ac:dyDescent="0.25">
      <c r="A294" s="262" t="s">
        <v>7</v>
      </c>
      <c r="B294" s="275">
        <v>9</v>
      </c>
      <c r="C294" s="264" t="s">
        <v>14</v>
      </c>
      <c r="D294" s="275"/>
      <c r="E294" s="261"/>
      <c r="F294" s="261"/>
      <c r="G294" s="275"/>
      <c r="H294" s="186"/>
      <c r="I294" s="562"/>
      <c r="J294" s="571"/>
      <c r="K294" s="572"/>
      <c r="L294" s="563"/>
      <c r="M294" s="564"/>
      <c r="N294" s="561"/>
      <c r="O294" s="371"/>
    </row>
    <row r="295" spans="1:15" ht="15" hidden="1" customHeight="1" x14ac:dyDescent="0.25">
      <c r="A295" s="266" t="s">
        <v>8</v>
      </c>
      <c r="B295" s="267" t="s">
        <v>32</v>
      </c>
      <c r="C295" s="186"/>
      <c r="D295" s="275"/>
      <c r="E295" s="104"/>
      <c r="F295" s="104"/>
      <c r="G295" s="275"/>
      <c r="H295" s="186"/>
      <c r="I295" s="152"/>
      <c r="J295" s="186"/>
      <c r="K295" s="186"/>
      <c r="L295" s="186"/>
      <c r="M295" s="561" t="s">
        <v>23</v>
      </c>
      <c r="N295" s="561"/>
      <c r="O295" s="372" t="s">
        <v>65</v>
      </c>
    </row>
    <row r="296" spans="1:15" ht="30" hidden="1" x14ac:dyDescent="0.25">
      <c r="A296" s="261" t="s">
        <v>9</v>
      </c>
      <c r="B296" s="261" t="s">
        <v>10</v>
      </c>
      <c r="C296" s="266" t="s">
        <v>0</v>
      </c>
      <c r="D296" s="266"/>
      <c r="E296" s="261" t="s">
        <v>47</v>
      </c>
      <c r="F296" s="261" t="s">
        <v>48</v>
      </c>
      <c r="G296" s="261" t="s">
        <v>11</v>
      </c>
      <c r="H296" s="261" t="s">
        <v>12</v>
      </c>
      <c r="I296" s="325" t="s">
        <v>20</v>
      </c>
      <c r="J296" s="261" t="s">
        <v>1</v>
      </c>
      <c r="K296" s="261" t="s">
        <v>13</v>
      </c>
      <c r="L296" s="261" t="s">
        <v>5</v>
      </c>
      <c r="M296" s="561"/>
      <c r="N296" s="561"/>
      <c r="O296" s="373" t="s">
        <v>66</v>
      </c>
    </row>
    <row r="297" spans="1:15" hidden="1" x14ac:dyDescent="0.25">
      <c r="A297" s="270">
        <v>1</v>
      </c>
      <c r="B297" s="321"/>
      <c r="C297" s="322"/>
      <c r="D297" s="322"/>
      <c r="E297" s="176"/>
      <c r="F297" s="176"/>
      <c r="G297" s="11">
        <v>0</v>
      </c>
      <c r="H297" s="14">
        <v>0</v>
      </c>
      <c r="I297" s="31">
        <f>H297</f>
        <v>0</v>
      </c>
      <c r="J297" s="26" t="str">
        <f>IF(M297="B", $L$260/G297*$J$260,IF(I297&lt;=G297,$M$260,IF(I297&gt;G297,SUM($L$260/G297*$J$260,0,ROUNDUP(,0)))))</f>
        <v>NO BET</v>
      </c>
      <c r="K297" s="160"/>
      <c r="L297" s="190">
        <f>IF(J297="NO BET",0,IF(K297&gt;1,J297*-1,IF(K297=1,SUM(J297*I297-J297,0))))</f>
        <v>0</v>
      </c>
      <c r="M297" s="278"/>
      <c r="N297" s="182"/>
      <c r="O297" s="182"/>
    </row>
    <row r="298" spans="1:15" hidden="1" x14ac:dyDescent="0.25">
      <c r="A298" s="270">
        <v>2</v>
      </c>
      <c r="B298" s="321"/>
      <c r="C298" s="322"/>
      <c r="D298" s="322"/>
      <c r="E298" s="176"/>
      <c r="F298" s="176"/>
      <c r="G298" s="11">
        <v>0</v>
      </c>
      <c r="H298" s="14">
        <v>0</v>
      </c>
      <c r="I298" s="31">
        <f t="shared" ref="I298:I319" si="27">H298</f>
        <v>0</v>
      </c>
      <c r="J298" s="26" t="str">
        <f t="shared" ref="J298:J320" si="28">IF(M298="B", $L$260/G298*$J$260,IF(I298&lt;=G298,$M$260,IF(I298&gt;G298,SUM($L$260/G298*$J$260,0,ROUNDUP(,0)))))</f>
        <v>NO BET</v>
      </c>
      <c r="K298" s="160"/>
      <c r="L298" s="190">
        <f t="shared" ref="L298:L320" si="29">IF(J298="NO BET",0,IF(K298&gt;1,J298*-1,IF(K298=1,SUM(J298*I298-J298,0))))</f>
        <v>0</v>
      </c>
      <c r="M298" s="278"/>
      <c r="N298" s="182"/>
      <c r="O298" s="182"/>
    </row>
    <row r="299" spans="1:15" hidden="1" x14ac:dyDescent="0.25">
      <c r="A299" s="270">
        <v>3</v>
      </c>
      <c r="B299" s="321"/>
      <c r="C299" s="323"/>
      <c r="D299" s="324"/>
      <c r="E299" s="176"/>
      <c r="F299" s="176"/>
      <c r="G299" s="12">
        <v>0</v>
      </c>
      <c r="H299" s="15">
        <v>0</v>
      </c>
      <c r="I299" s="31">
        <f t="shared" si="27"/>
        <v>0</v>
      </c>
      <c r="J299" s="26" t="str">
        <f t="shared" si="28"/>
        <v>NO BET</v>
      </c>
      <c r="K299" s="160"/>
      <c r="L299" s="190">
        <f t="shared" si="29"/>
        <v>0</v>
      </c>
      <c r="M299" s="278"/>
      <c r="N299" s="182"/>
      <c r="O299" s="182"/>
    </row>
    <row r="300" spans="1:15" hidden="1" x14ac:dyDescent="0.25">
      <c r="A300" s="270">
        <v>4</v>
      </c>
      <c r="B300" s="321"/>
      <c r="C300" s="322"/>
      <c r="D300" s="322"/>
      <c r="E300" s="176"/>
      <c r="F300" s="176"/>
      <c r="G300" s="12">
        <v>0</v>
      </c>
      <c r="H300" s="15">
        <v>0</v>
      </c>
      <c r="I300" s="31">
        <f t="shared" si="27"/>
        <v>0</v>
      </c>
      <c r="J300" s="26" t="str">
        <f t="shared" si="28"/>
        <v>NO BET</v>
      </c>
      <c r="K300" s="160"/>
      <c r="L300" s="190">
        <f t="shared" si="29"/>
        <v>0</v>
      </c>
      <c r="M300" s="278"/>
      <c r="N300" s="182"/>
      <c r="O300" s="182"/>
    </row>
    <row r="301" spans="1:15" hidden="1" x14ac:dyDescent="0.25">
      <c r="A301" s="270">
        <v>5</v>
      </c>
      <c r="B301" s="321"/>
      <c r="C301" s="171"/>
      <c r="D301" s="171"/>
      <c r="E301" s="176"/>
      <c r="F301" s="176"/>
      <c r="G301" s="12">
        <v>0</v>
      </c>
      <c r="H301" s="15">
        <v>0</v>
      </c>
      <c r="I301" s="31">
        <f t="shared" si="27"/>
        <v>0</v>
      </c>
      <c r="J301" s="26" t="str">
        <f t="shared" si="28"/>
        <v>NO BET</v>
      </c>
      <c r="K301" s="160"/>
      <c r="L301" s="190">
        <f t="shared" si="29"/>
        <v>0</v>
      </c>
      <c r="M301" s="278"/>
      <c r="N301" s="182"/>
      <c r="O301" s="182"/>
    </row>
    <row r="302" spans="1:15" hidden="1" x14ac:dyDescent="0.25">
      <c r="A302" s="270">
        <v>6</v>
      </c>
      <c r="B302" s="321"/>
      <c r="C302" s="171"/>
      <c r="D302" s="171"/>
      <c r="E302" s="176"/>
      <c r="F302" s="176"/>
      <c r="G302" s="12">
        <v>0</v>
      </c>
      <c r="H302" s="15">
        <v>0</v>
      </c>
      <c r="I302" s="31">
        <f t="shared" si="27"/>
        <v>0</v>
      </c>
      <c r="J302" s="26" t="str">
        <f t="shared" si="28"/>
        <v>NO BET</v>
      </c>
      <c r="K302" s="160"/>
      <c r="L302" s="190">
        <f t="shared" si="29"/>
        <v>0</v>
      </c>
      <c r="M302" s="278"/>
      <c r="N302" s="182"/>
      <c r="O302" s="182"/>
    </row>
    <row r="303" spans="1:15" hidden="1" x14ac:dyDescent="0.25">
      <c r="A303" s="336">
        <v>7</v>
      </c>
      <c r="B303" s="323"/>
      <c r="C303" s="337"/>
      <c r="D303" s="337"/>
      <c r="E303" s="338"/>
      <c r="F303" s="338"/>
      <c r="G303" s="11">
        <v>0</v>
      </c>
      <c r="H303" s="14">
        <v>0</v>
      </c>
      <c r="I303" s="31">
        <f t="shared" si="27"/>
        <v>0</v>
      </c>
      <c r="J303" s="26" t="str">
        <f t="shared" si="28"/>
        <v>NO BET</v>
      </c>
      <c r="K303" s="160"/>
      <c r="L303" s="190">
        <f t="shared" si="29"/>
        <v>0</v>
      </c>
      <c r="M303" s="278"/>
      <c r="N303" s="182"/>
      <c r="O303" s="182"/>
    </row>
    <row r="304" spans="1:15" hidden="1" x14ac:dyDescent="0.25">
      <c r="A304" s="272">
        <v>8</v>
      </c>
      <c r="B304" s="321"/>
      <c r="C304" s="171"/>
      <c r="D304" s="171"/>
      <c r="E304" s="105"/>
      <c r="F304" s="105"/>
      <c r="G304" s="57">
        <v>0</v>
      </c>
      <c r="H304" s="58">
        <v>0</v>
      </c>
      <c r="I304" s="77">
        <f t="shared" si="27"/>
        <v>0</v>
      </c>
      <c r="J304" s="78" t="str">
        <f t="shared" si="28"/>
        <v>NO BET</v>
      </c>
      <c r="K304" s="160"/>
      <c r="L304" s="190">
        <f t="shared" si="29"/>
        <v>0</v>
      </c>
      <c r="M304" s="278"/>
      <c r="N304" s="182"/>
      <c r="O304" s="182"/>
    </row>
    <row r="305" spans="1:15" hidden="1" x14ac:dyDescent="0.25">
      <c r="A305" s="270">
        <v>9</v>
      </c>
      <c r="B305" s="321"/>
      <c r="C305" s="171"/>
      <c r="D305" s="171"/>
      <c r="E305" s="176"/>
      <c r="F305" s="176"/>
      <c r="G305" s="12">
        <v>0</v>
      </c>
      <c r="H305" s="15">
        <v>0</v>
      </c>
      <c r="I305" s="31">
        <f t="shared" si="27"/>
        <v>0</v>
      </c>
      <c r="J305" s="26" t="str">
        <f t="shared" si="28"/>
        <v>NO BET</v>
      </c>
      <c r="K305" s="160"/>
      <c r="L305" s="190">
        <f t="shared" si="29"/>
        <v>0</v>
      </c>
      <c r="M305" s="278"/>
      <c r="N305" s="182"/>
      <c r="O305" s="182"/>
    </row>
    <row r="306" spans="1:15" hidden="1" x14ac:dyDescent="0.25">
      <c r="A306" s="270">
        <v>10</v>
      </c>
      <c r="B306" s="321"/>
      <c r="C306" s="171"/>
      <c r="D306" s="171"/>
      <c r="E306" s="176"/>
      <c r="F306" s="176"/>
      <c r="G306" s="12">
        <v>0</v>
      </c>
      <c r="H306" s="15">
        <v>0</v>
      </c>
      <c r="I306" s="31">
        <f t="shared" si="27"/>
        <v>0</v>
      </c>
      <c r="J306" s="26" t="str">
        <f t="shared" si="28"/>
        <v>NO BET</v>
      </c>
      <c r="K306" s="160"/>
      <c r="L306" s="190">
        <f t="shared" si="29"/>
        <v>0</v>
      </c>
      <c r="M306" s="278"/>
      <c r="N306" s="182"/>
      <c r="O306" s="182"/>
    </row>
    <row r="307" spans="1:15" hidden="1" x14ac:dyDescent="0.25">
      <c r="A307" s="270">
        <v>11</v>
      </c>
      <c r="B307" s="321"/>
      <c r="C307" s="171"/>
      <c r="D307" s="171"/>
      <c r="E307" s="176"/>
      <c r="F307" s="176"/>
      <c r="G307" s="12">
        <v>0</v>
      </c>
      <c r="H307" s="15">
        <v>0</v>
      </c>
      <c r="I307" s="31">
        <f t="shared" si="27"/>
        <v>0</v>
      </c>
      <c r="J307" s="26" t="str">
        <f t="shared" si="28"/>
        <v>NO BET</v>
      </c>
      <c r="K307" s="160"/>
      <c r="L307" s="190">
        <f t="shared" si="29"/>
        <v>0</v>
      </c>
      <c r="M307" s="278"/>
      <c r="N307" s="182"/>
      <c r="O307" s="182"/>
    </row>
    <row r="308" spans="1:15" hidden="1" x14ac:dyDescent="0.25">
      <c r="A308" s="270">
        <v>12</v>
      </c>
      <c r="B308" s="171"/>
      <c r="C308" s="171"/>
      <c r="D308" s="171"/>
      <c r="E308" s="176"/>
      <c r="F308" s="176"/>
      <c r="G308" s="12">
        <v>0</v>
      </c>
      <c r="H308" s="15">
        <v>0</v>
      </c>
      <c r="I308" s="31">
        <f t="shared" si="27"/>
        <v>0</v>
      </c>
      <c r="J308" s="26" t="str">
        <f t="shared" si="28"/>
        <v>NO BET</v>
      </c>
      <c r="K308" s="160"/>
      <c r="L308" s="190">
        <f t="shared" si="29"/>
        <v>0</v>
      </c>
      <c r="M308" s="278"/>
      <c r="N308" s="182"/>
      <c r="O308" s="182"/>
    </row>
    <row r="309" spans="1:15" ht="15" hidden="1" customHeight="1" x14ac:dyDescent="0.25">
      <c r="A309" s="270">
        <v>13</v>
      </c>
      <c r="B309" s="171"/>
      <c r="C309" s="171"/>
      <c r="D309" s="171"/>
      <c r="E309" s="176"/>
      <c r="F309" s="176"/>
      <c r="G309" s="12">
        <v>0</v>
      </c>
      <c r="H309" s="15">
        <v>0</v>
      </c>
      <c r="I309" s="31">
        <f t="shared" si="27"/>
        <v>0</v>
      </c>
      <c r="J309" s="26" t="str">
        <f t="shared" si="28"/>
        <v>NO BET</v>
      </c>
      <c r="K309" s="160"/>
      <c r="L309" s="190">
        <f t="shared" si="29"/>
        <v>0</v>
      </c>
      <c r="M309" s="278"/>
      <c r="N309" s="182"/>
      <c r="O309" s="182"/>
    </row>
    <row r="310" spans="1:15" hidden="1" x14ac:dyDescent="0.25">
      <c r="A310" s="270">
        <v>14</v>
      </c>
      <c r="B310" s="171"/>
      <c r="C310" s="171"/>
      <c r="D310" s="171"/>
      <c r="E310" s="176"/>
      <c r="F310" s="176"/>
      <c r="G310" s="12">
        <v>0</v>
      </c>
      <c r="H310" s="15">
        <v>0</v>
      </c>
      <c r="I310" s="31">
        <f t="shared" si="27"/>
        <v>0</v>
      </c>
      <c r="J310" s="26" t="str">
        <f t="shared" si="28"/>
        <v>NO BET</v>
      </c>
      <c r="K310" s="160"/>
      <c r="L310" s="190">
        <f t="shared" si="29"/>
        <v>0</v>
      </c>
      <c r="M310" s="278"/>
      <c r="N310" s="182"/>
      <c r="O310" s="182"/>
    </row>
    <row r="311" spans="1:15" hidden="1" x14ac:dyDescent="0.25">
      <c r="A311" s="270">
        <v>15</v>
      </c>
      <c r="B311" s="171"/>
      <c r="C311" s="171"/>
      <c r="D311" s="171"/>
      <c r="E311" s="176"/>
      <c r="F311" s="176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60"/>
      <c r="L311" s="190">
        <f t="shared" si="29"/>
        <v>0</v>
      </c>
      <c r="M311" s="278"/>
      <c r="N311" s="182"/>
      <c r="O311" s="182"/>
    </row>
    <row r="312" spans="1:15" hidden="1" x14ac:dyDescent="0.25">
      <c r="A312" s="270">
        <v>16</v>
      </c>
      <c r="B312" s="171"/>
      <c r="C312" s="171"/>
      <c r="D312" s="171"/>
      <c r="E312" s="176"/>
      <c r="F312" s="176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60"/>
      <c r="L312" s="190">
        <f t="shared" si="29"/>
        <v>0</v>
      </c>
      <c r="M312" s="278"/>
      <c r="N312" s="182"/>
      <c r="O312" s="182"/>
    </row>
    <row r="313" spans="1:15" hidden="1" x14ac:dyDescent="0.25">
      <c r="A313" s="270">
        <v>17</v>
      </c>
      <c r="B313" s="171"/>
      <c r="C313" s="171"/>
      <c r="D313" s="171"/>
      <c r="E313" s="176"/>
      <c r="F313" s="176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60"/>
      <c r="L313" s="190">
        <f t="shared" si="29"/>
        <v>0</v>
      </c>
      <c r="M313" s="278"/>
      <c r="N313" s="182"/>
      <c r="O313" s="182"/>
    </row>
    <row r="314" spans="1:15" hidden="1" x14ac:dyDescent="0.25">
      <c r="A314" s="270">
        <v>18</v>
      </c>
      <c r="B314" s="171"/>
      <c r="C314" s="171"/>
      <c r="D314" s="171"/>
      <c r="E314" s="176"/>
      <c r="F314" s="176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60"/>
      <c r="L314" s="190">
        <f t="shared" si="29"/>
        <v>0</v>
      </c>
      <c r="M314" s="278"/>
      <c r="N314" s="182"/>
      <c r="O314" s="182"/>
    </row>
    <row r="315" spans="1:15" hidden="1" x14ac:dyDescent="0.25">
      <c r="A315" s="270">
        <v>19</v>
      </c>
      <c r="B315" s="171"/>
      <c r="C315" s="171"/>
      <c r="D315" s="171"/>
      <c r="E315" s="176"/>
      <c r="F315" s="176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60"/>
      <c r="L315" s="190">
        <f t="shared" si="29"/>
        <v>0</v>
      </c>
      <c r="M315" s="278"/>
      <c r="N315" s="182"/>
      <c r="O315" s="182"/>
    </row>
    <row r="316" spans="1:15" hidden="1" x14ac:dyDescent="0.25">
      <c r="A316" s="270">
        <v>20</v>
      </c>
      <c r="B316" s="171"/>
      <c r="C316" s="171"/>
      <c r="D316" s="171"/>
      <c r="E316" s="176"/>
      <c r="F316" s="176"/>
      <c r="G316" s="13">
        <v>0</v>
      </c>
      <c r="H316" s="16">
        <v>0</v>
      </c>
      <c r="I316" s="31">
        <f t="shared" si="27"/>
        <v>0</v>
      </c>
      <c r="J316" s="26" t="str">
        <f t="shared" si="28"/>
        <v>NO BET</v>
      </c>
      <c r="K316" s="160"/>
      <c r="L316" s="190">
        <f t="shared" si="29"/>
        <v>0</v>
      </c>
      <c r="M316" s="278"/>
      <c r="N316" s="182"/>
      <c r="O316" s="182"/>
    </row>
    <row r="317" spans="1:15" hidden="1" x14ac:dyDescent="0.25">
      <c r="A317" s="270">
        <v>21</v>
      </c>
      <c r="B317" s="171"/>
      <c r="C317" s="171"/>
      <c r="D317" s="76"/>
      <c r="E317" s="105"/>
      <c r="F317" s="105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60"/>
      <c r="L317" s="190">
        <f t="shared" si="29"/>
        <v>0</v>
      </c>
      <c r="M317" s="278"/>
      <c r="N317" s="182"/>
      <c r="O317" s="182"/>
    </row>
    <row r="318" spans="1:15" hidden="1" x14ac:dyDescent="0.25">
      <c r="A318" s="270">
        <v>22</v>
      </c>
      <c r="B318" s="171"/>
      <c r="C318" s="171"/>
      <c r="D318" s="171"/>
      <c r="E318" s="176"/>
      <c r="F318" s="176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60"/>
      <c r="L318" s="190">
        <f t="shared" si="29"/>
        <v>0</v>
      </c>
      <c r="M318" s="278"/>
      <c r="N318" s="182"/>
      <c r="O318" s="182"/>
    </row>
    <row r="319" spans="1:15" hidden="1" x14ac:dyDescent="0.25">
      <c r="A319" s="270">
        <v>23</v>
      </c>
      <c r="B319" s="171"/>
      <c r="C319" s="171"/>
      <c r="D319" s="171"/>
      <c r="E319" s="176"/>
      <c r="F319" s="176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60"/>
      <c r="L319" s="190">
        <f t="shared" si="29"/>
        <v>0</v>
      </c>
      <c r="M319" s="278"/>
      <c r="N319" s="182"/>
      <c r="O319" s="182"/>
    </row>
    <row r="320" spans="1:15" hidden="1" x14ac:dyDescent="0.25">
      <c r="A320" s="270">
        <v>24</v>
      </c>
      <c r="B320" s="171"/>
      <c r="C320" s="171"/>
      <c r="D320" s="171"/>
      <c r="E320" s="176"/>
      <c r="F320" s="176"/>
      <c r="G320" s="12">
        <v>0</v>
      </c>
      <c r="H320" s="15">
        <v>0</v>
      </c>
      <c r="I320" s="31">
        <v>0</v>
      </c>
      <c r="J320" s="26" t="str">
        <f t="shared" si="28"/>
        <v>NO BET</v>
      </c>
      <c r="K320" s="160"/>
      <c r="L320" s="190">
        <f t="shared" si="29"/>
        <v>0</v>
      </c>
      <c r="M320" s="278"/>
      <c r="N320" s="182"/>
      <c r="O320" s="182"/>
    </row>
    <row r="321" spans="1:15" hidden="1" x14ac:dyDescent="0.25">
      <c r="A321" s="241"/>
      <c r="B321" s="242"/>
      <c r="C321" s="241"/>
      <c r="D321" s="241"/>
      <c r="E321" s="160"/>
      <c r="F321" s="160"/>
      <c r="G321" s="188"/>
      <c r="H321" s="188"/>
      <c r="I321" s="151"/>
      <c r="J321" s="172"/>
      <c r="K321" s="162" t="s">
        <v>30</v>
      </c>
      <c r="L321" s="173"/>
      <c r="M321" s="278"/>
      <c r="N321" s="8"/>
      <c r="O321" s="188"/>
    </row>
    <row r="322" spans="1:15" hidden="1" x14ac:dyDescent="0.25">
      <c r="A322" s="169" t="s">
        <v>25</v>
      </c>
      <c r="B322" s="570"/>
      <c r="C322" s="570"/>
      <c r="D322" s="327"/>
      <c r="E322" s="177" t="s">
        <v>17</v>
      </c>
      <c r="F322" s="175"/>
      <c r="G322" s="278"/>
      <c r="H322" s="27"/>
      <c r="I322" s="28" t="s">
        <v>29</v>
      </c>
      <c r="J322" s="29">
        <f>SUM(J297:J320)</f>
        <v>0</v>
      </c>
      <c r="K322" s="162" t="s">
        <v>18</v>
      </c>
      <c r="L322" s="29">
        <f>SUM(L297:L321)</f>
        <v>0</v>
      </c>
      <c r="M322" s="278"/>
      <c r="N322" s="8"/>
      <c r="O322" s="188"/>
    </row>
    <row r="323" spans="1:15" x14ac:dyDescent="0.25">
      <c r="A323" s="64" t="s">
        <v>44</v>
      </c>
      <c r="B323" s="8"/>
      <c r="C323" s="8"/>
      <c r="D323" s="8"/>
      <c r="E323" s="278"/>
      <c r="F323" s="278"/>
      <c r="G323" s="278"/>
      <c r="H323" s="188"/>
      <c r="I323" s="151"/>
      <c r="J323" s="188"/>
      <c r="K323" s="188"/>
      <c r="L323" s="188"/>
      <c r="M323" s="188"/>
      <c r="N323" s="8"/>
      <c r="O323" s="188"/>
    </row>
    <row r="324" spans="1:15" ht="15.75" x14ac:dyDescent="0.25">
      <c r="A324" s="188"/>
      <c r="B324" s="188"/>
      <c r="C324" s="188"/>
      <c r="D324" s="188"/>
      <c r="E324" s="160"/>
      <c r="F324" s="160"/>
      <c r="G324" s="188"/>
      <c r="H324" s="188"/>
      <c r="I324" s="565" t="s">
        <v>21</v>
      </c>
      <c r="J324" s="565"/>
      <c r="K324" s="565"/>
      <c r="L324" s="53">
        <f>SUM(L58+L91+L124+L157+L190+L223+L256+L289+L322)</f>
        <v>145.37494402836714</v>
      </c>
      <c r="M324" s="188"/>
      <c r="N324" s="612" t="s">
        <v>609</v>
      </c>
      <c r="O324" s="611">
        <f>SUM(J58+J91+J124+J157+J190+J223+J256+J289+J322)</f>
        <v>435.82011091668784</v>
      </c>
    </row>
    <row r="325" spans="1:15" x14ac:dyDescent="0.25">
      <c r="A325" s="188"/>
      <c r="B325" s="188"/>
      <c r="C325" s="188"/>
      <c r="D325" s="188"/>
      <c r="E325" s="160"/>
      <c r="F325" s="160"/>
      <c r="G325" s="188"/>
      <c r="H325" s="188"/>
      <c r="I325" s="151"/>
      <c r="J325" s="188"/>
      <c r="K325" s="188"/>
      <c r="L325" s="188"/>
      <c r="M325" s="188"/>
      <c r="N325" s="188"/>
    </row>
    <row r="326" spans="1:15" ht="15.75" hidden="1" customHeight="1" x14ac:dyDescent="0.25">
      <c r="A326" s="138" t="s">
        <v>63</v>
      </c>
      <c r="B326" s="138"/>
      <c r="C326" s="138"/>
      <c r="D326" s="138"/>
      <c r="E326" s="139"/>
      <c r="F326" s="139"/>
      <c r="G326" s="139"/>
      <c r="H326" s="139"/>
      <c r="I326" s="139"/>
      <c r="J326" s="139"/>
      <c r="K326" s="137"/>
      <c r="L326" s="370"/>
      <c r="M326" s="370"/>
      <c r="N326" s="370"/>
    </row>
    <row r="327" spans="1:15" ht="15.75" hidden="1" customHeight="1" x14ac:dyDescent="0.25">
      <c r="A327" s="131"/>
      <c r="B327" s="131"/>
      <c r="C327" s="131"/>
      <c r="D327" s="131"/>
      <c r="E327" s="137"/>
      <c r="F327" s="137"/>
      <c r="G327" s="137"/>
      <c r="H327" s="137"/>
      <c r="I327" s="137"/>
      <c r="J327" s="137"/>
      <c r="K327" s="137"/>
      <c r="L327" s="370"/>
      <c r="M327" s="370"/>
      <c r="N327" s="370"/>
    </row>
    <row r="328" spans="1:15" ht="20.100000000000001" hidden="1" customHeight="1" x14ac:dyDescent="0.25">
      <c r="A328" s="392" t="s">
        <v>6</v>
      </c>
      <c r="B328" s="392" t="s">
        <v>7</v>
      </c>
      <c r="C328" s="576" t="s">
        <v>54</v>
      </c>
      <c r="D328" s="578"/>
      <c r="E328" s="576" t="s">
        <v>55</v>
      </c>
      <c r="F328" s="577"/>
      <c r="G328" s="578"/>
      <c r="H328" s="392" t="s">
        <v>53</v>
      </c>
      <c r="I328" s="392" t="s">
        <v>56</v>
      </c>
      <c r="J328" s="392" t="s">
        <v>58</v>
      </c>
      <c r="K328" s="392" t="s">
        <v>1</v>
      </c>
      <c r="L328" s="392" t="s">
        <v>60</v>
      </c>
      <c r="M328" s="136" t="s">
        <v>5</v>
      </c>
      <c r="N328" s="136" t="s">
        <v>61</v>
      </c>
    </row>
    <row r="329" spans="1:15" ht="20.100000000000001" hidden="1" customHeight="1" x14ac:dyDescent="0.25">
      <c r="A329" s="276"/>
      <c r="B329" s="391"/>
      <c r="C329" s="573"/>
      <c r="D329" s="575"/>
      <c r="E329" s="584"/>
      <c r="F329" s="585"/>
      <c r="G329" s="586"/>
      <c r="H329" s="284"/>
      <c r="I329" s="285">
        <v>0</v>
      </c>
      <c r="J329" s="286">
        <v>0</v>
      </c>
      <c r="K329" s="343">
        <v>0</v>
      </c>
      <c r="L329" s="285">
        <v>0</v>
      </c>
      <c r="M329" s="285">
        <f>K329*L329</f>
        <v>0</v>
      </c>
      <c r="N329" s="343">
        <f>SUM(M329-K329)</f>
        <v>0</v>
      </c>
    </row>
    <row r="330" spans="1:15" ht="20.100000000000001" hidden="1" customHeight="1" x14ac:dyDescent="0.25">
      <c r="A330" s="276"/>
      <c r="B330" s="391"/>
      <c r="C330" s="573"/>
      <c r="D330" s="575"/>
      <c r="E330" s="584"/>
      <c r="F330" s="585"/>
      <c r="G330" s="586"/>
      <c r="H330" s="284"/>
      <c r="I330" s="286">
        <v>0</v>
      </c>
      <c r="J330" s="286">
        <v>0</v>
      </c>
      <c r="K330" s="344">
        <v>0</v>
      </c>
      <c r="L330" s="286">
        <v>0</v>
      </c>
      <c r="M330" s="285">
        <f t="shared" ref="M330:M338" si="30">K330*L330</f>
        <v>0</v>
      </c>
      <c r="N330" s="285">
        <f t="shared" ref="N330:N338" si="31">SUM(M330-K330)</f>
        <v>0</v>
      </c>
    </row>
    <row r="331" spans="1:15" ht="20.100000000000001" hidden="1" customHeight="1" x14ac:dyDescent="0.25">
      <c r="A331" s="276"/>
      <c r="B331" s="391"/>
      <c r="C331" s="573"/>
      <c r="D331" s="575"/>
      <c r="E331" s="573"/>
      <c r="F331" s="574"/>
      <c r="G331" s="575"/>
      <c r="H331" s="284"/>
      <c r="I331" s="286">
        <v>0</v>
      </c>
      <c r="J331" s="286">
        <v>0</v>
      </c>
      <c r="K331" s="344">
        <v>0</v>
      </c>
      <c r="L331" s="286">
        <v>0</v>
      </c>
      <c r="M331" s="285">
        <f t="shared" si="30"/>
        <v>0</v>
      </c>
      <c r="N331" s="285">
        <f t="shared" si="31"/>
        <v>0</v>
      </c>
    </row>
    <row r="332" spans="1:15" ht="20.100000000000001" hidden="1" customHeight="1" x14ac:dyDescent="0.25">
      <c r="A332" s="390"/>
      <c r="B332" s="391"/>
      <c r="C332" s="548"/>
      <c r="D332" s="610"/>
      <c r="E332" s="551"/>
      <c r="F332" s="552"/>
      <c r="G332" s="553"/>
      <c r="H332" s="287"/>
      <c r="I332" s="286">
        <v>0</v>
      </c>
      <c r="J332" s="286">
        <v>0</v>
      </c>
      <c r="K332" s="344">
        <v>0</v>
      </c>
      <c r="L332" s="286">
        <v>0</v>
      </c>
      <c r="M332" s="285">
        <f t="shared" si="30"/>
        <v>0</v>
      </c>
      <c r="N332" s="285">
        <f t="shared" si="31"/>
        <v>0</v>
      </c>
    </row>
    <row r="333" spans="1:15" ht="20.100000000000001" hidden="1" customHeight="1" x14ac:dyDescent="0.25">
      <c r="A333" s="390"/>
      <c r="B333" s="391"/>
      <c r="C333" s="548"/>
      <c r="D333" s="610"/>
      <c r="E333" s="551"/>
      <c r="F333" s="552"/>
      <c r="G333" s="553"/>
      <c r="H333" s="287"/>
      <c r="I333" s="286">
        <v>0</v>
      </c>
      <c r="J333" s="286">
        <v>0</v>
      </c>
      <c r="K333" s="344">
        <v>0</v>
      </c>
      <c r="L333" s="286">
        <v>0</v>
      </c>
      <c r="M333" s="285">
        <f t="shared" si="30"/>
        <v>0</v>
      </c>
      <c r="N333" s="285">
        <f t="shared" si="31"/>
        <v>0</v>
      </c>
    </row>
    <row r="334" spans="1:15" ht="20.100000000000001" hidden="1" customHeight="1" x14ac:dyDescent="0.25">
      <c r="A334" s="276"/>
      <c r="B334" s="391"/>
      <c r="C334" s="573"/>
      <c r="D334" s="575"/>
      <c r="E334" s="573"/>
      <c r="F334" s="574"/>
      <c r="G334" s="575"/>
      <c r="H334" s="284"/>
      <c r="I334" s="286">
        <v>0</v>
      </c>
      <c r="J334" s="286">
        <v>0</v>
      </c>
      <c r="K334" s="344">
        <v>0</v>
      </c>
      <c r="L334" s="286">
        <v>0</v>
      </c>
      <c r="M334" s="285">
        <f t="shared" si="30"/>
        <v>0</v>
      </c>
      <c r="N334" s="285">
        <f t="shared" si="31"/>
        <v>0</v>
      </c>
    </row>
    <row r="335" spans="1:15" ht="20.100000000000001" hidden="1" customHeight="1" x14ac:dyDescent="0.25">
      <c r="A335" s="276"/>
      <c r="B335" s="391"/>
      <c r="C335" s="573"/>
      <c r="D335" s="575"/>
      <c r="E335" s="573"/>
      <c r="F335" s="574"/>
      <c r="G335" s="575"/>
      <c r="H335" s="284"/>
      <c r="I335" s="286">
        <v>0</v>
      </c>
      <c r="J335" s="286">
        <v>0</v>
      </c>
      <c r="K335" s="344">
        <v>0</v>
      </c>
      <c r="L335" s="286">
        <v>0</v>
      </c>
      <c r="M335" s="285">
        <f t="shared" si="30"/>
        <v>0</v>
      </c>
      <c r="N335" s="285">
        <f t="shared" si="31"/>
        <v>0</v>
      </c>
    </row>
    <row r="336" spans="1:15" ht="20.100000000000001" hidden="1" customHeight="1" x14ac:dyDescent="0.25">
      <c r="A336" s="390"/>
      <c r="B336" s="391"/>
      <c r="C336" s="548"/>
      <c r="D336" s="610"/>
      <c r="E336" s="551"/>
      <c r="F336" s="552"/>
      <c r="G336" s="553"/>
      <c r="H336" s="287"/>
      <c r="I336" s="286">
        <v>0</v>
      </c>
      <c r="J336" s="286">
        <v>0</v>
      </c>
      <c r="K336" s="344">
        <v>0</v>
      </c>
      <c r="L336" s="286">
        <v>0</v>
      </c>
      <c r="M336" s="285">
        <f t="shared" si="30"/>
        <v>0</v>
      </c>
      <c r="N336" s="285">
        <f t="shared" si="31"/>
        <v>0</v>
      </c>
    </row>
    <row r="337" spans="1:14" ht="20.100000000000001" hidden="1" customHeight="1" x14ac:dyDescent="0.25">
      <c r="A337" s="390"/>
      <c r="B337" s="391"/>
      <c r="C337" s="548"/>
      <c r="D337" s="610"/>
      <c r="E337" s="551"/>
      <c r="F337" s="552"/>
      <c r="G337" s="553"/>
      <c r="H337" s="287"/>
      <c r="I337" s="286">
        <v>0</v>
      </c>
      <c r="J337" s="286">
        <v>0</v>
      </c>
      <c r="K337" s="344">
        <v>0</v>
      </c>
      <c r="L337" s="286">
        <v>0</v>
      </c>
      <c r="M337" s="285">
        <f t="shared" si="30"/>
        <v>0</v>
      </c>
      <c r="N337" s="285">
        <f t="shared" si="31"/>
        <v>0</v>
      </c>
    </row>
    <row r="338" spans="1:14" ht="20.100000000000001" hidden="1" customHeight="1" x14ac:dyDescent="0.25">
      <c r="A338" s="132"/>
      <c r="B338" s="132"/>
      <c r="C338" s="133"/>
      <c r="D338" s="133"/>
      <c r="E338" s="134"/>
      <c r="F338" s="134"/>
      <c r="G338" s="134"/>
      <c r="H338" s="288"/>
      <c r="I338" s="289"/>
      <c r="J338" s="145" t="s">
        <v>57</v>
      </c>
      <c r="K338" s="146">
        <f>SUM(K329:K337)</f>
        <v>0</v>
      </c>
      <c r="L338" s="147">
        <f>SUM(L329:L337)</f>
        <v>0</v>
      </c>
      <c r="M338" s="345">
        <f t="shared" si="30"/>
        <v>0</v>
      </c>
      <c r="N338" s="346">
        <f t="shared" si="31"/>
        <v>0</v>
      </c>
    </row>
    <row r="339" spans="1:14" ht="15" hidden="1" customHeight="1" x14ac:dyDescent="0.25">
      <c r="A339" s="188"/>
      <c r="B339" s="188"/>
      <c r="C339" s="188"/>
      <c r="D339" s="188"/>
      <c r="E339" s="160"/>
      <c r="F339" s="160"/>
      <c r="G339" s="188"/>
      <c r="H339" s="188"/>
      <c r="I339" s="151"/>
      <c r="J339" s="188"/>
      <c r="K339" s="188"/>
      <c r="L339" s="188"/>
      <c r="M339" s="291"/>
      <c r="N339" s="156"/>
    </row>
    <row r="340" spans="1:14" ht="15" customHeight="1" x14ac:dyDescent="0.25">
      <c r="A340" s="554" t="s">
        <v>62</v>
      </c>
      <c r="B340" s="554"/>
      <c r="C340" s="554"/>
      <c r="D340" s="554"/>
      <c r="E340" s="554"/>
      <c r="F340" s="554"/>
      <c r="G340" s="554"/>
      <c r="H340" s="554"/>
      <c r="I340" s="554"/>
      <c r="J340" s="554"/>
      <c r="K340" s="554"/>
      <c r="L340" s="554"/>
      <c r="M340" s="554"/>
      <c r="N340" s="554"/>
    </row>
    <row r="341" spans="1:14" ht="15" customHeight="1" x14ac:dyDescent="0.25">
      <c r="A341" s="554"/>
      <c r="B341" s="554"/>
      <c r="C341" s="554"/>
      <c r="D341" s="554"/>
      <c r="E341" s="554"/>
      <c r="F341" s="554"/>
      <c r="G341" s="554"/>
      <c r="H341" s="554"/>
      <c r="I341" s="554"/>
      <c r="J341" s="554"/>
      <c r="K341" s="554"/>
      <c r="L341" s="554"/>
      <c r="M341" s="554"/>
      <c r="N341" s="554"/>
    </row>
    <row r="342" spans="1:14" ht="15" customHeight="1" x14ac:dyDescent="0.25">
      <c r="A342" s="554"/>
      <c r="B342" s="554"/>
      <c r="C342" s="554"/>
      <c r="D342" s="554"/>
      <c r="E342" s="554"/>
      <c r="F342" s="554"/>
      <c r="G342" s="554"/>
      <c r="H342" s="554"/>
      <c r="I342" s="554"/>
      <c r="J342" s="554"/>
      <c r="K342" s="554"/>
      <c r="L342" s="554"/>
      <c r="M342" s="554"/>
      <c r="N342" s="554"/>
    </row>
    <row r="343" spans="1:14" ht="15" customHeight="1" x14ac:dyDescent="0.25">
      <c r="A343" s="166"/>
      <c r="B343" s="349"/>
      <c r="C343" s="348"/>
      <c r="D343" s="348"/>
      <c r="E343" s="348"/>
      <c r="F343" s="348"/>
      <c r="G343" s="348"/>
      <c r="H343" s="348"/>
      <c r="I343" s="348"/>
      <c r="J343" s="348"/>
      <c r="K343" s="348"/>
      <c r="L343" s="348"/>
      <c r="M343" s="350"/>
      <c r="N343" s="350"/>
    </row>
    <row r="344" spans="1:14" ht="15" customHeight="1" x14ac:dyDescent="0.25">
      <c r="A344" s="166"/>
      <c r="B344" s="349"/>
      <c r="C344" s="348"/>
      <c r="D344" s="348"/>
      <c r="E344" s="348"/>
      <c r="F344" s="348"/>
      <c r="G344" s="348"/>
      <c r="H344" s="348"/>
      <c r="I344" s="348"/>
      <c r="J344" s="348"/>
      <c r="K344" s="348"/>
      <c r="L344" s="348"/>
      <c r="M344" s="350"/>
      <c r="N344" s="350"/>
    </row>
    <row r="345" spans="1:14" ht="15" customHeight="1" x14ac:dyDescent="0.25">
      <c r="A345" s="166"/>
      <c r="B345" s="349"/>
      <c r="C345" s="348"/>
      <c r="D345" s="348"/>
      <c r="E345" s="348"/>
      <c r="F345" s="348"/>
      <c r="G345" s="348"/>
      <c r="H345" s="348"/>
      <c r="I345" s="348"/>
      <c r="J345" s="348"/>
      <c r="K345" s="348"/>
      <c r="L345" s="348"/>
      <c r="M345" s="350"/>
      <c r="N345" s="350"/>
    </row>
  </sheetData>
  <mergeCells count="118">
    <mergeCell ref="C336:D336"/>
    <mergeCell ref="E336:G336"/>
    <mergeCell ref="C337:D337"/>
    <mergeCell ref="E337:G337"/>
    <mergeCell ref="A340:N342"/>
    <mergeCell ref="C333:D333"/>
    <mergeCell ref="E333:G333"/>
    <mergeCell ref="C334:D334"/>
    <mergeCell ref="E334:G334"/>
    <mergeCell ref="C335:D335"/>
    <mergeCell ref="E335:G335"/>
    <mergeCell ref="C331:D331"/>
    <mergeCell ref="E331:G331"/>
    <mergeCell ref="C332:D332"/>
    <mergeCell ref="E332:G332"/>
    <mergeCell ref="B322:C322"/>
    <mergeCell ref="I324:K324"/>
    <mergeCell ref="C328:D328"/>
    <mergeCell ref="E328:G328"/>
    <mergeCell ref="C329:D329"/>
    <mergeCell ref="E329:G329"/>
    <mergeCell ref="B289:C289"/>
    <mergeCell ref="I293:I294"/>
    <mergeCell ref="J293:J294"/>
    <mergeCell ref="K293:K294"/>
    <mergeCell ref="L293:L294"/>
    <mergeCell ref="M293:M294"/>
    <mergeCell ref="N293:N296"/>
    <mergeCell ref="M295:M296"/>
    <mergeCell ref="C330:D330"/>
    <mergeCell ref="E330:G330"/>
    <mergeCell ref="B256:C256"/>
    <mergeCell ref="I260:I261"/>
    <mergeCell ref="J260:J261"/>
    <mergeCell ref="K260:K261"/>
    <mergeCell ref="L260:L261"/>
    <mergeCell ref="M260:M261"/>
    <mergeCell ref="N194:N197"/>
    <mergeCell ref="M196:M197"/>
    <mergeCell ref="B223:C223"/>
    <mergeCell ref="I227:I228"/>
    <mergeCell ref="J227:J228"/>
    <mergeCell ref="K227:K228"/>
    <mergeCell ref="L227:L228"/>
    <mergeCell ref="M227:M228"/>
    <mergeCell ref="N227:N230"/>
    <mergeCell ref="M229:M230"/>
    <mergeCell ref="N260:N263"/>
    <mergeCell ref="M262:M263"/>
    <mergeCell ref="B190:C190"/>
    <mergeCell ref="I194:I195"/>
    <mergeCell ref="J194:J195"/>
    <mergeCell ref="K194:K195"/>
    <mergeCell ref="L194:L195"/>
    <mergeCell ref="M194:M195"/>
    <mergeCell ref="N128:N131"/>
    <mergeCell ref="M130:M131"/>
    <mergeCell ref="B157:C157"/>
    <mergeCell ref="I161:I162"/>
    <mergeCell ref="J161:J162"/>
    <mergeCell ref="K161:K162"/>
    <mergeCell ref="L161:L162"/>
    <mergeCell ref="M161:M162"/>
    <mergeCell ref="N161:N164"/>
    <mergeCell ref="M163:M164"/>
    <mergeCell ref="N62:N65"/>
    <mergeCell ref="M64:M65"/>
    <mergeCell ref="B91:C91"/>
    <mergeCell ref="I95:I96"/>
    <mergeCell ref="J95:J96"/>
    <mergeCell ref="K95:K96"/>
    <mergeCell ref="L95:L96"/>
    <mergeCell ref="M95:M96"/>
    <mergeCell ref="N95:N98"/>
    <mergeCell ref="M97:M98"/>
    <mergeCell ref="B58:C58"/>
    <mergeCell ref="I62:I63"/>
    <mergeCell ref="J62:J63"/>
    <mergeCell ref="K62:K63"/>
    <mergeCell ref="L62:L63"/>
    <mergeCell ref="M62:M63"/>
    <mergeCell ref="B124:C124"/>
    <mergeCell ref="I128:I129"/>
    <mergeCell ref="J128:J129"/>
    <mergeCell ref="K128:K129"/>
    <mergeCell ref="L128:L129"/>
    <mergeCell ref="M128:M129"/>
    <mergeCell ref="C21:D21"/>
    <mergeCell ref="C22:D22"/>
    <mergeCell ref="C23:D23"/>
    <mergeCell ref="I29:I30"/>
    <mergeCell ref="J29:J30"/>
    <mergeCell ref="K29:K30"/>
    <mergeCell ref="M14:M15"/>
    <mergeCell ref="N14:N17"/>
    <mergeCell ref="M16:M17"/>
    <mergeCell ref="C18:D18"/>
    <mergeCell ref="C19:D19"/>
    <mergeCell ref="C20:D20"/>
    <mergeCell ref="L29:L30"/>
    <mergeCell ref="M29:M30"/>
    <mergeCell ref="N29:N32"/>
    <mergeCell ref="M31:M32"/>
    <mergeCell ref="A6:J6"/>
    <mergeCell ref="F12:G12"/>
    <mergeCell ref="J13:L13"/>
    <mergeCell ref="I14:I15"/>
    <mergeCell ref="J14:J15"/>
    <mergeCell ref="K14:K15"/>
    <mergeCell ref="L14:L15"/>
    <mergeCell ref="A1:H1"/>
    <mergeCell ref="A2:H2"/>
    <mergeCell ref="A3:B3"/>
    <mergeCell ref="C3:J3"/>
    <mergeCell ref="C4:J4"/>
    <mergeCell ref="A5:J5"/>
    <mergeCell ref="A12:E12"/>
    <mergeCell ref="B10:F10"/>
  </mergeCells>
  <dataValidations count="1">
    <dataValidation type="list" allowBlank="1" showInputMessage="1" showErrorMessage="1" sqref="B227 B29 B62 B95 B128 B161 B194 B14 B260 B293" xr:uid="{E8BC873F-77F3-46C4-A2BF-E544413624AA}">
      <formula1>#REF!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EA80-886D-4CCE-AF15-EFAB5E239F75}">
  <dimension ref="A1:O342"/>
  <sheetViews>
    <sheetView topLeftCell="A229" workbookViewId="0">
      <selection activeCell="N324" sqref="N324:O324"/>
    </sheetView>
  </sheetViews>
  <sheetFormatPr defaultRowHeight="15" x14ac:dyDescent="0.25"/>
  <cols>
    <col min="1" max="3" width="10.7109375" customWidth="1"/>
    <col min="4" max="4" width="14.28515625" customWidth="1"/>
    <col min="5" max="5" width="11" customWidth="1"/>
    <col min="6" max="16" width="10.7109375" customWidth="1"/>
  </cols>
  <sheetData>
    <row r="1" spans="1:15" s="188" customFormat="1" ht="35.1" customHeight="1" x14ac:dyDescent="0.5">
      <c r="A1" s="589" t="s">
        <v>26</v>
      </c>
      <c r="B1" s="589"/>
      <c r="C1" s="589"/>
      <c r="D1" s="589"/>
      <c r="E1" s="589"/>
      <c r="F1" s="589"/>
      <c r="G1" s="589"/>
      <c r="H1" s="589"/>
    </row>
    <row r="2" spans="1:15" s="188" customFormat="1" ht="35.1" customHeight="1" thickBot="1" x14ac:dyDescent="0.3">
      <c r="A2" s="590" t="s">
        <v>27</v>
      </c>
      <c r="B2" s="590"/>
      <c r="C2" s="590"/>
      <c r="D2" s="590"/>
      <c r="E2" s="590"/>
      <c r="F2" s="590"/>
      <c r="G2" s="590"/>
      <c r="H2" s="590"/>
      <c r="I2" s="160"/>
      <c r="J2" s="160"/>
      <c r="K2" s="160"/>
      <c r="L2" s="160"/>
      <c r="M2" s="160"/>
      <c r="N2" s="160"/>
    </row>
    <row r="3" spans="1:15" s="188" customFormat="1" ht="24.95" customHeight="1" thickBot="1" x14ac:dyDescent="0.3">
      <c r="A3" s="597" t="s">
        <v>34</v>
      </c>
      <c r="B3" s="598"/>
      <c r="C3" s="599" t="s">
        <v>35</v>
      </c>
      <c r="D3" s="600"/>
      <c r="E3" s="600"/>
      <c r="F3" s="600"/>
      <c r="G3" s="600"/>
      <c r="H3" s="600"/>
      <c r="I3" s="600"/>
      <c r="J3" s="601"/>
      <c r="N3" s="156"/>
    </row>
    <row r="4" spans="1:15" s="188" customFormat="1" ht="24.95" customHeight="1" thickBot="1" x14ac:dyDescent="0.3">
      <c r="A4" s="328" t="s">
        <v>33</v>
      </c>
      <c r="B4" s="329"/>
      <c r="C4" s="591" t="s">
        <v>24</v>
      </c>
      <c r="D4" s="592"/>
      <c r="E4" s="592"/>
      <c r="F4" s="592"/>
      <c r="G4" s="592"/>
      <c r="H4" s="592"/>
      <c r="I4" s="592"/>
      <c r="J4" s="593"/>
      <c r="N4" s="156"/>
    </row>
    <row r="5" spans="1:15" s="166" customFormat="1" ht="45" customHeight="1" thickBot="1" x14ac:dyDescent="0.3">
      <c r="A5" s="594" t="s">
        <v>36</v>
      </c>
      <c r="B5" s="595"/>
      <c r="C5" s="595"/>
      <c r="D5" s="595"/>
      <c r="E5" s="595"/>
      <c r="F5" s="595"/>
      <c r="G5" s="595"/>
      <c r="H5" s="595"/>
      <c r="I5" s="595"/>
      <c r="J5" s="595"/>
      <c r="K5" s="354"/>
      <c r="L5" s="355"/>
      <c r="M5" s="355"/>
      <c r="N5" s="355"/>
      <c r="O5" s="356"/>
    </row>
    <row r="6" spans="1:15" s="166" customFormat="1" ht="20.100000000000001" customHeight="1" thickBot="1" x14ac:dyDescent="0.3">
      <c r="A6" s="602" t="s">
        <v>49</v>
      </c>
      <c r="B6" s="603"/>
      <c r="C6" s="603"/>
      <c r="D6" s="603"/>
      <c r="E6" s="603"/>
      <c r="F6" s="603"/>
      <c r="G6" s="603"/>
      <c r="H6" s="603"/>
      <c r="I6" s="603"/>
      <c r="J6" s="603"/>
      <c r="K6" s="357"/>
      <c r="L6" s="358"/>
      <c r="M6" s="358"/>
      <c r="N6" s="358"/>
      <c r="O6" s="359"/>
    </row>
    <row r="7" spans="1:15" s="1" customFormat="1" ht="15" customHeight="1" x14ac:dyDescent="0.25">
      <c r="A7" s="82" t="s">
        <v>37</v>
      </c>
      <c r="B7" s="395" t="s">
        <v>41</v>
      </c>
      <c r="C7" s="395"/>
      <c r="D7" s="395"/>
      <c r="E7" s="396"/>
      <c r="F7" s="396"/>
      <c r="G7" s="95"/>
      <c r="H7" s="83"/>
      <c r="I7" s="83"/>
      <c r="J7" s="83"/>
      <c r="K7" s="360"/>
      <c r="L7" s="361"/>
      <c r="M7" s="361"/>
      <c r="N7" s="361"/>
      <c r="O7" s="362"/>
    </row>
    <row r="8" spans="1:15" s="188" customFormat="1" ht="15" customHeight="1" x14ac:dyDescent="0.25">
      <c r="A8" s="84" t="s">
        <v>38</v>
      </c>
      <c r="B8" s="397" t="s">
        <v>45</v>
      </c>
      <c r="C8" s="397"/>
      <c r="D8" s="397"/>
      <c r="E8" s="398"/>
      <c r="F8" s="398"/>
      <c r="G8" s="96"/>
      <c r="H8" s="85"/>
      <c r="I8" s="393"/>
      <c r="J8" s="352"/>
      <c r="K8" s="363"/>
      <c r="L8" s="333"/>
      <c r="M8" s="387"/>
      <c r="N8" s="17"/>
      <c r="O8" s="364"/>
    </row>
    <row r="9" spans="1:15" s="188" customFormat="1" ht="15" customHeight="1" x14ac:dyDescent="0.25">
      <c r="A9" s="86" t="s">
        <v>39</v>
      </c>
      <c r="B9" s="397" t="s">
        <v>46</v>
      </c>
      <c r="C9" s="397"/>
      <c r="D9" s="397"/>
      <c r="E9" s="398"/>
      <c r="F9" s="398"/>
      <c r="G9" s="96"/>
      <c r="H9" s="85"/>
      <c r="I9" s="393"/>
      <c r="J9" s="352"/>
      <c r="K9" s="363"/>
      <c r="L9" s="333"/>
      <c r="M9" s="387"/>
      <c r="N9" s="17"/>
      <c r="O9" s="364"/>
    </row>
    <row r="10" spans="1:15" s="188" customFormat="1" ht="15" customHeight="1" x14ac:dyDescent="0.25">
      <c r="A10" s="394" t="s">
        <v>67</v>
      </c>
      <c r="B10" s="606" t="s">
        <v>68</v>
      </c>
      <c r="C10" s="606"/>
      <c r="D10" s="606"/>
      <c r="E10" s="606"/>
      <c r="F10" s="606"/>
      <c r="G10" s="96"/>
      <c r="H10" s="85"/>
      <c r="I10" s="393"/>
      <c r="J10" s="352"/>
      <c r="K10" s="365"/>
      <c r="L10" s="366"/>
      <c r="M10" s="366"/>
      <c r="N10" s="367"/>
      <c r="O10" s="368"/>
    </row>
    <row r="11" spans="1:15" ht="15.75" thickBot="1" x14ac:dyDescent="0.3">
      <c r="A11" s="118">
        <v>100</v>
      </c>
      <c r="B11" s="399" t="s">
        <v>40</v>
      </c>
      <c r="C11" s="400"/>
      <c r="D11" s="400"/>
      <c r="E11" s="401"/>
      <c r="F11" s="401"/>
      <c r="G11" s="97"/>
      <c r="H11" s="87"/>
      <c r="I11" s="88"/>
      <c r="J11" s="353"/>
      <c r="K11" s="20"/>
      <c r="L11" s="188"/>
      <c r="M11" s="188"/>
      <c r="N11" s="156"/>
    </row>
    <row r="12" spans="1:15" ht="18.75" x14ac:dyDescent="0.25">
      <c r="A12" s="605" t="s">
        <v>74</v>
      </c>
      <c r="B12" s="605"/>
      <c r="C12" s="605"/>
      <c r="D12" s="605"/>
      <c r="E12" s="605"/>
      <c r="F12" s="604" t="s">
        <v>571</v>
      </c>
      <c r="G12" s="604"/>
      <c r="H12" s="98"/>
      <c r="I12" s="99"/>
      <c r="J12" s="99"/>
      <c r="K12" s="99"/>
      <c r="L12" s="265"/>
      <c r="M12" s="188"/>
      <c r="N12" s="186"/>
      <c r="O12" s="186"/>
    </row>
    <row r="13" spans="1:15" x14ac:dyDescent="0.25">
      <c r="A13" s="331"/>
      <c r="B13" s="85"/>
      <c r="C13" s="334"/>
      <c r="D13" s="334"/>
      <c r="E13" s="332"/>
      <c r="F13" s="332"/>
      <c r="G13" s="333"/>
      <c r="H13" s="333"/>
      <c r="I13" s="44"/>
      <c r="J13" s="596"/>
      <c r="K13" s="596"/>
      <c r="L13" s="596"/>
      <c r="M13" s="188"/>
      <c r="N13" s="188"/>
      <c r="O13" s="188"/>
    </row>
    <row r="14" spans="1:15" ht="18.75" customHeight="1" x14ac:dyDescent="0.25">
      <c r="A14" s="128" t="s">
        <v>42</v>
      </c>
      <c r="B14" s="271"/>
      <c r="C14" s="70"/>
      <c r="D14" s="70"/>
      <c r="E14" s="339"/>
      <c r="F14" s="339"/>
      <c r="G14" s="74"/>
      <c r="H14" s="268"/>
      <c r="I14" s="562" t="s">
        <v>16</v>
      </c>
      <c r="J14" s="607">
        <v>0.9</v>
      </c>
      <c r="K14" s="572" t="s">
        <v>4</v>
      </c>
      <c r="L14" s="608">
        <v>100</v>
      </c>
      <c r="M14" s="564" t="s">
        <v>3</v>
      </c>
      <c r="N14" s="561" t="s">
        <v>64</v>
      </c>
      <c r="O14" s="371"/>
    </row>
    <row r="15" spans="1:15" x14ac:dyDescent="0.25">
      <c r="A15" s="262"/>
      <c r="B15" s="71"/>
      <c r="C15" s="264"/>
      <c r="D15" s="264"/>
      <c r="E15" s="261"/>
      <c r="F15" s="261"/>
      <c r="G15" s="71"/>
      <c r="H15" s="186"/>
      <c r="I15" s="562"/>
      <c r="J15" s="607"/>
      <c r="K15" s="572"/>
      <c r="L15" s="608"/>
      <c r="M15" s="564"/>
      <c r="N15" s="561"/>
      <c r="O15" s="371"/>
    </row>
    <row r="16" spans="1:15" x14ac:dyDescent="0.25">
      <c r="A16" s="266"/>
      <c r="B16" s="54"/>
      <c r="C16" s="186"/>
      <c r="D16" s="186"/>
      <c r="E16" s="104"/>
      <c r="F16" s="104"/>
      <c r="G16" s="186"/>
      <c r="H16" s="186"/>
      <c r="I16" s="152"/>
      <c r="J16" s="186"/>
      <c r="K16" s="186"/>
      <c r="L16" s="186"/>
      <c r="M16" s="561" t="s">
        <v>23</v>
      </c>
      <c r="N16" s="561"/>
      <c r="O16" s="372" t="s">
        <v>65</v>
      </c>
    </row>
    <row r="17" spans="1:15" ht="30" x14ac:dyDescent="0.25">
      <c r="A17" s="261" t="s">
        <v>2</v>
      </c>
      <c r="B17" s="261" t="s">
        <v>52</v>
      </c>
      <c r="C17" s="266" t="s">
        <v>0</v>
      </c>
      <c r="D17" s="266"/>
      <c r="E17" s="261" t="s">
        <v>47</v>
      </c>
      <c r="F17" s="261" t="s">
        <v>48</v>
      </c>
      <c r="G17" s="261" t="s">
        <v>11</v>
      </c>
      <c r="H17" s="261" t="s">
        <v>12</v>
      </c>
      <c r="I17" s="325" t="s">
        <v>20</v>
      </c>
      <c r="J17" s="261" t="s">
        <v>1</v>
      </c>
      <c r="K17" s="261" t="s">
        <v>13</v>
      </c>
      <c r="L17" s="261" t="s">
        <v>5</v>
      </c>
      <c r="M17" s="561"/>
      <c r="N17" s="561"/>
      <c r="O17" s="373" t="s">
        <v>66</v>
      </c>
    </row>
    <row r="18" spans="1:15" x14ac:dyDescent="0.25">
      <c r="A18" s="330" t="s">
        <v>75</v>
      </c>
      <c r="B18" s="182">
        <v>2</v>
      </c>
      <c r="C18" s="351" t="s">
        <v>579</v>
      </c>
      <c r="D18" s="351"/>
      <c r="E18" s="183">
        <v>3</v>
      </c>
      <c r="F18" s="184">
        <v>56</v>
      </c>
      <c r="G18" s="124">
        <v>3.7</v>
      </c>
      <c r="H18" s="290">
        <v>5.6</v>
      </c>
      <c r="I18" s="31">
        <f>H18</f>
        <v>5.6</v>
      </c>
      <c r="J18" s="26">
        <f t="shared" ref="J18:J23" si="0">IF(M18="B", $L$14/G18*$J$14,IF(I18&lt;=G18,$M$14,IF(I18&gt;G18,SUM($L$14/G18*$J$14,0,ROUNDUP(,0)))))</f>
        <v>24.324324324324323</v>
      </c>
      <c r="K18" s="208" t="s">
        <v>583</v>
      </c>
      <c r="L18" s="190">
        <f>IF(J18="NO BET",0,IF(K18&gt;1,J18*-1,IF(K18=1,SUM(J18*I18-J18,0))))</f>
        <v>-24.324324324324323</v>
      </c>
      <c r="M18" s="150"/>
      <c r="N18" s="208"/>
      <c r="O18" s="377" t="s">
        <v>246</v>
      </c>
    </row>
    <row r="19" spans="1:15" x14ac:dyDescent="0.25">
      <c r="A19" s="330" t="s">
        <v>75</v>
      </c>
      <c r="B19" s="183">
        <v>4</v>
      </c>
      <c r="C19" s="351" t="s">
        <v>580</v>
      </c>
      <c r="D19" s="351"/>
      <c r="E19" s="183">
        <v>5</v>
      </c>
      <c r="F19" s="184">
        <v>58</v>
      </c>
      <c r="G19" s="124">
        <v>3</v>
      </c>
      <c r="H19" s="290">
        <v>3.7</v>
      </c>
      <c r="I19" s="31">
        <f t="shared" ref="I19:I23" si="1">H19</f>
        <v>3.7</v>
      </c>
      <c r="J19" s="26">
        <f t="shared" si="0"/>
        <v>30.000000000000004</v>
      </c>
      <c r="K19" s="208" t="s">
        <v>584</v>
      </c>
      <c r="L19" s="190">
        <f t="shared" ref="L19:L23" si="2">IF(J19="NO BET",0,IF(K19&gt;1,J19*-1,IF(K19=1,SUM(J19*I19-J19,0))))</f>
        <v>-30.000000000000004</v>
      </c>
      <c r="M19" s="150"/>
      <c r="N19" s="208" t="s">
        <v>570</v>
      </c>
      <c r="O19" s="377" t="s">
        <v>246</v>
      </c>
    </row>
    <row r="20" spans="1:15" x14ac:dyDescent="0.25">
      <c r="A20" s="330"/>
      <c r="B20" s="183"/>
      <c r="C20" s="351"/>
      <c r="D20" s="351"/>
      <c r="E20" s="183"/>
      <c r="F20" s="184"/>
      <c r="G20" s="124">
        <v>0</v>
      </c>
      <c r="H20" s="290">
        <v>0</v>
      </c>
      <c r="I20" s="31">
        <f t="shared" si="1"/>
        <v>0</v>
      </c>
      <c r="J20" s="26" t="str">
        <f t="shared" si="0"/>
        <v>NO BET</v>
      </c>
      <c r="K20" s="208"/>
      <c r="L20" s="190">
        <f t="shared" si="2"/>
        <v>0</v>
      </c>
      <c r="M20" s="150"/>
      <c r="N20" s="208"/>
      <c r="O20" s="377"/>
    </row>
    <row r="21" spans="1:15" x14ac:dyDescent="0.25">
      <c r="A21" s="330"/>
      <c r="B21" s="183"/>
      <c r="C21" s="351"/>
      <c r="D21" s="351"/>
      <c r="E21" s="183"/>
      <c r="F21" s="184"/>
      <c r="G21" s="124">
        <v>0</v>
      </c>
      <c r="H21" s="290">
        <v>0</v>
      </c>
      <c r="I21" s="31">
        <f t="shared" si="1"/>
        <v>0</v>
      </c>
      <c r="J21" s="26" t="str">
        <f t="shared" si="0"/>
        <v>NO BET</v>
      </c>
      <c r="K21" s="208"/>
      <c r="L21" s="190">
        <f t="shared" si="2"/>
        <v>0</v>
      </c>
      <c r="M21" s="150"/>
      <c r="N21" s="208"/>
      <c r="O21" s="377"/>
    </row>
    <row r="22" spans="1:15" ht="15" hidden="1" customHeight="1" x14ac:dyDescent="0.25">
      <c r="A22" s="330"/>
      <c r="B22" s="183"/>
      <c r="C22" s="351"/>
      <c r="D22" s="351"/>
      <c r="E22" s="183"/>
      <c r="F22" s="184"/>
      <c r="G22" s="124">
        <v>0</v>
      </c>
      <c r="H22" s="290">
        <v>0</v>
      </c>
      <c r="I22" s="31">
        <f t="shared" si="1"/>
        <v>0</v>
      </c>
      <c r="J22" s="26" t="str">
        <f t="shared" si="0"/>
        <v>NO BET</v>
      </c>
      <c r="K22" s="208"/>
      <c r="L22" s="190">
        <f t="shared" si="2"/>
        <v>0</v>
      </c>
      <c r="M22" s="150"/>
      <c r="N22" s="208"/>
      <c r="O22" s="10"/>
    </row>
    <row r="23" spans="1:15" ht="15" hidden="1" customHeight="1" x14ac:dyDescent="0.25">
      <c r="A23" s="330"/>
      <c r="B23" s="183"/>
      <c r="C23" s="351"/>
      <c r="D23" s="351"/>
      <c r="E23" s="183"/>
      <c r="F23" s="184"/>
      <c r="G23" s="124">
        <v>0</v>
      </c>
      <c r="H23" s="290">
        <v>0</v>
      </c>
      <c r="I23" s="31">
        <f t="shared" si="1"/>
        <v>0</v>
      </c>
      <c r="J23" s="26" t="str">
        <f t="shared" si="0"/>
        <v>NO BET</v>
      </c>
      <c r="K23" s="208"/>
      <c r="L23" s="190">
        <f t="shared" si="2"/>
        <v>0</v>
      </c>
      <c r="M23" s="150"/>
      <c r="N23" s="208"/>
      <c r="O23" s="10"/>
    </row>
    <row r="24" spans="1:15" x14ac:dyDescent="0.25">
      <c r="A24" s="120"/>
      <c r="B24" s="120"/>
      <c r="C24" s="127"/>
      <c r="D24" s="127"/>
      <c r="E24" s="122"/>
      <c r="F24" s="121"/>
      <c r="G24" s="8"/>
      <c r="H24" s="188"/>
      <c r="I24" s="151"/>
      <c r="J24" s="172"/>
      <c r="K24" s="162" t="s">
        <v>30</v>
      </c>
      <c r="L24" s="173"/>
      <c r="M24" s="150"/>
      <c r="N24" s="150"/>
      <c r="O24" s="188"/>
    </row>
    <row r="25" spans="1:15" x14ac:dyDescent="0.25">
      <c r="A25" s="115"/>
      <c r="B25" s="126"/>
      <c r="C25" s="126"/>
      <c r="D25" s="126"/>
      <c r="E25" s="123"/>
      <c r="F25" s="119"/>
      <c r="G25" s="278"/>
      <c r="H25" s="27"/>
      <c r="I25" s="28" t="s">
        <v>31</v>
      </c>
      <c r="J25" s="29">
        <f>SUM(J18:J23)</f>
        <v>54.324324324324323</v>
      </c>
      <c r="K25" s="162" t="s">
        <v>18</v>
      </c>
      <c r="L25" s="29">
        <f>SUM(L18:L24)</f>
        <v>-54.324324324324323</v>
      </c>
      <c r="M25" s="150"/>
      <c r="N25" s="150"/>
      <c r="O25" s="23"/>
    </row>
    <row r="26" spans="1:15" x14ac:dyDescent="0.25">
      <c r="A26" s="110"/>
      <c r="B26" s="111"/>
      <c r="C26" s="112"/>
      <c r="D26" s="112"/>
      <c r="E26" s="112"/>
      <c r="F26" s="112"/>
      <c r="G26" s="50"/>
      <c r="H26" s="45"/>
      <c r="I26" s="48"/>
      <c r="J26" s="49"/>
      <c r="K26" s="46"/>
      <c r="L26" s="19"/>
      <c r="M26" s="113"/>
      <c r="N26" s="374"/>
      <c r="O26" s="22"/>
    </row>
    <row r="27" spans="1:15" ht="31.5" x14ac:dyDescent="0.5">
      <c r="A27" s="94" t="s">
        <v>43</v>
      </c>
      <c r="B27" s="94"/>
      <c r="C27" s="94"/>
      <c r="D27" s="94"/>
      <c r="E27" s="103"/>
      <c r="F27" s="103"/>
      <c r="G27" s="94"/>
      <c r="H27" s="94"/>
      <c r="I27" s="89"/>
      <c r="J27" s="90"/>
      <c r="K27" s="273"/>
      <c r="L27" s="92"/>
      <c r="M27" s="93"/>
      <c r="N27" s="93"/>
      <c r="O27" s="375"/>
    </row>
    <row r="28" spans="1:15" x14ac:dyDescent="0.25">
      <c r="A28" s="64"/>
      <c r="B28" s="8"/>
      <c r="C28" s="8"/>
      <c r="D28" s="8"/>
      <c r="E28" s="278"/>
      <c r="F28" s="278"/>
      <c r="G28" s="278"/>
      <c r="H28" s="17"/>
      <c r="I28" s="44"/>
      <c r="J28" s="17"/>
      <c r="K28" s="17"/>
      <c r="L28" s="17"/>
      <c r="M28" s="17"/>
      <c r="N28" s="188"/>
      <c r="O28" s="188"/>
    </row>
    <row r="29" spans="1:15" ht="15" customHeight="1" x14ac:dyDescent="0.25">
      <c r="A29" s="268" t="s">
        <v>6</v>
      </c>
      <c r="B29" s="271" t="s">
        <v>75</v>
      </c>
      <c r="C29" s="269" t="s">
        <v>15</v>
      </c>
      <c r="D29" s="271" t="s">
        <v>116</v>
      </c>
      <c r="E29" s="274"/>
      <c r="F29" s="274"/>
      <c r="G29" s="271"/>
      <c r="H29" s="335" t="s">
        <v>22</v>
      </c>
      <c r="I29" s="567" t="s">
        <v>16</v>
      </c>
      <c r="J29" s="568">
        <v>0.9</v>
      </c>
      <c r="K29" s="572" t="s">
        <v>4</v>
      </c>
      <c r="L29" s="563">
        <v>100</v>
      </c>
      <c r="M29" s="609" t="s">
        <v>3</v>
      </c>
      <c r="N29" s="561" t="s">
        <v>64</v>
      </c>
      <c r="O29" s="371"/>
    </row>
    <row r="30" spans="1:15" x14ac:dyDescent="0.25">
      <c r="A30" s="262" t="s">
        <v>7</v>
      </c>
      <c r="B30" s="263">
        <v>1</v>
      </c>
      <c r="C30" s="264" t="s">
        <v>14</v>
      </c>
      <c r="D30" s="275" t="s">
        <v>432</v>
      </c>
      <c r="E30" s="261"/>
      <c r="F30" s="261"/>
      <c r="G30" s="257"/>
      <c r="H30" s="265"/>
      <c r="I30" s="567"/>
      <c r="J30" s="568"/>
      <c r="K30" s="572"/>
      <c r="L30" s="563"/>
      <c r="M30" s="609"/>
      <c r="N30" s="561"/>
      <c r="O30" s="371"/>
    </row>
    <row r="31" spans="1:15" x14ac:dyDescent="0.25">
      <c r="A31" s="266" t="s">
        <v>8</v>
      </c>
      <c r="B31" s="267" t="s">
        <v>433</v>
      </c>
      <c r="C31" s="265"/>
      <c r="D31" s="257"/>
      <c r="E31" s="273"/>
      <c r="F31" s="273"/>
      <c r="G31" s="257"/>
      <c r="H31" s="265"/>
      <c r="I31" s="164"/>
      <c r="J31" s="265"/>
      <c r="K31" s="186"/>
      <c r="L31" s="186"/>
      <c r="M31" s="561" t="s">
        <v>23</v>
      </c>
      <c r="N31" s="561"/>
      <c r="O31" s="372" t="s">
        <v>65</v>
      </c>
    </row>
    <row r="32" spans="1:15" ht="30" x14ac:dyDescent="0.25">
      <c r="A32" s="261" t="s">
        <v>9</v>
      </c>
      <c r="B32" s="261" t="s">
        <v>10</v>
      </c>
      <c r="C32" s="260" t="s">
        <v>0</v>
      </c>
      <c r="D32" s="260"/>
      <c r="E32" s="261" t="s">
        <v>47</v>
      </c>
      <c r="F32" s="261" t="s">
        <v>48</v>
      </c>
      <c r="G32" s="245" t="s">
        <v>11</v>
      </c>
      <c r="H32" s="245" t="s">
        <v>12</v>
      </c>
      <c r="I32" s="325" t="s">
        <v>20</v>
      </c>
      <c r="J32" s="245" t="s">
        <v>1</v>
      </c>
      <c r="K32" s="245" t="s">
        <v>13</v>
      </c>
      <c r="L32" s="261" t="s">
        <v>5</v>
      </c>
      <c r="M32" s="561"/>
      <c r="N32" s="561"/>
      <c r="O32" s="373" t="s">
        <v>66</v>
      </c>
    </row>
    <row r="33" spans="1:15" ht="15.75" customHeight="1" x14ac:dyDescent="0.25">
      <c r="A33" s="453">
        <v>1</v>
      </c>
      <c r="B33" s="454">
        <v>2</v>
      </c>
      <c r="C33" s="482" t="s">
        <v>566</v>
      </c>
      <c r="D33" s="456"/>
      <c r="E33" s="457">
        <v>4</v>
      </c>
      <c r="F33" s="458">
        <v>59</v>
      </c>
      <c r="G33" s="459">
        <v>6.5</v>
      </c>
      <c r="H33" s="460">
        <v>3</v>
      </c>
      <c r="I33" s="77">
        <v>2.15</v>
      </c>
      <c r="J33" s="78" t="str">
        <f>IF(M33="B", $L$29/G33*$J$29,IF(I33&lt;=G33,$M$29,IF(I33&gt;G33,SUM($L$29/G33*$J$29,0,ROUNDUP(,0)))))</f>
        <v>NO BET</v>
      </c>
      <c r="K33" s="308"/>
      <c r="L33" s="190">
        <f>IF(J33="NO BET",0,IF(K33&gt;1,J33*-1,IF(K33=1,SUM(J33*I33-J33,0))))</f>
        <v>0</v>
      </c>
      <c r="M33" s="188"/>
      <c r="N33" s="182" t="s">
        <v>569</v>
      </c>
      <c r="O33" s="377"/>
    </row>
    <row r="34" spans="1:15" ht="15.75" customHeight="1" x14ac:dyDescent="0.25">
      <c r="A34" s="272">
        <v>2</v>
      </c>
      <c r="B34" s="415" t="s">
        <v>448</v>
      </c>
      <c r="C34" s="416" t="s">
        <v>447</v>
      </c>
      <c r="D34" s="282"/>
      <c r="E34" s="417">
        <v>9</v>
      </c>
      <c r="F34" s="418">
        <v>58.5</v>
      </c>
      <c r="G34" s="57">
        <v>6.9</v>
      </c>
      <c r="H34" s="58">
        <v>11.5</v>
      </c>
      <c r="I34" s="77">
        <v>12</v>
      </c>
      <c r="J34" s="78">
        <f t="shared" ref="J34:J56" si="3">IF(M34="B", $L$29/G34*$J$29,IF(I34&lt;=G34,$M$29,IF(I34&gt;G34,SUM($L$29/G34*$J$29,0,ROUNDUP(,0)))))</f>
        <v>13.043478260869565</v>
      </c>
      <c r="K34" s="308">
        <v>2</v>
      </c>
      <c r="L34" s="190">
        <f t="shared" ref="L34:L56" si="4">IF(J34="NO BET",0,IF(K34&gt;1,J34*-1,IF(K34=1,SUM(J34*I34-J34,0))))</f>
        <v>-13.043478260869565</v>
      </c>
      <c r="M34" s="188"/>
      <c r="N34" s="182"/>
      <c r="O34" s="377"/>
    </row>
    <row r="35" spans="1:15" ht="15.75" customHeight="1" x14ac:dyDescent="0.25">
      <c r="A35" s="272">
        <v>3</v>
      </c>
      <c r="B35" s="415" t="s">
        <v>450</v>
      </c>
      <c r="C35" s="416" t="s">
        <v>449</v>
      </c>
      <c r="D35" s="282"/>
      <c r="E35" s="417">
        <v>5</v>
      </c>
      <c r="F35" s="418">
        <v>58.5</v>
      </c>
      <c r="G35" s="57">
        <v>10.6</v>
      </c>
      <c r="H35" s="58">
        <v>17</v>
      </c>
      <c r="I35" s="77">
        <v>12.3</v>
      </c>
      <c r="J35" s="78">
        <f t="shared" si="3"/>
        <v>8.4905660377358494</v>
      </c>
      <c r="K35" s="308">
        <v>2</v>
      </c>
      <c r="L35" s="190">
        <f t="shared" si="4"/>
        <v>-8.4905660377358494</v>
      </c>
      <c r="M35" s="188"/>
      <c r="N35" s="182"/>
      <c r="O35" s="377"/>
    </row>
    <row r="36" spans="1:15" ht="15.75" customHeight="1" x14ac:dyDescent="0.25">
      <c r="A36" s="272">
        <v>4</v>
      </c>
      <c r="B36" s="415"/>
      <c r="C36" s="416" t="s">
        <v>434</v>
      </c>
      <c r="D36" s="282"/>
      <c r="E36" s="417">
        <v>1</v>
      </c>
      <c r="F36" s="418">
        <v>58</v>
      </c>
      <c r="G36" s="57">
        <v>0</v>
      </c>
      <c r="H36" s="58">
        <v>0</v>
      </c>
      <c r="I36" s="77">
        <f t="shared" ref="I36:I56" si="5">H36</f>
        <v>0</v>
      </c>
      <c r="J36" s="78" t="str">
        <f t="shared" si="3"/>
        <v>NO BET</v>
      </c>
      <c r="K36" s="308"/>
      <c r="L36" s="190">
        <f t="shared" si="4"/>
        <v>0</v>
      </c>
      <c r="M36" s="188"/>
      <c r="N36" s="182"/>
      <c r="O36" s="377"/>
    </row>
    <row r="37" spans="1:15" x14ac:dyDescent="0.25">
      <c r="A37" s="443">
        <v>5</v>
      </c>
      <c r="B37" s="477"/>
      <c r="C37" s="445" t="s">
        <v>435</v>
      </c>
      <c r="D37" s="446"/>
      <c r="E37" s="447">
        <v>10</v>
      </c>
      <c r="F37" s="448">
        <v>58</v>
      </c>
      <c r="G37" s="449">
        <v>0</v>
      </c>
      <c r="H37" s="450">
        <v>0</v>
      </c>
      <c r="I37" s="451">
        <f t="shared" si="5"/>
        <v>0</v>
      </c>
      <c r="J37" s="452" t="str">
        <f t="shared" si="3"/>
        <v>NO BET</v>
      </c>
      <c r="K37" s="308"/>
      <c r="L37" s="190">
        <f t="shared" si="4"/>
        <v>0</v>
      </c>
      <c r="M37" s="188"/>
      <c r="N37" s="182"/>
      <c r="O37" s="377"/>
    </row>
    <row r="38" spans="1:15" x14ac:dyDescent="0.25">
      <c r="A38" s="496">
        <v>6</v>
      </c>
      <c r="B38" s="513"/>
      <c r="C38" s="504" t="s">
        <v>436</v>
      </c>
      <c r="D38" s="499"/>
      <c r="E38" s="500">
        <v>8</v>
      </c>
      <c r="F38" s="501">
        <v>58</v>
      </c>
      <c r="G38" s="502">
        <v>0</v>
      </c>
      <c r="H38" s="503">
        <v>0</v>
      </c>
      <c r="I38" s="77">
        <f t="shared" si="5"/>
        <v>0</v>
      </c>
      <c r="J38" s="78" t="str">
        <f t="shared" si="3"/>
        <v>NO BET</v>
      </c>
      <c r="K38" s="484">
        <v>1</v>
      </c>
      <c r="L38" s="190">
        <f t="shared" si="4"/>
        <v>0</v>
      </c>
      <c r="M38" s="485"/>
      <c r="N38" s="486" t="s">
        <v>569</v>
      </c>
      <c r="O38" s="487"/>
    </row>
    <row r="39" spans="1:15" x14ac:dyDescent="0.25">
      <c r="A39" s="272">
        <v>7</v>
      </c>
      <c r="B39" s="415" t="s">
        <v>437</v>
      </c>
      <c r="C39" s="419" t="s">
        <v>438</v>
      </c>
      <c r="D39" s="282"/>
      <c r="E39" s="417">
        <v>3</v>
      </c>
      <c r="F39" s="418">
        <v>58</v>
      </c>
      <c r="G39" s="57">
        <v>7.5</v>
      </c>
      <c r="H39" s="58">
        <v>16.5</v>
      </c>
      <c r="I39" s="77">
        <v>50</v>
      </c>
      <c r="J39" s="78">
        <f t="shared" si="3"/>
        <v>12</v>
      </c>
      <c r="K39" s="308">
        <v>2</v>
      </c>
      <c r="L39" s="190">
        <f t="shared" si="4"/>
        <v>-12</v>
      </c>
      <c r="M39" s="189"/>
      <c r="N39" s="182"/>
      <c r="O39" s="377"/>
    </row>
    <row r="40" spans="1:15" x14ac:dyDescent="0.25">
      <c r="A40" s="443">
        <v>8</v>
      </c>
      <c r="B40" s="444" t="s">
        <v>439</v>
      </c>
      <c r="C40" s="445" t="s">
        <v>440</v>
      </c>
      <c r="D40" s="446"/>
      <c r="E40" s="447">
        <v>2</v>
      </c>
      <c r="F40" s="448">
        <v>57</v>
      </c>
      <c r="G40" s="449">
        <v>0</v>
      </c>
      <c r="H40" s="450">
        <v>0</v>
      </c>
      <c r="I40" s="451">
        <f t="shared" si="5"/>
        <v>0</v>
      </c>
      <c r="J40" s="452" t="str">
        <f t="shared" si="3"/>
        <v>NO BET</v>
      </c>
      <c r="K40" s="308"/>
      <c r="L40" s="190">
        <f t="shared" si="4"/>
        <v>0</v>
      </c>
      <c r="M40" s="188"/>
      <c r="N40" s="182"/>
      <c r="O40" s="377"/>
    </row>
    <row r="41" spans="1:15" x14ac:dyDescent="0.25">
      <c r="A41" s="272">
        <v>9</v>
      </c>
      <c r="B41" s="415" t="s">
        <v>441</v>
      </c>
      <c r="C41" s="419" t="s">
        <v>442</v>
      </c>
      <c r="D41" s="282"/>
      <c r="E41" s="417">
        <v>12</v>
      </c>
      <c r="F41" s="418">
        <v>56.5</v>
      </c>
      <c r="G41" s="57">
        <v>8.9</v>
      </c>
      <c r="H41" s="58">
        <v>16</v>
      </c>
      <c r="I41" s="77">
        <v>17.5</v>
      </c>
      <c r="J41" s="78">
        <f t="shared" si="3"/>
        <v>10.112359550561797</v>
      </c>
      <c r="K41" s="308">
        <v>2</v>
      </c>
      <c r="L41" s="190">
        <f t="shared" si="4"/>
        <v>-10.112359550561797</v>
      </c>
      <c r="M41" s="188"/>
      <c r="N41" s="182"/>
      <c r="O41" s="377"/>
    </row>
    <row r="42" spans="1:15" x14ac:dyDescent="0.25">
      <c r="A42" s="272">
        <v>10</v>
      </c>
      <c r="B42" s="415" t="s">
        <v>251</v>
      </c>
      <c r="C42" s="419" t="s">
        <v>443</v>
      </c>
      <c r="D42" s="282"/>
      <c r="E42" s="417">
        <v>11</v>
      </c>
      <c r="F42" s="418">
        <v>55.5</v>
      </c>
      <c r="G42" s="57">
        <v>6.9</v>
      </c>
      <c r="H42" s="58">
        <v>32</v>
      </c>
      <c r="I42" s="77">
        <v>48</v>
      </c>
      <c r="J42" s="78">
        <f t="shared" si="3"/>
        <v>13.043478260869565</v>
      </c>
      <c r="K42" s="308">
        <v>2</v>
      </c>
      <c r="L42" s="190">
        <f t="shared" si="4"/>
        <v>-13.043478260869565</v>
      </c>
      <c r="M42" s="188"/>
      <c r="N42" s="182"/>
      <c r="O42" s="377"/>
    </row>
    <row r="43" spans="1:15" x14ac:dyDescent="0.25">
      <c r="A43" s="272">
        <v>11</v>
      </c>
      <c r="B43" s="415" t="s">
        <v>444</v>
      </c>
      <c r="C43" s="419" t="s">
        <v>445</v>
      </c>
      <c r="D43" s="282"/>
      <c r="E43" s="417">
        <v>7</v>
      </c>
      <c r="F43" s="418">
        <v>55</v>
      </c>
      <c r="G43" s="57">
        <v>14.1</v>
      </c>
      <c r="H43" s="58">
        <v>65</v>
      </c>
      <c r="I43" s="77">
        <v>84</v>
      </c>
      <c r="J43" s="78">
        <f t="shared" si="3"/>
        <v>6.3829787234042561</v>
      </c>
      <c r="K43" s="308">
        <v>2</v>
      </c>
      <c r="L43" s="190">
        <f t="shared" si="4"/>
        <v>-6.3829787234042561</v>
      </c>
      <c r="M43" s="188"/>
      <c r="N43" s="182"/>
      <c r="O43" s="377"/>
    </row>
    <row r="44" spans="1:15" x14ac:dyDescent="0.25">
      <c r="A44" s="272">
        <v>12</v>
      </c>
      <c r="B44" s="415">
        <v>9</v>
      </c>
      <c r="C44" s="419" t="s">
        <v>446</v>
      </c>
      <c r="D44" s="282"/>
      <c r="E44" s="417">
        <v>6</v>
      </c>
      <c r="F44" s="418">
        <v>55</v>
      </c>
      <c r="G44" s="57">
        <v>21.8</v>
      </c>
      <c r="H44" s="58">
        <v>34</v>
      </c>
      <c r="I44" s="77">
        <v>66</v>
      </c>
      <c r="J44" s="78">
        <v>5</v>
      </c>
      <c r="K44" s="308">
        <v>2</v>
      </c>
      <c r="L44" s="190">
        <f t="shared" si="4"/>
        <v>-5</v>
      </c>
      <c r="M44" s="188"/>
      <c r="N44" s="182"/>
      <c r="O44" s="377"/>
    </row>
    <row r="45" spans="1:15" hidden="1" x14ac:dyDescent="0.25">
      <c r="A45" s="272">
        <v>13</v>
      </c>
      <c r="B45" s="279"/>
      <c r="C45" s="281"/>
      <c r="D45" s="282"/>
      <c r="E45" s="280"/>
      <c r="F45" s="307"/>
      <c r="G45" s="57">
        <v>0</v>
      </c>
      <c r="H45" s="58">
        <v>0</v>
      </c>
      <c r="I45" s="77">
        <f t="shared" si="5"/>
        <v>0</v>
      </c>
      <c r="J45" s="78" t="str">
        <f t="shared" si="3"/>
        <v>NO BET</v>
      </c>
      <c r="K45" s="308"/>
      <c r="L45" s="190">
        <f t="shared" si="4"/>
        <v>0</v>
      </c>
      <c r="M45" s="188"/>
      <c r="N45" s="182"/>
      <c r="O45" s="377"/>
    </row>
    <row r="46" spans="1:15" hidden="1" x14ac:dyDescent="0.25">
      <c r="A46" s="272">
        <v>14</v>
      </c>
      <c r="B46" s="279"/>
      <c r="C46" s="281"/>
      <c r="D46" s="282"/>
      <c r="E46" s="280"/>
      <c r="F46" s="307"/>
      <c r="G46" s="57">
        <v>0</v>
      </c>
      <c r="H46" s="58">
        <v>0</v>
      </c>
      <c r="I46" s="77">
        <f t="shared" si="5"/>
        <v>0</v>
      </c>
      <c r="J46" s="78" t="str">
        <f t="shared" si="3"/>
        <v>NO BET</v>
      </c>
      <c r="K46" s="308"/>
      <c r="L46" s="190">
        <f t="shared" si="4"/>
        <v>0</v>
      </c>
      <c r="M46" s="188"/>
      <c r="N46" s="182"/>
      <c r="O46" s="377"/>
    </row>
    <row r="47" spans="1:15" ht="15" hidden="1" customHeight="1" x14ac:dyDescent="0.25">
      <c r="A47" s="272">
        <v>15</v>
      </c>
      <c r="B47" s="306"/>
      <c r="C47" s="281"/>
      <c r="D47" s="282"/>
      <c r="E47" s="280"/>
      <c r="F47" s="307"/>
      <c r="G47" s="57">
        <v>0</v>
      </c>
      <c r="H47" s="58">
        <v>0</v>
      </c>
      <c r="I47" s="77">
        <f t="shared" si="5"/>
        <v>0</v>
      </c>
      <c r="J47" s="78" t="str">
        <f t="shared" si="3"/>
        <v>NO BET</v>
      </c>
      <c r="K47" s="308"/>
      <c r="L47" s="190">
        <f t="shared" si="4"/>
        <v>0</v>
      </c>
      <c r="M47" s="188"/>
      <c r="N47" s="182"/>
      <c r="O47" s="377"/>
    </row>
    <row r="48" spans="1:15" hidden="1" x14ac:dyDescent="0.25">
      <c r="A48" s="272">
        <v>16</v>
      </c>
      <c r="B48" s="306"/>
      <c r="C48" s="281"/>
      <c r="D48" s="282"/>
      <c r="E48" s="280"/>
      <c r="F48" s="307"/>
      <c r="G48" s="57">
        <v>0</v>
      </c>
      <c r="H48" s="58">
        <v>0</v>
      </c>
      <c r="I48" s="77">
        <f t="shared" si="5"/>
        <v>0</v>
      </c>
      <c r="J48" s="78" t="str">
        <f t="shared" si="3"/>
        <v>NO BET</v>
      </c>
      <c r="K48" s="308"/>
      <c r="L48" s="190">
        <f t="shared" si="4"/>
        <v>0</v>
      </c>
      <c r="M48" s="188"/>
      <c r="N48" s="182"/>
      <c r="O48" s="382"/>
    </row>
    <row r="49" spans="1:15" hidden="1" x14ac:dyDescent="0.25">
      <c r="A49" s="272">
        <v>17</v>
      </c>
      <c r="B49" s="309"/>
      <c r="C49" s="282"/>
      <c r="D49" s="282"/>
      <c r="E49" s="310"/>
      <c r="F49" s="310"/>
      <c r="G49" s="57">
        <v>0</v>
      </c>
      <c r="H49" s="58">
        <v>0</v>
      </c>
      <c r="I49" s="77">
        <f t="shared" si="5"/>
        <v>0</v>
      </c>
      <c r="J49" s="78" t="str">
        <f t="shared" si="3"/>
        <v>NO BET</v>
      </c>
      <c r="K49" s="308"/>
      <c r="L49" s="190">
        <f t="shared" si="4"/>
        <v>0</v>
      </c>
      <c r="M49" s="188"/>
      <c r="N49" s="182"/>
      <c r="O49" s="383"/>
    </row>
    <row r="50" spans="1:15" hidden="1" x14ac:dyDescent="0.25">
      <c r="A50" s="270">
        <v>18</v>
      </c>
      <c r="B50" s="294"/>
      <c r="C50" s="293"/>
      <c r="D50" s="293"/>
      <c r="E50" s="295"/>
      <c r="F50" s="295"/>
      <c r="G50" s="12">
        <v>0</v>
      </c>
      <c r="H50" s="15">
        <v>0</v>
      </c>
      <c r="I50" s="31">
        <f t="shared" si="5"/>
        <v>0</v>
      </c>
      <c r="J50" s="26" t="str">
        <f t="shared" si="3"/>
        <v>NO BET</v>
      </c>
      <c r="K50" s="161"/>
      <c r="L50" s="190">
        <f t="shared" si="4"/>
        <v>0</v>
      </c>
      <c r="M50" s="188"/>
      <c r="N50" s="182"/>
      <c r="O50" s="382"/>
    </row>
    <row r="51" spans="1:15" hidden="1" x14ac:dyDescent="0.25">
      <c r="A51" s="270">
        <v>19</v>
      </c>
      <c r="B51" s="171"/>
      <c r="C51" s="178"/>
      <c r="D51" s="178"/>
      <c r="E51" s="176"/>
      <c r="F51" s="176"/>
      <c r="G51" s="12">
        <v>0</v>
      </c>
      <c r="H51" s="15">
        <v>0</v>
      </c>
      <c r="I51" s="31">
        <f t="shared" si="5"/>
        <v>0</v>
      </c>
      <c r="J51" s="26" t="str">
        <f t="shared" si="3"/>
        <v>NO BET</v>
      </c>
      <c r="K51" s="161"/>
      <c r="L51" s="190">
        <f t="shared" si="4"/>
        <v>0</v>
      </c>
      <c r="M51" s="188"/>
      <c r="N51" s="182"/>
      <c r="O51" s="382"/>
    </row>
    <row r="52" spans="1:15" hidden="1" x14ac:dyDescent="0.25">
      <c r="A52" s="270">
        <v>20</v>
      </c>
      <c r="B52" s="171"/>
      <c r="C52" s="178"/>
      <c r="D52" s="178"/>
      <c r="E52" s="176"/>
      <c r="F52" s="176"/>
      <c r="G52" s="13">
        <v>0</v>
      </c>
      <c r="H52" s="16">
        <v>0</v>
      </c>
      <c r="I52" s="31">
        <f t="shared" si="5"/>
        <v>0</v>
      </c>
      <c r="J52" s="26" t="str">
        <f t="shared" si="3"/>
        <v>NO BET</v>
      </c>
      <c r="K52" s="161"/>
      <c r="L52" s="190">
        <f t="shared" si="4"/>
        <v>0</v>
      </c>
      <c r="M52" s="189"/>
      <c r="N52" s="182"/>
      <c r="O52" s="382"/>
    </row>
    <row r="53" spans="1:15" hidden="1" x14ac:dyDescent="0.25">
      <c r="A53" s="272">
        <v>21</v>
      </c>
      <c r="B53" s="76"/>
      <c r="C53" s="154"/>
      <c r="D53" s="154"/>
      <c r="E53" s="105"/>
      <c r="F53" s="105"/>
      <c r="G53" s="57">
        <v>0</v>
      </c>
      <c r="H53" s="58">
        <v>0</v>
      </c>
      <c r="I53" s="31">
        <f t="shared" si="5"/>
        <v>0</v>
      </c>
      <c r="J53" s="26" t="str">
        <f t="shared" si="3"/>
        <v>NO BET</v>
      </c>
      <c r="K53" s="161"/>
      <c r="L53" s="190">
        <f t="shared" si="4"/>
        <v>0</v>
      </c>
      <c r="M53" s="188"/>
      <c r="N53" s="182"/>
      <c r="O53" s="382"/>
    </row>
    <row r="54" spans="1:15" hidden="1" x14ac:dyDescent="0.25">
      <c r="A54" s="270">
        <v>22</v>
      </c>
      <c r="B54" s="171"/>
      <c r="C54" s="178"/>
      <c r="D54" s="178"/>
      <c r="E54" s="176"/>
      <c r="F54" s="176"/>
      <c r="G54" s="11">
        <v>0</v>
      </c>
      <c r="H54" s="14">
        <v>0</v>
      </c>
      <c r="I54" s="31">
        <f t="shared" si="5"/>
        <v>0</v>
      </c>
      <c r="J54" s="26" t="str">
        <f t="shared" si="3"/>
        <v>NO BET</v>
      </c>
      <c r="K54" s="161"/>
      <c r="L54" s="190">
        <f t="shared" si="4"/>
        <v>0</v>
      </c>
      <c r="M54" s="188"/>
      <c r="N54" s="182"/>
      <c r="O54" s="382"/>
    </row>
    <row r="55" spans="1:15" hidden="1" x14ac:dyDescent="0.25">
      <c r="A55" s="270">
        <v>23</v>
      </c>
      <c r="B55" s="171"/>
      <c r="C55" s="178"/>
      <c r="D55" s="178"/>
      <c r="E55" s="176"/>
      <c r="F55" s="176"/>
      <c r="G55" s="12">
        <v>0</v>
      </c>
      <c r="H55" s="15">
        <v>0</v>
      </c>
      <c r="I55" s="31">
        <f t="shared" si="5"/>
        <v>0</v>
      </c>
      <c r="J55" s="26" t="str">
        <f t="shared" si="3"/>
        <v>NO BET</v>
      </c>
      <c r="K55" s="161"/>
      <c r="L55" s="190">
        <f t="shared" si="4"/>
        <v>0</v>
      </c>
      <c r="M55" s="188"/>
      <c r="N55" s="182"/>
      <c r="O55" s="377"/>
    </row>
    <row r="56" spans="1:15" hidden="1" x14ac:dyDescent="0.25">
      <c r="A56" s="270">
        <v>24</v>
      </c>
      <c r="B56" s="171"/>
      <c r="C56" s="178"/>
      <c r="D56" s="178"/>
      <c r="E56" s="176"/>
      <c r="F56" s="176"/>
      <c r="G56" s="12">
        <v>0</v>
      </c>
      <c r="H56" s="15">
        <v>0</v>
      </c>
      <c r="I56" s="31">
        <f t="shared" si="5"/>
        <v>0</v>
      </c>
      <c r="J56" s="26" t="str">
        <f t="shared" si="3"/>
        <v>NO BET</v>
      </c>
      <c r="K56" s="160"/>
      <c r="L56" s="190">
        <f t="shared" si="4"/>
        <v>0</v>
      </c>
      <c r="M56" s="188"/>
      <c r="N56" s="182"/>
      <c r="O56" s="377"/>
    </row>
    <row r="57" spans="1:15" x14ac:dyDescent="0.25">
      <c r="A57" s="241"/>
      <c r="B57" s="242"/>
      <c r="C57" s="241"/>
      <c r="D57" s="241"/>
      <c r="E57" s="160"/>
      <c r="F57" s="160"/>
      <c r="G57" s="188"/>
      <c r="H57" s="166"/>
      <c r="I57" s="174"/>
      <c r="J57" s="172"/>
      <c r="K57" s="162" t="s">
        <v>30</v>
      </c>
      <c r="L57" s="173"/>
      <c r="M57" s="188"/>
      <c r="N57" s="188"/>
      <c r="O57" s="377"/>
    </row>
    <row r="58" spans="1:15" x14ac:dyDescent="0.25">
      <c r="A58" s="169" t="s">
        <v>25</v>
      </c>
      <c r="B58" s="570"/>
      <c r="C58" s="570"/>
      <c r="D58" s="327"/>
      <c r="E58" s="177" t="s">
        <v>17</v>
      </c>
      <c r="F58" s="175"/>
      <c r="G58" s="278"/>
      <c r="H58" s="27"/>
      <c r="I58" s="28" t="s">
        <v>29</v>
      </c>
      <c r="J58" s="29">
        <f>SUM(J33:J56)</f>
        <v>68.072860833441041</v>
      </c>
      <c r="K58" s="162" t="s">
        <v>18</v>
      </c>
      <c r="L58" s="29">
        <f>SUM(L33:L57)</f>
        <v>-68.072860833441041</v>
      </c>
      <c r="M58" s="188"/>
      <c r="N58" s="188"/>
      <c r="O58" s="377"/>
    </row>
    <row r="59" spans="1:15" x14ac:dyDescent="0.25">
      <c r="A59" s="64" t="s">
        <v>44</v>
      </c>
      <c r="B59" s="8" t="s">
        <v>602</v>
      </c>
      <c r="C59" s="8"/>
      <c r="D59" s="8"/>
      <c r="E59" s="278"/>
      <c r="F59" s="278"/>
      <c r="G59" s="278"/>
      <c r="H59" s="45"/>
      <c r="I59" s="48"/>
      <c r="J59" s="49"/>
      <c r="K59" s="46"/>
      <c r="L59" s="188"/>
      <c r="M59" s="17"/>
      <c r="N59" s="160"/>
      <c r="O59" s="10"/>
    </row>
    <row r="60" spans="1:15" x14ac:dyDescent="0.25">
      <c r="A60" s="64"/>
      <c r="B60" s="8"/>
      <c r="C60" s="8"/>
      <c r="D60" s="8"/>
      <c r="E60" s="278"/>
      <c r="F60" s="278"/>
      <c r="G60" s="50"/>
      <c r="H60" s="45"/>
      <c r="I60" s="48"/>
      <c r="J60" s="49"/>
      <c r="K60" s="46"/>
      <c r="L60" s="188"/>
      <c r="M60" s="17"/>
      <c r="N60" s="160"/>
      <c r="O60" s="10"/>
    </row>
    <row r="61" spans="1:15" x14ac:dyDescent="0.25">
      <c r="A61" s="64"/>
      <c r="B61" s="8"/>
      <c r="C61" s="8"/>
      <c r="D61" s="8"/>
      <c r="E61" s="278"/>
      <c r="F61" s="278"/>
      <c r="G61" s="50"/>
      <c r="H61" s="45"/>
      <c r="I61" s="48"/>
      <c r="J61" s="49"/>
      <c r="K61" s="46"/>
      <c r="L61" s="188"/>
      <c r="M61" s="17"/>
      <c r="N61" s="160"/>
      <c r="O61" s="10"/>
    </row>
    <row r="62" spans="1:15" ht="15" customHeight="1" x14ac:dyDescent="0.25">
      <c r="A62" s="268" t="s">
        <v>6</v>
      </c>
      <c r="B62" s="271" t="s">
        <v>75</v>
      </c>
      <c r="C62" s="269" t="s">
        <v>15</v>
      </c>
      <c r="D62" s="320" t="s">
        <v>141</v>
      </c>
      <c r="E62" s="274"/>
      <c r="F62" s="274"/>
      <c r="G62" s="271"/>
      <c r="H62" s="335" t="s">
        <v>22</v>
      </c>
      <c r="I62" s="567" t="s">
        <v>16</v>
      </c>
      <c r="J62" s="568">
        <v>0.9</v>
      </c>
      <c r="K62" s="572" t="s">
        <v>4</v>
      </c>
      <c r="L62" s="563">
        <v>100</v>
      </c>
      <c r="M62" s="564" t="s">
        <v>3</v>
      </c>
      <c r="N62" s="561" t="s">
        <v>64</v>
      </c>
      <c r="O62" s="371"/>
    </row>
    <row r="63" spans="1:15" x14ac:dyDescent="0.25">
      <c r="A63" s="262" t="s">
        <v>7</v>
      </c>
      <c r="B63" s="263">
        <v>2</v>
      </c>
      <c r="C63" s="264" t="s">
        <v>14</v>
      </c>
      <c r="D63" s="275" t="s">
        <v>451</v>
      </c>
      <c r="E63" s="261"/>
      <c r="F63" s="261"/>
      <c r="G63" s="257"/>
      <c r="H63" s="265"/>
      <c r="I63" s="567"/>
      <c r="J63" s="568"/>
      <c r="K63" s="572"/>
      <c r="L63" s="563"/>
      <c r="M63" s="564"/>
      <c r="N63" s="561"/>
      <c r="O63" s="371"/>
    </row>
    <row r="64" spans="1:15" x14ac:dyDescent="0.25">
      <c r="A64" s="266" t="s">
        <v>8</v>
      </c>
      <c r="B64" s="267" t="s">
        <v>452</v>
      </c>
      <c r="C64" s="265"/>
      <c r="D64" s="275"/>
      <c r="E64" s="273"/>
      <c r="F64" s="273"/>
      <c r="G64" s="265"/>
      <c r="H64" s="265"/>
      <c r="I64" s="164"/>
      <c r="J64" s="265"/>
      <c r="K64" s="186"/>
      <c r="L64" s="186"/>
      <c r="M64" s="561" t="s">
        <v>23</v>
      </c>
      <c r="N64" s="561"/>
      <c r="O64" s="372" t="s">
        <v>65</v>
      </c>
    </row>
    <row r="65" spans="1:15" ht="30" x14ac:dyDescent="0.25">
      <c r="A65" s="261" t="s">
        <v>9</v>
      </c>
      <c r="B65" s="261" t="s">
        <v>10</v>
      </c>
      <c r="C65" s="260" t="s">
        <v>0</v>
      </c>
      <c r="D65" s="260"/>
      <c r="E65" s="261" t="s">
        <v>47</v>
      </c>
      <c r="F65" s="261" t="s">
        <v>48</v>
      </c>
      <c r="G65" s="245" t="s">
        <v>11</v>
      </c>
      <c r="H65" s="245" t="s">
        <v>12</v>
      </c>
      <c r="I65" s="325" t="s">
        <v>20</v>
      </c>
      <c r="J65" s="245" t="s">
        <v>1</v>
      </c>
      <c r="K65" s="245" t="s">
        <v>13</v>
      </c>
      <c r="L65" s="261" t="s">
        <v>5</v>
      </c>
      <c r="M65" s="561"/>
      <c r="N65" s="561"/>
      <c r="O65" s="373" t="s">
        <v>66</v>
      </c>
    </row>
    <row r="66" spans="1:15" x14ac:dyDescent="0.25">
      <c r="A66" s="272">
        <v>1</v>
      </c>
      <c r="B66" s="415" t="s">
        <v>453</v>
      </c>
      <c r="C66" s="419" t="s">
        <v>454</v>
      </c>
      <c r="D66" s="187"/>
      <c r="E66" s="417">
        <v>1</v>
      </c>
      <c r="F66" s="418">
        <v>61</v>
      </c>
      <c r="G66" s="296">
        <v>4.7</v>
      </c>
      <c r="H66" s="14">
        <v>9</v>
      </c>
      <c r="I66" s="77">
        <v>10.9</v>
      </c>
      <c r="J66" s="78">
        <f>IF(M66="B", $L$62/G66*$J$62,IF(I66&lt;=G66,$M$62,IF(I66&gt;G66,SUM($L$62/G66*$J$62,0,ROUNDUP(,0)))))</f>
        <v>19.148936170212767</v>
      </c>
      <c r="K66" s="308">
        <v>2</v>
      </c>
      <c r="L66" s="190">
        <f>IF(J66="NO BET",0,IF(K66&gt;1,J66*-1,IF(K66=1,SUM(J66*I66-J66,0))))</f>
        <v>-19.148936170212767</v>
      </c>
      <c r="M66" s="21"/>
      <c r="N66" s="182" t="s">
        <v>570</v>
      </c>
      <c r="O66" s="377" t="s">
        <v>246</v>
      </c>
    </row>
    <row r="67" spans="1:15" x14ac:dyDescent="0.25">
      <c r="A67" s="272">
        <v>2</v>
      </c>
      <c r="B67" s="415">
        <v>4215</v>
      </c>
      <c r="C67" s="419" t="s">
        <v>460</v>
      </c>
      <c r="D67" s="187"/>
      <c r="E67" s="417">
        <v>5</v>
      </c>
      <c r="F67" s="418">
        <v>59</v>
      </c>
      <c r="G67" s="296">
        <v>6.7</v>
      </c>
      <c r="H67" s="14">
        <v>3.9</v>
      </c>
      <c r="I67" s="77">
        <v>5.5</v>
      </c>
      <c r="J67" s="78" t="str">
        <f t="shared" ref="J67:J89" si="6">IF(M67="B", $L$62/G67*$J$62,IF(I67&lt;=G67,$M$62,IF(I67&gt;G67,SUM($L$62/G67*$J$62,0,ROUNDUP(,0)))))</f>
        <v>NO BET</v>
      </c>
      <c r="K67" s="308"/>
      <c r="L67" s="190">
        <f t="shared" ref="L67:L89" si="7">IF(J67="NO BET",0,IF(K67&gt;1,J67*-1,IF(K67=1,SUM(J67*I67-J67,0))))</f>
        <v>0</v>
      </c>
      <c r="M67" s="21"/>
      <c r="N67" s="182"/>
      <c r="O67" s="377" t="s">
        <v>246</v>
      </c>
    </row>
    <row r="68" spans="1:15" x14ac:dyDescent="0.25">
      <c r="A68" s="496">
        <v>3</v>
      </c>
      <c r="B68" s="497">
        <v>8906</v>
      </c>
      <c r="C68" s="504" t="s">
        <v>458</v>
      </c>
      <c r="D68" s="505"/>
      <c r="E68" s="500">
        <v>4</v>
      </c>
      <c r="F68" s="501">
        <v>58</v>
      </c>
      <c r="G68" s="506">
        <v>24.5</v>
      </c>
      <c r="H68" s="503">
        <v>7</v>
      </c>
      <c r="I68" s="77">
        <v>7.2</v>
      </c>
      <c r="J68" s="78" t="str">
        <f t="shared" si="6"/>
        <v>NO BET</v>
      </c>
      <c r="K68" s="484">
        <v>1</v>
      </c>
      <c r="L68" s="190">
        <f t="shared" si="7"/>
        <v>0</v>
      </c>
      <c r="M68" s="507"/>
      <c r="N68" s="486" t="s">
        <v>570</v>
      </c>
      <c r="O68" s="487" t="s">
        <v>246</v>
      </c>
    </row>
    <row r="69" spans="1:15" x14ac:dyDescent="0.25">
      <c r="A69" s="272">
        <v>4</v>
      </c>
      <c r="B69" s="415">
        <v>6232</v>
      </c>
      <c r="C69" s="419" t="s">
        <v>455</v>
      </c>
      <c r="D69" s="187"/>
      <c r="E69" s="417">
        <v>6</v>
      </c>
      <c r="F69" s="418">
        <v>58</v>
      </c>
      <c r="G69" s="297">
        <v>8.1</v>
      </c>
      <c r="H69" s="58">
        <v>3.4</v>
      </c>
      <c r="I69" s="77">
        <v>2.7</v>
      </c>
      <c r="J69" s="78" t="str">
        <f t="shared" si="6"/>
        <v>NO BET</v>
      </c>
      <c r="K69" s="308"/>
      <c r="L69" s="190">
        <f t="shared" si="7"/>
        <v>0</v>
      </c>
      <c r="M69" s="21"/>
      <c r="N69" s="182" t="s">
        <v>570</v>
      </c>
      <c r="O69" s="377" t="s">
        <v>246</v>
      </c>
    </row>
    <row r="70" spans="1:15" x14ac:dyDescent="0.25">
      <c r="A70" s="453">
        <v>5</v>
      </c>
      <c r="B70" s="454">
        <v>2232</v>
      </c>
      <c r="C70" s="455" t="s">
        <v>459</v>
      </c>
      <c r="D70" s="463"/>
      <c r="E70" s="457">
        <v>3</v>
      </c>
      <c r="F70" s="458">
        <v>56</v>
      </c>
      <c r="G70" s="464">
        <v>3.7</v>
      </c>
      <c r="H70" s="460">
        <v>5.6</v>
      </c>
      <c r="I70" s="77">
        <v>6.7</v>
      </c>
      <c r="J70" s="78">
        <f t="shared" si="6"/>
        <v>24.324324324324323</v>
      </c>
      <c r="K70" s="308">
        <v>2</v>
      </c>
      <c r="L70" s="190">
        <f t="shared" si="7"/>
        <v>-24.324324324324323</v>
      </c>
      <c r="M70" s="21"/>
      <c r="N70" s="182"/>
      <c r="O70" s="377"/>
    </row>
    <row r="71" spans="1:15" x14ac:dyDescent="0.25">
      <c r="A71" s="272">
        <v>6</v>
      </c>
      <c r="B71" s="415">
        <v>6143</v>
      </c>
      <c r="C71" s="419" t="s">
        <v>456</v>
      </c>
      <c r="D71" s="187"/>
      <c r="E71" s="417">
        <v>7</v>
      </c>
      <c r="F71" s="418">
        <v>54</v>
      </c>
      <c r="G71" s="297">
        <v>10</v>
      </c>
      <c r="H71" s="58">
        <v>16</v>
      </c>
      <c r="I71" s="77">
        <v>21</v>
      </c>
      <c r="J71" s="78">
        <f t="shared" si="6"/>
        <v>9</v>
      </c>
      <c r="K71" s="308">
        <v>2</v>
      </c>
      <c r="L71" s="190">
        <f t="shared" si="7"/>
        <v>-9</v>
      </c>
      <c r="M71" s="21"/>
      <c r="N71" s="182"/>
      <c r="O71" s="382"/>
    </row>
    <row r="72" spans="1:15" x14ac:dyDescent="0.25">
      <c r="A72" s="272">
        <v>7</v>
      </c>
      <c r="B72" s="415">
        <v>9684</v>
      </c>
      <c r="C72" s="419" t="s">
        <v>457</v>
      </c>
      <c r="D72" s="187"/>
      <c r="E72" s="417">
        <v>2</v>
      </c>
      <c r="F72" s="418">
        <v>54</v>
      </c>
      <c r="G72" s="296">
        <v>201</v>
      </c>
      <c r="H72" s="14">
        <v>120</v>
      </c>
      <c r="I72" s="77">
        <v>180</v>
      </c>
      <c r="J72" s="78" t="str">
        <f t="shared" si="6"/>
        <v>NO BET</v>
      </c>
      <c r="K72" s="308"/>
      <c r="L72" s="190">
        <f t="shared" si="7"/>
        <v>0</v>
      </c>
      <c r="M72" s="21"/>
      <c r="N72" s="182"/>
      <c r="O72" s="382"/>
    </row>
    <row r="73" spans="1:15" ht="15.75" hidden="1" customHeight="1" x14ac:dyDescent="0.25">
      <c r="A73" s="272">
        <v>8</v>
      </c>
      <c r="B73" s="311"/>
      <c r="C73" s="281"/>
      <c r="D73" s="187"/>
      <c r="E73" s="280"/>
      <c r="F73" s="307"/>
      <c r="G73" s="297">
        <v>0</v>
      </c>
      <c r="H73" s="58">
        <v>0</v>
      </c>
      <c r="I73" s="77">
        <f t="shared" ref="I73:I89" si="8">H73</f>
        <v>0</v>
      </c>
      <c r="J73" s="78" t="str">
        <f t="shared" si="6"/>
        <v>NO BET</v>
      </c>
      <c r="K73" s="308"/>
      <c r="L73" s="190">
        <f t="shared" si="7"/>
        <v>0</v>
      </c>
      <c r="M73" s="21"/>
      <c r="N73" s="182"/>
      <c r="O73" s="383"/>
    </row>
    <row r="74" spans="1:15" hidden="1" x14ac:dyDescent="0.25">
      <c r="A74" s="272">
        <v>9</v>
      </c>
      <c r="B74" s="279"/>
      <c r="C74" s="281"/>
      <c r="D74" s="187"/>
      <c r="E74" s="280"/>
      <c r="F74" s="307"/>
      <c r="G74" s="297">
        <v>0</v>
      </c>
      <c r="H74" s="58">
        <v>0</v>
      </c>
      <c r="I74" s="77">
        <f t="shared" si="8"/>
        <v>0</v>
      </c>
      <c r="J74" s="78" t="str">
        <f t="shared" si="6"/>
        <v>NO BET</v>
      </c>
      <c r="K74" s="308"/>
      <c r="L74" s="190">
        <f t="shared" si="7"/>
        <v>0</v>
      </c>
      <c r="M74" s="21"/>
      <c r="N74" s="182"/>
      <c r="O74" s="382"/>
    </row>
    <row r="75" spans="1:15" hidden="1" x14ac:dyDescent="0.25">
      <c r="A75" s="272">
        <v>10</v>
      </c>
      <c r="B75" s="279"/>
      <c r="C75" s="281"/>
      <c r="D75" s="187"/>
      <c r="E75" s="280"/>
      <c r="F75" s="307"/>
      <c r="G75" s="297">
        <v>0</v>
      </c>
      <c r="H75" s="58">
        <v>0</v>
      </c>
      <c r="I75" s="77">
        <f t="shared" si="8"/>
        <v>0</v>
      </c>
      <c r="J75" s="78" t="str">
        <f t="shared" si="6"/>
        <v>NO BET</v>
      </c>
      <c r="K75" s="308"/>
      <c r="L75" s="190">
        <f t="shared" si="7"/>
        <v>0</v>
      </c>
      <c r="M75" s="21"/>
      <c r="N75" s="182"/>
      <c r="O75" s="382"/>
    </row>
    <row r="76" spans="1:15" hidden="1" x14ac:dyDescent="0.25">
      <c r="A76" s="272">
        <v>11</v>
      </c>
      <c r="B76" s="312"/>
      <c r="C76" s="187"/>
      <c r="D76" s="187"/>
      <c r="E76" s="299"/>
      <c r="F76" s="299"/>
      <c r="G76" s="297">
        <v>0</v>
      </c>
      <c r="H76" s="58">
        <v>0</v>
      </c>
      <c r="I76" s="77">
        <f t="shared" si="8"/>
        <v>0</v>
      </c>
      <c r="J76" s="78" t="str">
        <f t="shared" si="6"/>
        <v>NO BET</v>
      </c>
      <c r="K76" s="308"/>
      <c r="L76" s="190">
        <f t="shared" si="7"/>
        <v>0</v>
      </c>
      <c r="M76" s="21"/>
      <c r="N76" s="182"/>
      <c r="O76" s="382"/>
    </row>
    <row r="77" spans="1:15" hidden="1" x14ac:dyDescent="0.25">
      <c r="A77" s="272">
        <v>12</v>
      </c>
      <c r="B77" s="292"/>
      <c r="C77" s="187"/>
      <c r="D77" s="187"/>
      <c r="E77" s="299"/>
      <c r="F77" s="299"/>
      <c r="G77" s="297">
        <v>0</v>
      </c>
      <c r="H77" s="58">
        <v>0</v>
      </c>
      <c r="I77" s="77">
        <f t="shared" si="8"/>
        <v>0</v>
      </c>
      <c r="J77" s="78" t="str">
        <f t="shared" si="6"/>
        <v>NO BET</v>
      </c>
      <c r="K77" s="308"/>
      <c r="L77" s="190">
        <f t="shared" si="7"/>
        <v>0</v>
      </c>
      <c r="M77" s="21"/>
      <c r="N77" s="182"/>
      <c r="O77" s="382"/>
    </row>
    <row r="78" spans="1:15" hidden="1" x14ac:dyDescent="0.25">
      <c r="A78" s="272">
        <v>13</v>
      </c>
      <c r="B78" s="292"/>
      <c r="C78" s="187"/>
      <c r="D78" s="187"/>
      <c r="E78" s="299"/>
      <c r="F78" s="299"/>
      <c r="G78" s="297">
        <v>0</v>
      </c>
      <c r="H78" s="58">
        <v>0</v>
      </c>
      <c r="I78" s="77">
        <f t="shared" si="8"/>
        <v>0</v>
      </c>
      <c r="J78" s="78" t="str">
        <f t="shared" si="6"/>
        <v>NO BET</v>
      </c>
      <c r="K78" s="308"/>
      <c r="L78" s="190">
        <f t="shared" si="7"/>
        <v>0</v>
      </c>
      <c r="M78" s="21"/>
      <c r="N78" s="182"/>
      <c r="O78" s="382"/>
    </row>
    <row r="79" spans="1:15" hidden="1" x14ac:dyDescent="0.25">
      <c r="A79" s="272">
        <v>14</v>
      </c>
      <c r="B79" s="292"/>
      <c r="C79" s="187"/>
      <c r="D79" s="187"/>
      <c r="E79" s="299"/>
      <c r="F79" s="299"/>
      <c r="G79" s="297">
        <v>0</v>
      </c>
      <c r="H79" s="58">
        <v>0</v>
      </c>
      <c r="I79" s="77">
        <f t="shared" si="8"/>
        <v>0</v>
      </c>
      <c r="J79" s="78" t="str">
        <f t="shared" si="6"/>
        <v>NO BET</v>
      </c>
      <c r="K79" s="308"/>
      <c r="L79" s="190">
        <f t="shared" si="7"/>
        <v>0</v>
      </c>
      <c r="M79" s="21"/>
      <c r="N79" s="182" t="s">
        <v>19</v>
      </c>
      <c r="O79" s="377"/>
    </row>
    <row r="80" spans="1:15" ht="15" hidden="1" customHeight="1" x14ac:dyDescent="0.25">
      <c r="A80" s="272">
        <v>15</v>
      </c>
      <c r="B80" s="76"/>
      <c r="C80" s="154"/>
      <c r="D80" s="154"/>
      <c r="E80" s="105"/>
      <c r="F80" s="105"/>
      <c r="G80" s="57">
        <v>0</v>
      </c>
      <c r="H80" s="58">
        <v>0</v>
      </c>
      <c r="I80" s="77">
        <f t="shared" si="8"/>
        <v>0</v>
      </c>
      <c r="J80" s="78" t="str">
        <f t="shared" si="6"/>
        <v>NO BET</v>
      </c>
      <c r="K80" s="308"/>
      <c r="L80" s="190">
        <f t="shared" si="7"/>
        <v>0</v>
      </c>
      <c r="M80" s="21"/>
      <c r="N80" s="182"/>
      <c r="O80" s="377"/>
    </row>
    <row r="81" spans="1:15" hidden="1" x14ac:dyDescent="0.25">
      <c r="A81" s="272">
        <v>16</v>
      </c>
      <c r="B81" s="76"/>
      <c r="C81" s="154"/>
      <c r="D81" s="154"/>
      <c r="E81" s="105"/>
      <c r="F81" s="105"/>
      <c r="G81" s="57">
        <v>0</v>
      </c>
      <c r="H81" s="58">
        <v>0</v>
      </c>
      <c r="I81" s="77">
        <f t="shared" si="8"/>
        <v>0</v>
      </c>
      <c r="J81" s="78" t="str">
        <f t="shared" si="6"/>
        <v>NO BET</v>
      </c>
      <c r="K81" s="308"/>
      <c r="L81" s="190">
        <f t="shared" si="7"/>
        <v>0</v>
      </c>
      <c r="M81" s="21"/>
      <c r="N81" s="182"/>
      <c r="O81" s="377"/>
    </row>
    <row r="82" spans="1:15" hidden="1" x14ac:dyDescent="0.25">
      <c r="A82" s="272">
        <v>17</v>
      </c>
      <c r="B82" s="76"/>
      <c r="C82" s="154"/>
      <c r="D82" s="154"/>
      <c r="E82" s="105"/>
      <c r="F82" s="105"/>
      <c r="G82" s="57">
        <v>0</v>
      </c>
      <c r="H82" s="58">
        <v>0</v>
      </c>
      <c r="I82" s="77">
        <f t="shared" si="8"/>
        <v>0</v>
      </c>
      <c r="J82" s="78" t="str">
        <f t="shared" si="6"/>
        <v>NO BET</v>
      </c>
      <c r="K82" s="308"/>
      <c r="L82" s="190">
        <f t="shared" si="7"/>
        <v>0</v>
      </c>
      <c r="M82" s="21"/>
      <c r="N82" s="182"/>
      <c r="O82" s="377"/>
    </row>
    <row r="83" spans="1:15" hidden="1" x14ac:dyDescent="0.25">
      <c r="A83" s="270">
        <v>18</v>
      </c>
      <c r="B83" s="171"/>
      <c r="C83" s="178"/>
      <c r="D83" s="178"/>
      <c r="E83" s="176"/>
      <c r="F83" s="176"/>
      <c r="G83" s="12">
        <v>0</v>
      </c>
      <c r="H83" s="15">
        <v>0</v>
      </c>
      <c r="I83" s="31">
        <f t="shared" si="8"/>
        <v>0</v>
      </c>
      <c r="J83" s="26" t="str">
        <f t="shared" si="6"/>
        <v>NO BET</v>
      </c>
      <c r="K83" s="161"/>
      <c r="L83" s="190">
        <f t="shared" si="7"/>
        <v>0</v>
      </c>
      <c r="M83" s="188"/>
      <c r="N83" s="182"/>
      <c r="O83" s="377"/>
    </row>
    <row r="84" spans="1:15" hidden="1" x14ac:dyDescent="0.25">
      <c r="A84" s="270">
        <v>19</v>
      </c>
      <c r="B84" s="171"/>
      <c r="C84" s="178"/>
      <c r="D84" s="178"/>
      <c r="E84" s="176"/>
      <c r="F84" s="176"/>
      <c r="G84" s="12">
        <v>0</v>
      </c>
      <c r="H84" s="15">
        <v>0</v>
      </c>
      <c r="I84" s="31">
        <f t="shared" si="8"/>
        <v>0</v>
      </c>
      <c r="J84" s="26" t="str">
        <f t="shared" si="6"/>
        <v>NO BET</v>
      </c>
      <c r="K84" s="161"/>
      <c r="L84" s="190">
        <f t="shared" si="7"/>
        <v>0</v>
      </c>
      <c r="M84" s="188"/>
      <c r="N84" s="182"/>
      <c r="O84" s="377"/>
    </row>
    <row r="85" spans="1:15" hidden="1" x14ac:dyDescent="0.25">
      <c r="A85" s="270">
        <v>20</v>
      </c>
      <c r="B85" s="171"/>
      <c r="C85" s="178"/>
      <c r="D85" s="178"/>
      <c r="E85" s="176"/>
      <c r="F85" s="176"/>
      <c r="G85" s="13">
        <v>0</v>
      </c>
      <c r="H85" s="16">
        <v>0</v>
      </c>
      <c r="I85" s="31">
        <f t="shared" si="8"/>
        <v>0</v>
      </c>
      <c r="J85" s="26" t="str">
        <f t="shared" si="6"/>
        <v>NO BET</v>
      </c>
      <c r="K85" s="161"/>
      <c r="L85" s="190">
        <f t="shared" si="7"/>
        <v>0</v>
      </c>
      <c r="M85" s="189"/>
      <c r="N85" s="182"/>
      <c r="O85" s="377"/>
    </row>
    <row r="86" spans="1:15" hidden="1" x14ac:dyDescent="0.25">
      <c r="A86" s="272">
        <v>21</v>
      </c>
      <c r="B86" s="76"/>
      <c r="C86" s="154"/>
      <c r="D86" s="154"/>
      <c r="E86" s="105"/>
      <c r="F86" s="105"/>
      <c r="G86" s="57">
        <v>0</v>
      </c>
      <c r="H86" s="58">
        <v>0</v>
      </c>
      <c r="I86" s="31">
        <f t="shared" si="8"/>
        <v>0</v>
      </c>
      <c r="J86" s="26" t="str">
        <f t="shared" si="6"/>
        <v>NO BET</v>
      </c>
      <c r="K86" s="161"/>
      <c r="L86" s="190">
        <f t="shared" si="7"/>
        <v>0</v>
      </c>
      <c r="M86" s="188"/>
      <c r="N86" s="182"/>
      <c r="O86" s="377"/>
    </row>
    <row r="87" spans="1:15" hidden="1" x14ac:dyDescent="0.25">
      <c r="A87" s="270">
        <v>22</v>
      </c>
      <c r="B87" s="171"/>
      <c r="C87" s="178"/>
      <c r="D87" s="178"/>
      <c r="E87" s="176"/>
      <c r="F87" s="176"/>
      <c r="G87" s="11">
        <v>0</v>
      </c>
      <c r="H87" s="14">
        <v>0</v>
      </c>
      <c r="I87" s="31">
        <f t="shared" si="8"/>
        <v>0</v>
      </c>
      <c r="J87" s="26" t="str">
        <f t="shared" si="6"/>
        <v>NO BET</v>
      </c>
      <c r="K87" s="161"/>
      <c r="L87" s="190">
        <f t="shared" si="7"/>
        <v>0</v>
      </c>
      <c r="M87" s="188"/>
      <c r="N87" s="182"/>
      <c r="O87" s="377"/>
    </row>
    <row r="88" spans="1:15" hidden="1" x14ac:dyDescent="0.25">
      <c r="A88" s="270">
        <v>23</v>
      </c>
      <c r="B88" s="171"/>
      <c r="C88" s="178"/>
      <c r="D88" s="178"/>
      <c r="E88" s="176"/>
      <c r="F88" s="176"/>
      <c r="G88" s="12">
        <v>0</v>
      </c>
      <c r="H88" s="15">
        <v>0</v>
      </c>
      <c r="I88" s="31">
        <f t="shared" si="8"/>
        <v>0</v>
      </c>
      <c r="J88" s="26" t="str">
        <f t="shared" si="6"/>
        <v>NO BET</v>
      </c>
      <c r="K88" s="161"/>
      <c r="L88" s="190">
        <f t="shared" si="7"/>
        <v>0</v>
      </c>
      <c r="M88" s="188"/>
      <c r="N88" s="182"/>
      <c r="O88" s="377"/>
    </row>
    <row r="89" spans="1:15" hidden="1" x14ac:dyDescent="0.25">
      <c r="A89" s="270">
        <v>24</v>
      </c>
      <c r="B89" s="171"/>
      <c r="C89" s="178"/>
      <c r="D89" s="178"/>
      <c r="E89" s="176"/>
      <c r="F89" s="176"/>
      <c r="G89" s="12">
        <v>0</v>
      </c>
      <c r="H89" s="15">
        <v>0</v>
      </c>
      <c r="I89" s="31">
        <f t="shared" si="8"/>
        <v>0</v>
      </c>
      <c r="J89" s="26" t="str">
        <f t="shared" si="6"/>
        <v>NO BET</v>
      </c>
      <c r="K89" s="160"/>
      <c r="L89" s="190">
        <f t="shared" si="7"/>
        <v>0</v>
      </c>
      <c r="M89" s="188"/>
      <c r="N89" s="182"/>
      <c r="O89" s="377"/>
    </row>
    <row r="90" spans="1:15" x14ac:dyDescent="0.25">
      <c r="A90" s="241"/>
      <c r="B90" s="242"/>
      <c r="C90" s="241"/>
      <c r="D90" s="241"/>
      <c r="E90" s="160"/>
      <c r="F90" s="160"/>
      <c r="G90" s="188"/>
      <c r="H90" s="166"/>
      <c r="I90" s="174"/>
      <c r="J90" s="172"/>
      <c r="K90" s="162" t="s">
        <v>30</v>
      </c>
      <c r="L90" s="173"/>
      <c r="M90" s="188"/>
      <c r="N90" s="189"/>
      <c r="O90" s="376"/>
    </row>
    <row r="91" spans="1:15" x14ac:dyDescent="0.25">
      <c r="A91" s="169" t="s">
        <v>25</v>
      </c>
      <c r="B91" s="566"/>
      <c r="C91" s="566"/>
      <c r="D91" s="326"/>
      <c r="E91" s="177" t="s">
        <v>17</v>
      </c>
      <c r="F91" s="175"/>
      <c r="G91" s="278">
        <v>5</v>
      </c>
      <c r="H91" s="27"/>
      <c r="I91" s="28" t="s">
        <v>29</v>
      </c>
      <c r="J91" s="29">
        <f>SUM(J66:J89)</f>
        <v>52.473260494537087</v>
      </c>
      <c r="K91" s="162" t="s">
        <v>18</v>
      </c>
      <c r="L91" s="29">
        <f>SUM(L66:L90)</f>
        <v>-52.473260494537087</v>
      </c>
      <c r="M91" s="188"/>
      <c r="N91" s="189"/>
      <c r="O91" s="376"/>
    </row>
    <row r="92" spans="1:15" x14ac:dyDescent="0.25">
      <c r="A92" s="64" t="s">
        <v>44</v>
      </c>
      <c r="B92" s="8" t="s">
        <v>603</v>
      </c>
      <c r="C92" s="8"/>
      <c r="D92" s="8"/>
      <c r="E92" s="278"/>
      <c r="F92" s="278"/>
      <c r="G92" s="278" t="s">
        <v>595</v>
      </c>
      <c r="H92" s="51"/>
      <c r="I92" s="48"/>
      <c r="J92" s="49"/>
      <c r="K92" s="46"/>
      <c r="L92" s="283"/>
      <c r="M92" s="17"/>
      <c r="N92" s="189"/>
      <c r="O92" s="376"/>
    </row>
    <row r="93" spans="1:15" x14ac:dyDescent="0.25">
      <c r="A93" s="64"/>
      <c r="B93" s="8"/>
      <c r="C93" s="8"/>
      <c r="D93" s="8"/>
      <c r="E93" s="278"/>
      <c r="F93" s="278"/>
      <c r="G93" s="50"/>
      <c r="H93" s="51"/>
      <c r="I93" s="48"/>
      <c r="J93" s="49"/>
      <c r="K93" s="46"/>
      <c r="L93" s="283"/>
      <c r="M93" s="17"/>
      <c r="N93" s="188"/>
      <c r="O93" s="376"/>
    </row>
    <row r="94" spans="1:15" x14ac:dyDescent="0.25">
      <c r="A94" s="64"/>
      <c r="B94" s="8"/>
      <c r="C94" s="8"/>
      <c r="D94" s="8"/>
      <c r="E94" s="278"/>
      <c r="F94" s="278"/>
      <c r="G94" s="50"/>
      <c r="H94" s="51"/>
      <c r="I94" s="48"/>
      <c r="J94" s="49"/>
      <c r="K94" s="46"/>
      <c r="L94" s="283"/>
      <c r="M94" s="17"/>
      <c r="N94" s="188"/>
      <c r="O94" s="376"/>
    </row>
    <row r="95" spans="1:15" ht="15" customHeight="1" x14ac:dyDescent="0.25">
      <c r="A95" s="268" t="s">
        <v>6</v>
      </c>
      <c r="B95" s="271" t="s">
        <v>75</v>
      </c>
      <c r="C95" s="269" t="s">
        <v>15</v>
      </c>
      <c r="D95" s="320" t="s">
        <v>461</v>
      </c>
      <c r="E95" s="274"/>
      <c r="F95" s="274"/>
      <c r="G95" s="271"/>
      <c r="H95" s="335" t="s">
        <v>22</v>
      </c>
      <c r="I95" s="567" t="s">
        <v>16</v>
      </c>
      <c r="J95" s="568">
        <v>0.9</v>
      </c>
      <c r="K95" s="572" t="s">
        <v>4</v>
      </c>
      <c r="L95" s="563">
        <v>100</v>
      </c>
      <c r="M95" s="564" t="s">
        <v>3</v>
      </c>
      <c r="N95" s="561" t="s">
        <v>64</v>
      </c>
      <c r="O95" s="371"/>
    </row>
    <row r="96" spans="1:15" x14ac:dyDescent="0.25">
      <c r="A96" s="262" t="s">
        <v>7</v>
      </c>
      <c r="B96" s="263">
        <v>3</v>
      </c>
      <c r="C96" s="264" t="s">
        <v>14</v>
      </c>
      <c r="D96" s="275" t="s">
        <v>462</v>
      </c>
      <c r="E96" s="261"/>
      <c r="F96" s="261"/>
      <c r="G96" s="257"/>
      <c r="H96" s="265"/>
      <c r="I96" s="567"/>
      <c r="J96" s="568"/>
      <c r="K96" s="572"/>
      <c r="L96" s="563"/>
      <c r="M96" s="564"/>
      <c r="N96" s="561"/>
      <c r="O96" s="371"/>
    </row>
    <row r="97" spans="1:15" x14ac:dyDescent="0.25">
      <c r="A97" s="266" t="s">
        <v>8</v>
      </c>
      <c r="B97" s="267" t="s">
        <v>463</v>
      </c>
      <c r="C97" s="265"/>
      <c r="D97" s="275"/>
      <c r="E97" s="273"/>
      <c r="F97" s="273"/>
      <c r="G97" s="265"/>
      <c r="H97" s="265"/>
      <c r="I97" s="164"/>
      <c r="J97" s="265"/>
      <c r="K97" s="186"/>
      <c r="L97" s="186"/>
      <c r="M97" s="561" t="s">
        <v>23</v>
      </c>
      <c r="N97" s="561"/>
      <c r="O97" s="372" t="s">
        <v>65</v>
      </c>
    </row>
    <row r="98" spans="1:15" ht="30" x14ac:dyDescent="0.25">
      <c r="A98" s="261" t="s">
        <v>9</v>
      </c>
      <c r="B98" s="261" t="s">
        <v>10</v>
      </c>
      <c r="C98" s="260" t="s">
        <v>0</v>
      </c>
      <c r="D98" s="260"/>
      <c r="E98" s="261" t="s">
        <v>47</v>
      </c>
      <c r="F98" s="261" t="s">
        <v>48</v>
      </c>
      <c r="G98" s="245" t="s">
        <v>11</v>
      </c>
      <c r="H98" s="245" t="s">
        <v>12</v>
      </c>
      <c r="I98" s="325" t="s">
        <v>20</v>
      </c>
      <c r="J98" s="245" t="s">
        <v>1</v>
      </c>
      <c r="K98" s="245" t="s">
        <v>13</v>
      </c>
      <c r="L98" s="261" t="s">
        <v>5</v>
      </c>
      <c r="M98" s="561"/>
      <c r="N98" s="561"/>
      <c r="O98" s="373" t="s">
        <v>66</v>
      </c>
    </row>
    <row r="99" spans="1:15" x14ac:dyDescent="0.25">
      <c r="A99" s="272">
        <v>1</v>
      </c>
      <c r="B99" s="415" t="s">
        <v>464</v>
      </c>
      <c r="C99" s="419" t="s">
        <v>465</v>
      </c>
      <c r="D99" s="187"/>
      <c r="E99" s="417">
        <v>2</v>
      </c>
      <c r="F99" s="418">
        <v>62</v>
      </c>
      <c r="G99" s="296">
        <v>14.6</v>
      </c>
      <c r="H99" s="14">
        <v>4.3</v>
      </c>
      <c r="I99" s="77">
        <v>5.4</v>
      </c>
      <c r="J99" s="78" t="str">
        <f>IF(M99="B", $L$95/G99*$J$95,IF(I99&lt;=G99,$M$95,IF(I99&gt;G99,SUM($L$95/G99*$J$95,0,ROUNDUP(,0)))))</f>
        <v>NO BET</v>
      </c>
      <c r="K99" s="308"/>
      <c r="L99" s="190">
        <f>IF(J99="NO BET",0,IF(K99&gt;1,J99*-1,IF(K99=1,SUM(J99*I99-J99,0))))</f>
        <v>0</v>
      </c>
      <c r="M99" s="278"/>
      <c r="N99" s="182" t="s">
        <v>570</v>
      </c>
      <c r="O99" s="182"/>
    </row>
    <row r="100" spans="1:15" x14ac:dyDescent="0.25">
      <c r="A100" s="443">
        <v>2</v>
      </c>
      <c r="B100" s="444" t="s">
        <v>466</v>
      </c>
      <c r="C100" s="445" t="s">
        <v>467</v>
      </c>
      <c r="D100" s="461"/>
      <c r="E100" s="447">
        <v>8</v>
      </c>
      <c r="F100" s="448">
        <v>61.5</v>
      </c>
      <c r="G100" s="478">
        <v>0</v>
      </c>
      <c r="H100" s="471">
        <v>0</v>
      </c>
      <c r="I100" s="451">
        <f t="shared" ref="I100:I122" si="9">H100</f>
        <v>0</v>
      </c>
      <c r="J100" s="452" t="str">
        <f t="shared" ref="J100:J122" si="10">IF(M100="B", $L$95/G100*$J$95,IF(I100&lt;=G100,$M$95,IF(I100&gt;G100,SUM($L$95/G100*$J$95,0,ROUNDUP(,0)))))</f>
        <v>NO BET</v>
      </c>
      <c r="K100" s="308"/>
      <c r="L100" s="190">
        <f t="shared" ref="L100:L122" si="11">IF(J100="NO BET",0,IF(K100&gt;1,J100*-1,IF(K100=1,SUM(J100*I100-J100,0))))</f>
        <v>0</v>
      </c>
      <c r="M100" s="278"/>
      <c r="N100" s="182"/>
      <c r="O100" s="182"/>
    </row>
    <row r="101" spans="1:15" x14ac:dyDescent="0.25">
      <c r="A101" s="272">
        <v>3</v>
      </c>
      <c r="B101" s="415">
        <v>13</v>
      </c>
      <c r="C101" s="419" t="s">
        <v>468</v>
      </c>
      <c r="D101" s="187"/>
      <c r="E101" s="417">
        <v>5</v>
      </c>
      <c r="F101" s="418">
        <v>61.5</v>
      </c>
      <c r="G101" s="297">
        <v>8.6999999999999993</v>
      </c>
      <c r="H101" s="58">
        <v>4.9000000000000004</v>
      </c>
      <c r="I101" s="77">
        <v>5.7</v>
      </c>
      <c r="J101" s="78" t="str">
        <f t="shared" si="10"/>
        <v>NO BET</v>
      </c>
      <c r="K101" s="308"/>
      <c r="L101" s="190">
        <f t="shared" si="11"/>
        <v>0</v>
      </c>
      <c r="M101" s="278"/>
      <c r="N101" s="182"/>
      <c r="O101" s="182" t="s">
        <v>246</v>
      </c>
    </row>
    <row r="102" spans="1:15" x14ac:dyDescent="0.25">
      <c r="A102" s="272">
        <v>4</v>
      </c>
      <c r="B102" s="415" t="s">
        <v>469</v>
      </c>
      <c r="C102" s="419" t="s">
        <v>470</v>
      </c>
      <c r="D102" s="187"/>
      <c r="E102" s="417">
        <v>3</v>
      </c>
      <c r="F102" s="418">
        <v>60.5</v>
      </c>
      <c r="G102" s="297">
        <v>9.6</v>
      </c>
      <c r="H102" s="58">
        <v>9</v>
      </c>
      <c r="I102" s="77">
        <v>9.0500000000000007</v>
      </c>
      <c r="J102" s="78" t="str">
        <f t="shared" si="10"/>
        <v>NO BET</v>
      </c>
      <c r="K102" s="308"/>
      <c r="L102" s="190">
        <f t="shared" si="11"/>
        <v>0</v>
      </c>
      <c r="M102" s="278"/>
      <c r="N102" s="182"/>
      <c r="O102" s="182" t="s">
        <v>246</v>
      </c>
    </row>
    <row r="103" spans="1:15" x14ac:dyDescent="0.25">
      <c r="A103" s="272">
        <v>5</v>
      </c>
      <c r="B103" s="415">
        <v>311</v>
      </c>
      <c r="C103" s="419" t="s">
        <v>471</v>
      </c>
      <c r="D103" s="187"/>
      <c r="E103" s="417">
        <v>10</v>
      </c>
      <c r="F103" s="418">
        <v>59.5</v>
      </c>
      <c r="G103" s="297">
        <v>5.6</v>
      </c>
      <c r="H103" s="58">
        <v>8.8000000000000007</v>
      </c>
      <c r="I103" s="77">
        <v>12</v>
      </c>
      <c r="J103" s="78">
        <f t="shared" si="10"/>
        <v>16.071428571428573</v>
      </c>
      <c r="K103" s="308">
        <v>2</v>
      </c>
      <c r="L103" s="190">
        <f t="shared" si="11"/>
        <v>-16.071428571428573</v>
      </c>
      <c r="M103" s="278"/>
      <c r="N103" s="182"/>
      <c r="O103" s="182" t="s">
        <v>246</v>
      </c>
    </row>
    <row r="104" spans="1:15" x14ac:dyDescent="0.25">
      <c r="A104" s="453">
        <v>6</v>
      </c>
      <c r="B104" s="454">
        <v>1</v>
      </c>
      <c r="C104" s="455" t="s">
        <v>567</v>
      </c>
      <c r="D104" s="463"/>
      <c r="E104" s="457">
        <v>4</v>
      </c>
      <c r="F104" s="458">
        <v>59</v>
      </c>
      <c r="G104" s="464">
        <v>4.9000000000000004</v>
      </c>
      <c r="H104" s="460">
        <v>4.3</v>
      </c>
      <c r="I104" s="77">
        <v>7</v>
      </c>
      <c r="J104" s="78">
        <f t="shared" si="10"/>
        <v>18.367346938775512</v>
      </c>
      <c r="K104" s="308">
        <v>2</v>
      </c>
      <c r="L104" s="190">
        <f t="shared" si="11"/>
        <v>-18.367346938775512</v>
      </c>
      <c r="M104" s="278"/>
      <c r="N104" s="182" t="s">
        <v>570</v>
      </c>
      <c r="O104" s="377" t="s">
        <v>246</v>
      </c>
    </row>
    <row r="105" spans="1:15" x14ac:dyDescent="0.25">
      <c r="A105" s="272">
        <v>7</v>
      </c>
      <c r="B105" s="415" t="s">
        <v>472</v>
      </c>
      <c r="C105" s="419" t="s">
        <v>473</v>
      </c>
      <c r="D105" s="187"/>
      <c r="E105" s="417">
        <v>6</v>
      </c>
      <c r="F105" s="418">
        <v>57</v>
      </c>
      <c r="G105" s="296">
        <v>9.6</v>
      </c>
      <c r="H105" s="14">
        <v>14</v>
      </c>
      <c r="I105" s="77">
        <v>10</v>
      </c>
      <c r="J105" s="78">
        <f t="shared" si="10"/>
        <v>9.3750000000000018</v>
      </c>
      <c r="K105" s="308">
        <v>2</v>
      </c>
      <c r="L105" s="190">
        <f t="shared" si="11"/>
        <v>-9.3750000000000018</v>
      </c>
      <c r="M105" s="278"/>
      <c r="N105" s="182"/>
      <c r="O105" s="377"/>
    </row>
    <row r="106" spans="1:15" x14ac:dyDescent="0.25">
      <c r="A106" s="443">
        <v>8</v>
      </c>
      <c r="B106" s="444" t="s">
        <v>474</v>
      </c>
      <c r="C106" s="445" t="s">
        <v>475</v>
      </c>
      <c r="D106" s="461"/>
      <c r="E106" s="447">
        <v>9</v>
      </c>
      <c r="F106" s="448">
        <v>57</v>
      </c>
      <c r="G106" s="462">
        <v>0</v>
      </c>
      <c r="H106" s="450">
        <v>0</v>
      </c>
      <c r="I106" s="451">
        <f t="shared" si="9"/>
        <v>0</v>
      </c>
      <c r="J106" s="452" t="str">
        <f t="shared" si="10"/>
        <v>NO BET</v>
      </c>
      <c r="K106" s="308"/>
      <c r="L106" s="190">
        <f t="shared" si="11"/>
        <v>0</v>
      </c>
      <c r="M106" s="278"/>
      <c r="N106" s="182"/>
      <c r="O106" s="377"/>
    </row>
    <row r="107" spans="1:15" x14ac:dyDescent="0.25">
      <c r="A107" s="272">
        <v>9</v>
      </c>
      <c r="B107" s="415" t="s">
        <v>346</v>
      </c>
      <c r="C107" s="419" t="s">
        <v>476</v>
      </c>
      <c r="D107" s="187"/>
      <c r="E107" s="417">
        <v>1</v>
      </c>
      <c r="F107" s="418">
        <v>57</v>
      </c>
      <c r="G107" s="297">
        <v>14.6</v>
      </c>
      <c r="H107" s="58">
        <v>14</v>
      </c>
      <c r="I107" s="77">
        <v>11.4</v>
      </c>
      <c r="J107" s="78" t="str">
        <f t="shared" si="10"/>
        <v>NO BET</v>
      </c>
      <c r="K107" s="308"/>
      <c r="L107" s="190">
        <f t="shared" si="11"/>
        <v>0</v>
      </c>
      <c r="M107" s="278"/>
      <c r="N107" s="182"/>
      <c r="O107" s="377"/>
    </row>
    <row r="108" spans="1:15" x14ac:dyDescent="0.25">
      <c r="A108" s="496">
        <v>10</v>
      </c>
      <c r="B108" s="497">
        <v>67</v>
      </c>
      <c r="C108" s="504" t="s">
        <v>477</v>
      </c>
      <c r="D108" s="505"/>
      <c r="E108" s="500">
        <v>7</v>
      </c>
      <c r="F108" s="501">
        <v>56</v>
      </c>
      <c r="G108" s="506">
        <v>18.5</v>
      </c>
      <c r="H108" s="503">
        <v>8.1999999999999993</v>
      </c>
      <c r="I108" s="77">
        <v>7.5</v>
      </c>
      <c r="J108" s="78" t="str">
        <f t="shared" si="10"/>
        <v>NO BET</v>
      </c>
      <c r="K108" s="484">
        <v>1</v>
      </c>
      <c r="L108" s="190">
        <f t="shared" si="11"/>
        <v>0</v>
      </c>
      <c r="M108" s="509"/>
      <c r="N108" s="486" t="s">
        <v>570</v>
      </c>
      <c r="O108" s="487"/>
    </row>
    <row r="109" spans="1:15" hidden="1" x14ac:dyDescent="0.25">
      <c r="A109" s="272">
        <v>11</v>
      </c>
      <c r="B109" s="279"/>
      <c r="C109" s="281"/>
      <c r="D109" s="187"/>
      <c r="E109" s="280"/>
      <c r="F109" s="307"/>
      <c r="G109" s="297">
        <v>0</v>
      </c>
      <c r="H109" s="58">
        <v>0</v>
      </c>
      <c r="I109" s="77">
        <f t="shared" si="9"/>
        <v>0</v>
      </c>
      <c r="J109" s="78" t="str">
        <f t="shared" si="10"/>
        <v>NO BET</v>
      </c>
      <c r="K109" s="308"/>
      <c r="L109" s="190">
        <f t="shared" si="11"/>
        <v>0</v>
      </c>
      <c r="M109" s="278"/>
      <c r="N109" s="182"/>
      <c r="O109" s="377"/>
    </row>
    <row r="110" spans="1:15" hidden="1" x14ac:dyDescent="0.25">
      <c r="A110" s="272">
        <v>12</v>
      </c>
      <c r="B110" s="279"/>
      <c r="C110" s="281"/>
      <c r="D110" s="187"/>
      <c r="E110" s="280"/>
      <c r="F110" s="307"/>
      <c r="G110" s="297">
        <v>0</v>
      </c>
      <c r="H110" s="58">
        <v>0</v>
      </c>
      <c r="I110" s="77">
        <f t="shared" si="9"/>
        <v>0</v>
      </c>
      <c r="J110" s="78" t="str">
        <f t="shared" si="10"/>
        <v>NO BET</v>
      </c>
      <c r="K110" s="308"/>
      <c r="L110" s="190">
        <f t="shared" si="11"/>
        <v>0</v>
      </c>
      <c r="M110" s="278"/>
      <c r="N110" s="182"/>
      <c r="O110" s="377"/>
    </row>
    <row r="111" spans="1:15" hidden="1" x14ac:dyDescent="0.25">
      <c r="A111" s="272">
        <v>13</v>
      </c>
      <c r="B111" s="279"/>
      <c r="C111" s="281"/>
      <c r="D111" s="187"/>
      <c r="E111" s="280"/>
      <c r="F111" s="307"/>
      <c r="G111" s="297">
        <v>0</v>
      </c>
      <c r="H111" s="58">
        <v>0</v>
      </c>
      <c r="I111" s="77">
        <f t="shared" si="9"/>
        <v>0</v>
      </c>
      <c r="J111" s="78" t="str">
        <f t="shared" si="10"/>
        <v>NO BET</v>
      </c>
      <c r="K111" s="308"/>
      <c r="L111" s="190">
        <f t="shared" si="11"/>
        <v>0</v>
      </c>
      <c r="M111" s="278"/>
      <c r="N111" s="182"/>
      <c r="O111" s="377"/>
    </row>
    <row r="112" spans="1:15" hidden="1" x14ac:dyDescent="0.25">
      <c r="A112" s="272">
        <v>14</v>
      </c>
      <c r="B112" s="279"/>
      <c r="C112" s="281"/>
      <c r="D112" s="187"/>
      <c r="E112" s="280"/>
      <c r="F112" s="307"/>
      <c r="G112" s="297">
        <v>0</v>
      </c>
      <c r="H112" s="58">
        <v>0</v>
      </c>
      <c r="I112" s="77">
        <f t="shared" si="9"/>
        <v>0</v>
      </c>
      <c r="J112" s="78" t="str">
        <f t="shared" si="10"/>
        <v>NO BET</v>
      </c>
      <c r="K112" s="308"/>
      <c r="L112" s="190">
        <f t="shared" si="11"/>
        <v>0</v>
      </c>
      <c r="M112" s="278"/>
      <c r="N112" s="182"/>
      <c r="O112" s="377"/>
    </row>
    <row r="113" spans="1:15" ht="15" hidden="1" customHeight="1" x14ac:dyDescent="0.25">
      <c r="A113" s="272">
        <v>15</v>
      </c>
      <c r="B113" s="279"/>
      <c r="C113" s="281"/>
      <c r="D113" s="187"/>
      <c r="E113" s="280"/>
      <c r="F113" s="307"/>
      <c r="G113" s="297">
        <v>0</v>
      </c>
      <c r="H113" s="58">
        <v>0</v>
      </c>
      <c r="I113" s="77">
        <f t="shared" si="9"/>
        <v>0</v>
      </c>
      <c r="J113" s="78" t="str">
        <f t="shared" si="10"/>
        <v>NO BET</v>
      </c>
      <c r="K113" s="308"/>
      <c r="L113" s="190">
        <f t="shared" si="11"/>
        <v>0</v>
      </c>
      <c r="M113" s="278"/>
      <c r="N113" s="182"/>
      <c r="O113" s="377"/>
    </row>
    <row r="114" spans="1:15" hidden="1" x14ac:dyDescent="0.25">
      <c r="A114" s="272">
        <v>16</v>
      </c>
      <c r="B114" s="312"/>
      <c r="C114" s="187"/>
      <c r="D114" s="187"/>
      <c r="E114" s="299"/>
      <c r="F114" s="299"/>
      <c r="G114" s="297">
        <v>0</v>
      </c>
      <c r="H114" s="58">
        <v>0</v>
      </c>
      <c r="I114" s="77">
        <f t="shared" si="9"/>
        <v>0</v>
      </c>
      <c r="J114" s="78" t="str">
        <f t="shared" si="10"/>
        <v>NO BET</v>
      </c>
      <c r="K114" s="308"/>
      <c r="L114" s="190">
        <f t="shared" si="11"/>
        <v>0</v>
      </c>
      <c r="M114" s="278"/>
      <c r="N114" s="182"/>
      <c r="O114" s="377"/>
    </row>
    <row r="115" spans="1:15" hidden="1" x14ac:dyDescent="0.25">
      <c r="A115" s="272">
        <v>17</v>
      </c>
      <c r="B115" s="292"/>
      <c r="C115" s="187"/>
      <c r="D115" s="187"/>
      <c r="E115" s="299"/>
      <c r="F115" s="299"/>
      <c r="G115" s="297">
        <v>0</v>
      </c>
      <c r="H115" s="58">
        <v>0</v>
      </c>
      <c r="I115" s="77">
        <f t="shared" si="9"/>
        <v>0</v>
      </c>
      <c r="J115" s="78" t="str">
        <f t="shared" si="10"/>
        <v>NO BET</v>
      </c>
      <c r="K115" s="308"/>
      <c r="L115" s="190">
        <f t="shared" si="11"/>
        <v>0</v>
      </c>
      <c r="M115" s="278"/>
      <c r="N115" s="182"/>
      <c r="O115" s="377"/>
    </row>
    <row r="116" spans="1:15" hidden="1" x14ac:dyDescent="0.25">
      <c r="A116" s="272">
        <v>18</v>
      </c>
      <c r="B116" s="292"/>
      <c r="C116" s="187"/>
      <c r="D116" s="187"/>
      <c r="E116" s="299"/>
      <c r="F116" s="299"/>
      <c r="G116" s="297">
        <v>0</v>
      </c>
      <c r="H116" s="58">
        <v>0</v>
      </c>
      <c r="I116" s="77">
        <f t="shared" si="9"/>
        <v>0</v>
      </c>
      <c r="J116" s="78" t="str">
        <f t="shared" si="10"/>
        <v>NO BET</v>
      </c>
      <c r="K116" s="308"/>
      <c r="L116" s="190">
        <f t="shared" si="11"/>
        <v>0</v>
      </c>
      <c r="M116" s="278"/>
      <c r="N116" s="182"/>
      <c r="O116" s="377"/>
    </row>
    <row r="117" spans="1:15" hidden="1" x14ac:dyDescent="0.25">
      <c r="A117" s="272">
        <v>19</v>
      </c>
      <c r="B117" s="76"/>
      <c r="C117" s="154"/>
      <c r="D117" s="154"/>
      <c r="E117" s="105"/>
      <c r="F117" s="105"/>
      <c r="G117" s="57">
        <v>0</v>
      </c>
      <c r="H117" s="58">
        <v>0</v>
      </c>
      <c r="I117" s="77">
        <f t="shared" si="9"/>
        <v>0</v>
      </c>
      <c r="J117" s="78" t="str">
        <f t="shared" si="10"/>
        <v>NO BET</v>
      </c>
      <c r="K117" s="308"/>
      <c r="L117" s="190">
        <f t="shared" si="11"/>
        <v>0</v>
      </c>
      <c r="M117" s="278"/>
      <c r="N117" s="182"/>
      <c r="O117" s="377"/>
    </row>
    <row r="118" spans="1:15" hidden="1" x14ac:dyDescent="0.25">
      <c r="A118" s="272">
        <v>20</v>
      </c>
      <c r="B118" s="76"/>
      <c r="C118" s="154"/>
      <c r="D118" s="154"/>
      <c r="E118" s="105"/>
      <c r="F118" s="105"/>
      <c r="G118" s="11">
        <v>0</v>
      </c>
      <c r="H118" s="14">
        <v>0</v>
      </c>
      <c r="I118" s="77">
        <f t="shared" si="9"/>
        <v>0</v>
      </c>
      <c r="J118" s="78" t="str">
        <f t="shared" si="10"/>
        <v>NO BET</v>
      </c>
      <c r="K118" s="308"/>
      <c r="L118" s="190">
        <f t="shared" si="11"/>
        <v>0</v>
      </c>
      <c r="M118" s="278"/>
      <c r="N118" s="182"/>
      <c r="O118" s="377"/>
    </row>
    <row r="119" spans="1:15" hidden="1" x14ac:dyDescent="0.25">
      <c r="A119" s="272">
        <v>21</v>
      </c>
      <c r="B119" s="76"/>
      <c r="C119" s="154"/>
      <c r="D119" s="154"/>
      <c r="E119" s="105"/>
      <c r="F119" s="105"/>
      <c r="G119" s="57">
        <v>0</v>
      </c>
      <c r="H119" s="58">
        <v>0</v>
      </c>
      <c r="I119" s="77">
        <f t="shared" si="9"/>
        <v>0</v>
      </c>
      <c r="J119" s="78" t="str">
        <f t="shared" si="10"/>
        <v>NO BET</v>
      </c>
      <c r="K119" s="308"/>
      <c r="L119" s="190">
        <f t="shared" si="11"/>
        <v>0</v>
      </c>
      <c r="M119" s="278"/>
      <c r="N119" s="182"/>
      <c r="O119" s="377"/>
    </row>
    <row r="120" spans="1:15" hidden="1" x14ac:dyDescent="0.25">
      <c r="A120" s="272">
        <v>22</v>
      </c>
      <c r="B120" s="76"/>
      <c r="C120" s="154"/>
      <c r="D120" s="154"/>
      <c r="E120" s="105"/>
      <c r="F120" s="105"/>
      <c r="G120" s="11">
        <v>0</v>
      </c>
      <c r="H120" s="14">
        <v>0</v>
      </c>
      <c r="I120" s="77">
        <f t="shared" si="9"/>
        <v>0</v>
      </c>
      <c r="J120" s="78" t="str">
        <f t="shared" si="10"/>
        <v>NO BET</v>
      </c>
      <c r="K120" s="308"/>
      <c r="L120" s="190">
        <f t="shared" si="11"/>
        <v>0</v>
      </c>
      <c r="M120" s="278"/>
      <c r="N120" s="182"/>
      <c r="O120" s="377"/>
    </row>
    <row r="121" spans="1:15" hidden="1" x14ac:dyDescent="0.25">
      <c r="A121" s="272">
        <v>23</v>
      </c>
      <c r="B121" s="76"/>
      <c r="C121" s="154"/>
      <c r="D121" s="154"/>
      <c r="E121" s="105"/>
      <c r="F121" s="105"/>
      <c r="G121" s="57">
        <v>0</v>
      </c>
      <c r="H121" s="58">
        <v>0</v>
      </c>
      <c r="I121" s="77">
        <f t="shared" si="9"/>
        <v>0</v>
      </c>
      <c r="J121" s="78" t="str">
        <f t="shared" si="10"/>
        <v>NO BET</v>
      </c>
      <c r="K121" s="308"/>
      <c r="L121" s="190">
        <f t="shared" si="11"/>
        <v>0</v>
      </c>
      <c r="M121" s="278"/>
      <c r="N121" s="182"/>
      <c r="O121" s="377"/>
    </row>
    <row r="122" spans="1:15" hidden="1" x14ac:dyDescent="0.25">
      <c r="A122" s="272">
        <v>24</v>
      </c>
      <c r="B122" s="76"/>
      <c r="C122" s="154"/>
      <c r="D122" s="154"/>
      <c r="E122" s="105"/>
      <c r="F122" s="105"/>
      <c r="G122" s="57">
        <v>0</v>
      </c>
      <c r="H122" s="58">
        <v>0</v>
      </c>
      <c r="I122" s="77">
        <f t="shared" si="9"/>
        <v>0</v>
      </c>
      <c r="J122" s="78" t="str">
        <f t="shared" si="10"/>
        <v>NO BET</v>
      </c>
      <c r="K122" s="313"/>
      <c r="L122" s="190">
        <f t="shared" si="11"/>
        <v>0</v>
      </c>
      <c r="M122" s="278"/>
      <c r="N122" s="182"/>
      <c r="O122" s="377"/>
    </row>
    <row r="123" spans="1:15" x14ac:dyDescent="0.25">
      <c r="A123" s="314"/>
      <c r="B123" s="315"/>
      <c r="C123" s="314"/>
      <c r="D123" s="314"/>
      <c r="E123" s="313"/>
      <c r="F123" s="313"/>
      <c r="G123" s="21"/>
      <c r="H123" s="114"/>
      <c r="I123" s="316"/>
      <c r="J123" s="317"/>
      <c r="K123" s="318" t="s">
        <v>30</v>
      </c>
      <c r="L123" s="173"/>
      <c r="M123" s="278"/>
      <c r="N123" s="8"/>
      <c r="O123" s="23"/>
    </row>
    <row r="124" spans="1:15" x14ac:dyDescent="0.25">
      <c r="A124" s="169" t="s">
        <v>25</v>
      </c>
      <c r="B124" s="570"/>
      <c r="C124" s="570"/>
      <c r="D124" s="327"/>
      <c r="E124" s="177" t="s">
        <v>17</v>
      </c>
      <c r="F124" s="175"/>
      <c r="G124" s="278"/>
      <c r="H124" s="27"/>
      <c r="I124" s="28" t="s">
        <v>29</v>
      </c>
      <c r="J124" s="29">
        <f>SUM(J99:J122)</f>
        <v>43.813775510204081</v>
      </c>
      <c r="K124" s="162" t="s">
        <v>18</v>
      </c>
      <c r="L124" s="29">
        <f>SUM(L99:L123)</f>
        <v>-43.813775510204081</v>
      </c>
      <c r="M124" s="278"/>
      <c r="N124" s="8"/>
      <c r="O124" s="188"/>
    </row>
    <row r="125" spans="1:15" x14ac:dyDescent="0.25">
      <c r="A125" s="64" t="s">
        <v>44</v>
      </c>
      <c r="B125" s="8" t="s">
        <v>604</v>
      </c>
      <c r="C125" s="8"/>
      <c r="D125" s="8"/>
      <c r="E125" s="278"/>
      <c r="F125" s="278"/>
      <c r="G125" s="278"/>
      <c r="H125" s="17"/>
      <c r="I125" s="44"/>
      <c r="J125" s="17"/>
      <c r="K125" s="17"/>
      <c r="L125" s="283"/>
      <c r="M125" s="17"/>
      <c r="N125" s="188"/>
      <c r="O125" s="188"/>
    </row>
    <row r="126" spans="1:15" x14ac:dyDescent="0.25">
      <c r="A126" s="64"/>
      <c r="B126" s="8"/>
      <c r="C126" s="8"/>
      <c r="D126" s="8"/>
      <c r="E126" s="278"/>
      <c r="F126" s="278"/>
      <c r="G126" s="43"/>
      <c r="H126" s="17"/>
      <c r="I126" s="44"/>
      <c r="J126" s="17"/>
      <c r="K126" s="17"/>
      <c r="L126" s="283"/>
      <c r="M126" s="17"/>
      <c r="N126" s="188"/>
      <c r="O126" s="188"/>
    </row>
    <row r="127" spans="1:15" x14ac:dyDescent="0.25">
      <c r="A127" s="64"/>
      <c r="B127" s="8"/>
      <c r="C127" s="8"/>
      <c r="D127" s="8"/>
      <c r="E127" s="278"/>
      <c r="F127" s="278"/>
      <c r="G127" s="43"/>
      <c r="H127" s="17"/>
      <c r="I127" s="44"/>
      <c r="J127" s="17"/>
      <c r="K127" s="17"/>
      <c r="L127" s="283"/>
      <c r="M127" s="17"/>
      <c r="N127" s="188"/>
      <c r="O127" s="188"/>
    </row>
    <row r="128" spans="1:15" ht="15" customHeight="1" x14ac:dyDescent="0.25">
      <c r="A128" s="268" t="s">
        <v>6</v>
      </c>
      <c r="B128" s="271" t="s">
        <v>75</v>
      </c>
      <c r="C128" s="269" t="s">
        <v>15</v>
      </c>
      <c r="D128" s="320" t="s">
        <v>478</v>
      </c>
      <c r="E128" s="274"/>
      <c r="F128" s="274"/>
      <c r="G128" s="271"/>
      <c r="H128" s="335" t="s">
        <v>22</v>
      </c>
      <c r="I128" s="567" t="s">
        <v>16</v>
      </c>
      <c r="J128" s="568">
        <v>0.9</v>
      </c>
      <c r="K128" s="572" t="s">
        <v>4</v>
      </c>
      <c r="L128" s="563">
        <v>100</v>
      </c>
      <c r="M128" s="564" t="s">
        <v>3</v>
      </c>
      <c r="N128" s="561" t="s">
        <v>64</v>
      </c>
      <c r="O128" s="371"/>
    </row>
    <row r="129" spans="1:15" x14ac:dyDescent="0.25">
      <c r="A129" s="262" t="s">
        <v>7</v>
      </c>
      <c r="B129" s="263">
        <v>4</v>
      </c>
      <c r="C129" s="264" t="s">
        <v>14</v>
      </c>
      <c r="D129" s="275" t="s">
        <v>451</v>
      </c>
      <c r="E129" s="261"/>
      <c r="F129" s="261"/>
      <c r="G129" s="257"/>
      <c r="H129" s="265"/>
      <c r="I129" s="567"/>
      <c r="J129" s="568"/>
      <c r="K129" s="572"/>
      <c r="L129" s="563"/>
      <c r="M129" s="564"/>
      <c r="N129" s="561"/>
      <c r="O129" s="371"/>
    </row>
    <row r="130" spans="1:15" x14ac:dyDescent="0.25">
      <c r="A130" s="266" t="s">
        <v>8</v>
      </c>
      <c r="B130" s="267" t="s">
        <v>479</v>
      </c>
      <c r="C130" s="265"/>
      <c r="D130" s="275"/>
      <c r="E130" s="273"/>
      <c r="F130" s="273"/>
      <c r="G130" s="265"/>
      <c r="H130" s="265"/>
      <c r="I130" s="164"/>
      <c r="J130" s="265"/>
      <c r="K130" s="186"/>
      <c r="L130" s="186"/>
      <c r="M130" s="561" t="s">
        <v>23</v>
      </c>
      <c r="N130" s="561"/>
      <c r="O130" s="372" t="s">
        <v>65</v>
      </c>
    </row>
    <row r="131" spans="1:15" ht="30" x14ac:dyDescent="0.25">
      <c r="A131" s="261" t="s">
        <v>9</v>
      </c>
      <c r="B131" s="261" t="s">
        <v>10</v>
      </c>
      <c r="C131" s="260" t="s">
        <v>0</v>
      </c>
      <c r="D131" s="260"/>
      <c r="E131" s="261" t="s">
        <v>47</v>
      </c>
      <c r="F131" s="261" t="s">
        <v>48</v>
      </c>
      <c r="G131" s="245" t="s">
        <v>11</v>
      </c>
      <c r="H131" s="245" t="s">
        <v>12</v>
      </c>
      <c r="I131" s="325" t="s">
        <v>20</v>
      </c>
      <c r="J131" s="245" t="s">
        <v>1</v>
      </c>
      <c r="K131" s="245" t="s">
        <v>13</v>
      </c>
      <c r="L131" s="261" t="s">
        <v>5</v>
      </c>
      <c r="M131" s="561"/>
      <c r="N131" s="561"/>
      <c r="O131" s="373" t="s">
        <v>66</v>
      </c>
    </row>
    <row r="132" spans="1:15" x14ac:dyDescent="0.25">
      <c r="A132" s="272">
        <v>1</v>
      </c>
      <c r="B132" s="415">
        <v>8750</v>
      </c>
      <c r="C132" s="419" t="s">
        <v>480</v>
      </c>
      <c r="D132" s="187"/>
      <c r="E132" s="417">
        <v>6</v>
      </c>
      <c r="F132" s="418">
        <v>60.5</v>
      </c>
      <c r="G132" s="11">
        <v>14</v>
      </c>
      <c r="H132" s="14">
        <v>13</v>
      </c>
      <c r="I132" s="77">
        <v>14</v>
      </c>
      <c r="J132" s="78" t="str">
        <f>IF(M132="B", $L$128/G132*$J$128,IF(I132&lt;=G132,$M$128,IF(I132&gt;G132,SUM($L$128/G132*$J$128,0,ROUNDUP(,0)))))</f>
        <v>NO BET</v>
      </c>
      <c r="K132" s="161"/>
      <c r="L132" s="190">
        <f>IF(J132="NO BET",0,IF(K132&gt;1,J132*-1,IF(K132=1,SUM(J132*I132-J132,0))))</f>
        <v>0</v>
      </c>
      <c r="M132" s="278"/>
      <c r="N132" s="182"/>
      <c r="O132" s="382"/>
    </row>
    <row r="133" spans="1:15" x14ac:dyDescent="0.25">
      <c r="A133" s="272">
        <v>2</v>
      </c>
      <c r="B133" s="426" t="s">
        <v>489</v>
      </c>
      <c r="C133" s="419" t="s">
        <v>490</v>
      </c>
      <c r="D133" s="187"/>
      <c r="E133" s="417">
        <v>7</v>
      </c>
      <c r="F133" s="418">
        <v>58</v>
      </c>
      <c r="G133" s="11">
        <v>6.4</v>
      </c>
      <c r="H133" s="14">
        <v>9</v>
      </c>
      <c r="I133" s="77">
        <v>7.6</v>
      </c>
      <c r="J133" s="78">
        <f t="shared" ref="J133:J155" si="12">IF(M133="B", $L$128/G133*$J$128,IF(I133&lt;=G133,$M$128,IF(I133&gt;G133,SUM($L$128/G133*$J$128,0,ROUNDUP(,0)))))</f>
        <v>14.0625</v>
      </c>
      <c r="K133" s="510">
        <v>1</v>
      </c>
      <c r="L133" s="190">
        <f t="shared" ref="L133:L155" si="13">IF(J133="NO BET",0,IF(K133&gt;1,J133*-1,IF(K133=1,SUM(J133*I133-J133,0))))</f>
        <v>92.8125</v>
      </c>
      <c r="M133" s="509"/>
      <c r="N133" s="486"/>
      <c r="O133" s="508" t="s">
        <v>246</v>
      </c>
    </row>
    <row r="134" spans="1:15" x14ac:dyDescent="0.25">
      <c r="A134" s="453">
        <v>3</v>
      </c>
      <c r="B134" s="454" t="s">
        <v>481</v>
      </c>
      <c r="C134" s="455" t="s">
        <v>492</v>
      </c>
      <c r="D134" s="463"/>
      <c r="E134" s="457">
        <v>5</v>
      </c>
      <c r="F134" s="458">
        <v>58</v>
      </c>
      <c r="G134" s="459">
        <v>3</v>
      </c>
      <c r="H134" s="460">
        <v>3.6</v>
      </c>
      <c r="I134" s="77">
        <v>4.05</v>
      </c>
      <c r="J134" s="78">
        <f t="shared" si="12"/>
        <v>30.000000000000004</v>
      </c>
      <c r="K134" s="161">
        <v>2</v>
      </c>
      <c r="L134" s="190">
        <f t="shared" si="13"/>
        <v>-30.000000000000004</v>
      </c>
      <c r="M134" s="278"/>
      <c r="N134" s="182"/>
      <c r="O134" s="377" t="s">
        <v>246</v>
      </c>
    </row>
    <row r="135" spans="1:15" x14ac:dyDescent="0.25">
      <c r="A135" s="272">
        <v>4</v>
      </c>
      <c r="B135" s="415">
        <v>4846</v>
      </c>
      <c r="C135" s="419" t="s">
        <v>482</v>
      </c>
      <c r="D135" s="187"/>
      <c r="E135" s="417">
        <v>9</v>
      </c>
      <c r="F135" s="418">
        <v>58</v>
      </c>
      <c r="G135" s="57">
        <v>9.1999999999999993</v>
      </c>
      <c r="H135" s="58">
        <v>5.6</v>
      </c>
      <c r="I135" s="77">
        <v>6.7</v>
      </c>
      <c r="J135" s="78" t="str">
        <f t="shared" si="12"/>
        <v>NO BET</v>
      </c>
      <c r="K135" s="161"/>
      <c r="L135" s="190">
        <f t="shared" si="13"/>
        <v>0</v>
      </c>
      <c r="M135" s="278"/>
      <c r="N135" s="182"/>
      <c r="O135" s="377" t="s">
        <v>246</v>
      </c>
    </row>
    <row r="136" spans="1:15" x14ac:dyDescent="0.25">
      <c r="A136" s="272">
        <v>5</v>
      </c>
      <c r="B136" s="415">
        <v>4331</v>
      </c>
      <c r="C136" s="419" t="s">
        <v>483</v>
      </c>
      <c r="D136" s="187"/>
      <c r="E136" s="417">
        <v>1</v>
      </c>
      <c r="F136" s="418">
        <v>57</v>
      </c>
      <c r="G136" s="57">
        <v>10.199999999999999</v>
      </c>
      <c r="H136" s="58">
        <v>4.8</v>
      </c>
      <c r="I136" s="77">
        <v>4.5</v>
      </c>
      <c r="J136" s="78" t="str">
        <f t="shared" si="12"/>
        <v>NO BET</v>
      </c>
      <c r="K136" s="161"/>
      <c r="L136" s="190">
        <f t="shared" si="13"/>
        <v>0</v>
      </c>
      <c r="M136" s="278"/>
      <c r="N136" s="182"/>
      <c r="O136" s="377"/>
    </row>
    <row r="137" spans="1:15" x14ac:dyDescent="0.25">
      <c r="A137" s="272">
        <v>6</v>
      </c>
      <c r="B137" s="415" t="s">
        <v>484</v>
      </c>
      <c r="C137" s="419" t="s">
        <v>491</v>
      </c>
      <c r="D137" s="187"/>
      <c r="E137" s="417">
        <v>2</v>
      </c>
      <c r="F137" s="418">
        <v>56</v>
      </c>
      <c r="G137" s="57">
        <v>8.4</v>
      </c>
      <c r="H137" s="58">
        <v>6.6</v>
      </c>
      <c r="I137" s="77">
        <v>13.5</v>
      </c>
      <c r="J137" s="78">
        <f t="shared" si="12"/>
        <v>10.714285714285715</v>
      </c>
      <c r="K137" s="161">
        <v>2</v>
      </c>
      <c r="L137" s="190">
        <f t="shared" si="13"/>
        <v>-10.714285714285715</v>
      </c>
      <c r="M137" s="278"/>
      <c r="N137" s="182"/>
      <c r="O137" s="377"/>
    </row>
    <row r="138" spans="1:15" x14ac:dyDescent="0.25">
      <c r="A138" s="272">
        <v>7</v>
      </c>
      <c r="B138" s="415">
        <v>1</v>
      </c>
      <c r="C138" s="419" t="s">
        <v>485</v>
      </c>
      <c r="D138" s="187"/>
      <c r="E138" s="417">
        <v>3</v>
      </c>
      <c r="F138" s="418">
        <v>54.5</v>
      </c>
      <c r="G138" s="11">
        <v>33.1</v>
      </c>
      <c r="H138" s="14">
        <v>15</v>
      </c>
      <c r="I138" s="77">
        <v>13.1</v>
      </c>
      <c r="J138" s="78" t="str">
        <f t="shared" si="12"/>
        <v>NO BET</v>
      </c>
      <c r="K138" s="161"/>
      <c r="L138" s="190">
        <f t="shared" si="13"/>
        <v>0</v>
      </c>
      <c r="M138" s="278"/>
      <c r="N138" s="182"/>
      <c r="O138" s="377" t="s">
        <v>246</v>
      </c>
    </row>
    <row r="139" spans="1:15" x14ac:dyDescent="0.25">
      <c r="A139" s="443">
        <v>8</v>
      </c>
      <c r="B139" s="444">
        <v>6938</v>
      </c>
      <c r="C139" s="445" t="s">
        <v>486</v>
      </c>
      <c r="D139" s="461"/>
      <c r="E139" s="447">
        <v>8</v>
      </c>
      <c r="F139" s="448">
        <v>54</v>
      </c>
      <c r="G139" s="449">
        <v>0</v>
      </c>
      <c r="H139" s="450">
        <v>0</v>
      </c>
      <c r="I139" s="451">
        <f t="shared" ref="I139:I155" si="14">H139</f>
        <v>0</v>
      </c>
      <c r="J139" s="452" t="str">
        <f t="shared" si="12"/>
        <v>NO BET</v>
      </c>
      <c r="K139" s="161"/>
      <c r="L139" s="190">
        <f t="shared" si="13"/>
        <v>0</v>
      </c>
      <c r="M139" s="278"/>
      <c r="N139" s="182"/>
      <c r="O139" s="377"/>
    </row>
    <row r="140" spans="1:15" x14ac:dyDescent="0.25">
      <c r="A140" s="272">
        <v>9</v>
      </c>
      <c r="B140" s="415" t="s">
        <v>487</v>
      </c>
      <c r="C140" s="419" t="s">
        <v>488</v>
      </c>
      <c r="D140" s="187"/>
      <c r="E140" s="417">
        <v>4</v>
      </c>
      <c r="F140" s="418">
        <v>54</v>
      </c>
      <c r="G140" s="57">
        <v>9.1999999999999993</v>
      </c>
      <c r="H140" s="58">
        <v>26</v>
      </c>
      <c r="I140" s="77">
        <v>32</v>
      </c>
      <c r="J140" s="78">
        <f t="shared" si="12"/>
        <v>9.7826086956521738</v>
      </c>
      <c r="K140" s="161">
        <v>2</v>
      </c>
      <c r="L140" s="190">
        <f t="shared" si="13"/>
        <v>-9.7826086956521738</v>
      </c>
      <c r="M140" s="278"/>
      <c r="N140" s="182"/>
      <c r="O140" s="377"/>
    </row>
    <row r="141" spans="1:15" hidden="1" x14ac:dyDescent="0.25">
      <c r="A141" s="272">
        <v>10</v>
      </c>
      <c r="B141" s="279"/>
      <c r="C141" s="319"/>
      <c r="D141" s="187"/>
      <c r="E141" s="280"/>
      <c r="F141" s="307"/>
      <c r="G141" s="57">
        <v>0</v>
      </c>
      <c r="H141" s="58">
        <v>0</v>
      </c>
      <c r="I141" s="77">
        <f t="shared" si="14"/>
        <v>0</v>
      </c>
      <c r="J141" s="78" t="str">
        <f t="shared" si="12"/>
        <v>NO BET</v>
      </c>
      <c r="K141" s="161"/>
      <c r="L141" s="190">
        <f t="shared" si="13"/>
        <v>0</v>
      </c>
      <c r="M141" s="278"/>
      <c r="N141" s="182"/>
      <c r="O141" s="377"/>
    </row>
    <row r="142" spans="1:15" hidden="1" x14ac:dyDescent="0.25">
      <c r="A142" s="272">
        <v>11</v>
      </c>
      <c r="B142" s="279"/>
      <c r="C142" s="319"/>
      <c r="D142" s="187"/>
      <c r="E142" s="280"/>
      <c r="F142" s="307"/>
      <c r="G142" s="57">
        <v>0</v>
      </c>
      <c r="H142" s="58">
        <v>0</v>
      </c>
      <c r="I142" s="77">
        <f t="shared" si="14"/>
        <v>0</v>
      </c>
      <c r="J142" s="78" t="str">
        <f t="shared" si="12"/>
        <v>NO BET</v>
      </c>
      <c r="K142" s="161"/>
      <c r="L142" s="190">
        <f t="shared" si="13"/>
        <v>0</v>
      </c>
      <c r="M142" s="278"/>
      <c r="N142" s="182"/>
      <c r="O142" s="377"/>
    </row>
    <row r="143" spans="1:15" hidden="1" x14ac:dyDescent="0.25">
      <c r="A143" s="272">
        <v>12</v>
      </c>
      <c r="B143" s="279"/>
      <c r="C143" s="319"/>
      <c r="D143" s="187"/>
      <c r="E143" s="280"/>
      <c r="F143" s="307"/>
      <c r="G143" s="57">
        <v>0</v>
      </c>
      <c r="H143" s="58">
        <v>0</v>
      </c>
      <c r="I143" s="77">
        <f t="shared" si="14"/>
        <v>0</v>
      </c>
      <c r="J143" s="78" t="str">
        <f t="shared" si="12"/>
        <v>NO BET</v>
      </c>
      <c r="K143" s="161"/>
      <c r="L143" s="190">
        <f t="shared" si="13"/>
        <v>0</v>
      </c>
      <c r="M143" s="278"/>
      <c r="N143" s="182"/>
      <c r="O143" s="377"/>
    </row>
    <row r="144" spans="1:15" hidden="1" x14ac:dyDescent="0.25">
      <c r="A144" s="272">
        <v>13</v>
      </c>
      <c r="B144" s="279"/>
      <c r="C144" s="319"/>
      <c r="D144" s="187"/>
      <c r="E144" s="280"/>
      <c r="F144" s="307"/>
      <c r="G144" s="57">
        <v>0</v>
      </c>
      <c r="H144" s="58">
        <v>0</v>
      </c>
      <c r="I144" s="77">
        <f t="shared" si="14"/>
        <v>0</v>
      </c>
      <c r="J144" s="78" t="str">
        <f t="shared" si="12"/>
        <v>NO BET</v>
      </c>
      <c r="K144" s="161"/>
      <c r="L144" s="190">
        <f t="shared" si="13"/>
        <v>0</v>
      </c>
      <c r="M144" s="278"/>
      <c r="N144" s="182"/>
      <c r="O144" s="377"/>
    </row>
    <row r="145" spans="1:15" hidden="1" x14ac:dyDescent="0.25">
      <c r="A145" s="272">
        <v>14</v>
      </c>
      <c r="B145" s="292"/>
      <c r="C145" s="187"/>
      <c r="D145" s="187"/>
      <c r="E145" s="298"/>
      <c r="F145" s="298"/>
      <c r="G145" s="57">
        <v>0</v>
      </c>
      <c r="H145" s="58">
        <v>0</v>
      </c>
      <c r="I145" s="77">
        <f t="shared" si="14"/>
        <v>0</v>
      </c>
      <c r="J145" s="78" t="str">
        <f t="shared" si="12"/>
        <v>NO BET</v>
      </c>
      <c r="K145" s="161"/>
      <c r="L145" s="190">
        <f t="shared" si="13"/>
        <v>0</v>
      </c>
      <c r="M145" s="278"/>
      <c r="N145" s="182" t="s">
        <v>19</v>
      </c>
      <c r="O145" s="382"/>
    </row>
    <row r="146" spans="1:15" ht="15" hidden="1" customHeight="1" x14ac:dyDescent="0.25">
      <c r="A146" s="272">
        <v>15</v>
      </c>
      <c r="B146" s="292"/>
      <c r="C146" s="187"/>
      <c r="D146" s="187"/>
      <c r="E146" s="299"/>
      <c r="F146" s="299"/>
      <c r="G146" s="57">
        <v>0</v>
      </c>
      <c r="H146" s="58">
        <v>0</v>
      </c>
      <c r="I146" s="77">
        <f t="shared" si="14"/>
        <v>0</v>
      </c>
      <c r="J146" s="78" t="str">
        <f t="shared" si="12"/>
        <v>NO BET</v>
      </c>
      <c r="K146" s="161"/>
      <c r="L146" s="190">
        <f t="shared" si="13"/>
        <v>0</v>
      </c>
      <c r="M146" s="278"/>
      <c r="N146" s="182"/>
      <c r="O146" s="382"/>
    </row>
    <row r="147" spans="1:15" hidden="1" x14ac:dyDescent="0.25">
      <c r="A147" s="272">
        <v>16</v>
      </c>
      <c r="B147" s="76"/>
      <c r="C147" s="154"/>
      <c r="D147" s="154"/>
      <c r="E147" s="105"/>
      <c r="F147" s="105"/>
      <c r="G147" s="57">
        <v>0</v>
      </c>
      <c r="H147" s="58">
        <v>0</v>
      </c>
      <c r="I147" s="77">
        <f t="shared" si="14"/>
        <v>0</v>
      </c>
      <c r="J147" s="78" t="str">
        <f t="shared" si="12"/>
        <v>NO BET</v>
      </c>
      <c r="K147" s="161"/>
      <c r="L147" s="190">
        <f t="shared" si="13"/>
        <v>0</v>
      </c>
      <c r="M147" s="278"/>
      <c r="N147" s="182"/>
      <c r="O147" s="383"/>
    </row>
    <row r="148" spans="1:15" hidden="1" x14ac:dyDescent="0.25">
      <c r="A148" s="272">
        <v>17</v>
      </c>
      <c r="B148" s="76"/>
      <c r="C148" s="154"/>
      <c r="D148" s="154"/>
      <c r="E148" s="105"/>
      <c r="F148" s="105"/>
      <c r="G148" s="57">
        <v>0</v>
      </c>
      <c r="H148" s="58">
        <v>0</v>
      </c>
      <c r="I148" s="77">
        <f t="shared" si="14"/>
        <v>0</v>
      </c>
      <c r="J148" s="78" t="str">
        <f t="shared" si="12"/>
        <v>NO BET</v>
      </c>
      <c r="K148" s="161"/>
      <c r="L148" s="190">
        <f t="shared" si="13"/>
        <v>0</v>
      </c>
      <c r="M148" s="278"/>
      <c r="N148" s="182"/>
      <c r="O148" s="382"/>
    </row>
    <row r="149" spans="1:15" hidden="1" x14ac:dyDescent="0.25">
      <c r="A149" s="272">
        <v>18</v>
      </c>
      <c r="B149" s="76"/>
      <c r="C149" s="154"/>
      <c r="D149" s="154"/>
      <c r="E149" s="105"/>
      <c r="F149" s="105"/>
      <c r="G149" s="57">
        <v>0</v>
      </c>
      <c r="H149" s="58">
        <v>0</v>
      </c>
      <c r="I149" s="77">
        <f t="shared" si="14"/>
        <v>0</v>
      </c>
      <c r="J149" s="78" t="str">
        <f t="shared" si="12"/>
        <v>NO BET</v>
      </c>
      <c r="K149" s="161"/>
      <c r="L149" s="190">
        <f t="shared" si="13"/>
        <v>0</v>
      </c>
      <c r="M149" s="278"/>
      <c r="N149" s="182"/>
      <c r="O149" s="382"/>
    </row>
    <row r="150" spans="1:15" hidden="1" x14ac:dyDescent="0.25">
      <c r="A150" s="272">
        <v>19</v>
      </c>
      <c r="B150" s="76"/>
      <c r="C150" s="154"/>
      <c r="D150" s="154"/>
      <c r="E150" s="105"/>
      <c r="F150" s="105"/>
      <c r="G150" s="57">
        <v>0</v>
      </c>
      <c r="H150" s="58">
        <v>0</v>
      </c>
      <c r="I150" s="77">
        <f t="shared" si="14"/>
        <v>0</v>
      </c>
      <c r="J150" s="78" t="str">
        <f t="shared" si="12"/>
        <v>NO BET</v>
      </c>
      <c r="K150" s="161"/>
      <c r="L150" s="190">
        <f t="shared" si="13"/>
        <v>0</v>
      </c>
      <c r="M150" s="278"/>
      <c r="N150" s="182"/>
      <c r="O150" s="382"/>
    </row>
    <row r="151" spans="1:15" hidden="1" x14ac:dyDescent="0.25">
      <c r="A151" s="270">
        <v>20</v>
      </c>
      <c r="B151" s="171"/>
      <c r="C151" s="178"/>
      <c r="D151" s="178"/>
      <c r="E151" s="176"/>
      <c r="F151" s="176"/>
      <c r="G151" s="13">
        <v>0</v>
      </c>
      <c r="H151" s="16">
        <v>0</v>
      </c>
      <c r="I151" s="31">
        <f t="shared" si="14"/>
        <v>0</v>
      </c>
      <c r="J151" s="26" t="str">
        <f t="shared" si="12"/>
        <v>NO BET</v>
      </c>
      <c r="K151" s="161"/>
      <c r="L151" s="190">
        <f t="shared" si="13"/>
        <v>0</v>
      </c>
      <c r="M151" s="278"/>
      <c r="N151" s="182"/>
      <c r="O151" s="382"/>
    </row>
    <row r="152" spans="1:15" hidden="1" x14ac:dyDescent="0.25">
      <c r="A152" s="270">
        <v>21</v>
      </c>
      <c r="B152" s="171"/>
      <c r="C152" s="154"/>
      <c r="D152" s="154"/>
      <c r="E152" s="105"/>
      <c r="F152" s="105"/>
      <c r="G152" s="57">
        <v>0</v>
      </c>
      <c r="H152" s="58">
        <v>0</v>
      </c>
      <c r="I152" s="31">
        <f t="shared" si="14"/>
        <v>0</v>
      </c>
      <c r="J152" s="26" t="str">
        <f t="shared" si="12"/>
        <v>NO BET</v>
      </c>
      <c r="K152" s="161"/>
      <c r="L152" s="190">
        <f t="shared" si="13"/>
        <v>0</v>
      </c>
      <c r="M152" s="278"/>
      <c r="N152" s="182"/>
      <c r="O152" s="382"/>
    </row>
    <row r="153" spans="1:15" hidden="1" x14ac:dyDescent="0.25">
      <c r="A153" s="270">
        <v>22</v>
      </c>
      <c r="B153" s="171"/>
      <c r="C153" s="178"/>
      <c r="D153" s="178"/>
      <c r="E153" s="176"/>
      <c r="F153" s="176"/>
      <c r="G153" s="11">
        <v>0</v>
      </c>
      <c r="H153" s="14">
        <v>0</v>
      </c>
      <c r="I153" s="31">
        <f t="shared" si="14"/>
        <v>0</v>
      </c>
      <c r="J153" s="26" t="str">
        <f t="shared" si="12"/>
        <v>NO BET</v>
      </c>
      <c r="K153" s="161"/>
      <c r="L153" s="190">
        <f t="shared" si="13"/>
        <v>0</v>
      </c>
      <c r="M153" s="278"/>
      <c r="N153" s="182"/>
      <c r="O153" s="382"/>
    </row>
    <row r="154" spans="1:15" hidden="1" x14ac:dyDescent="0.25">
      <c r="A154" s="270">
        <v>23</v>
      </c>
      <c r="B154" s="171"/>
      <c r="C154" s="178"/>
      <c r="D154" s="178"/>
      <c r="E154" s="176"/>
      <c r="F154" s="176"/>
      <c r="G154" s="12">
        <v>0</v>
      </c>
      <c r="H154" s="15">
        <v>0</v>
      </c>
      <c r="I154" s="31">
        <f t="shared" si="14"/>
        <v>0</v>
      </c>
      <c r="J154" s="26" t="str">
        <f t="shared" si="12"/>
        <v>NO BET</v>
      </c>
      <c r="K154" s="161"/>
      <c r="L154" s="190">
        <f t="shared" si="13"/>
        <v>0</v>
      </c>
      <c r="M154" s="278"/>
      <c r="N154" s="182"/>
      <c r="O154" s="384"/>
    </row>
    <row r="155" spans="1:15" hidden="1" x14ac:dyDescent="0.25">
      <c r="A155" s="270">
        <v>24</v>
      </c>
      <c r="B155" s="171"/>
      <c r="C155" s="178"/>
      <c r="D155" s="178"/>
      <c r="E155" s="176"/>
      <c r="F155" s="176"/>
      <c r="G155" s="12">
        <v>0</v>
      </c>
      <c r="H155" s="15">
        <v>0</v>
      </c>
      <c r="I155" s="31">
        <f t="shared" si="14"/>
        <v>0</v>
      </c>
      <c r="J155" s="26" t="str">
        <f t="shared" si="12"/>
        <v>NO BET</v>
      </c>
      <c r="K155" s="160"/>
      <c r="L155" s="190">
        <f t="shared" si="13"/>
        <v>0</v>
      </c>
      <c r="M155" s="278"/>
      <c r="N155" s="182"/>
      <c r="O155" s="384"/>
    </row>
    <row r="156" spans="1:15" x14ac:dyDescent="0.25">
      <c r="A156" s="241"/>
      <c r="B156" s="242"/>
      <c r="C156" s="241"/>
      <c r="D156" s="241"/>
      <c r="E156" s="160"/>
      <c r="F156" s="160"/>
      <c r="G156" s="188"/>
      <c r="H156" s="166"/>
      <c r="I156" s="174"/>
      <c r="J156" s="172"/>
      <c r="K156" s="162" t="s">
        <v>30</v>
      </c>
      <c r="L156" s="173"/>
      <c r="M156" s="188"/>
      <c r="N156" s="8"/>
      <c r="O156" s="378"/>
    </row>
    <row r="157" spans="1:15" x14ac:dyDescent="0.25">
      <c r="A157" s="169" t="s">
        <v>25</v>
      </c>
      <c r="B157" s="566"/>
      <c r="C157" s="566"/>
      <c r="D157" s="326"/>
      <c r="E157" s="177" t="s">
        <v>17</v>
      </c>
      <c r="F157" s="175"/>
      <c r="G157" s="278"/>
      <c r="H157" s="27"/>
      <c r="I157" s="28" t="s">
        <v>29</v>
      </c>
      <c r="J157" s="29">
        <f>SUM(J132:J155)</f>
        <v>64.559394409937894</v>
      </c>
      <c r="K157" s="162" t="s">
        <v>18</v>
      </c>
      <c r="L157" s="29">
        <f>SUM(L132:L156)</f>
        <v>42.315605590062113</v>
      </c>
      <c r="M157" s="188"/>
      <c r="N157" s="8"/>
      <c r="O157" s="378"/>
    </row>
    <row r="158" spans="1:15" x14ac:dyDescent="0.25">
      <c r="A158" s="64" t="s">
        <v>44</v>
      </c>
      <c r="B158" s="8" t="s">
        <v>605</v>
      </c>
      <c r="C158" s="8"/>
      <c r="D158" s="8"/>
      <c r="E158" s="278"/>
      <c r="F158" s="278"/>
      <c r="G158" s="278"/>
      <c r="H158" s="52"/>
      <c r="I158" s="48"/>
      <c r="J158" s="49"/>
      <c r="K158" s="46"/>
      <c r="L158" s="188"/>
      <c r="M158" s="17"/>
      <c r="N158" s="189"/>
      <c r="O158" s="379"/>
    </row>
    <row r="159" spans="1:15" x14ac:dyDescent="0.25">
      <c r="A159" s="64"/>
      <c r="B159" s="8"/>
      <c r="C159" s="8"/>
      <c r="D159" s="8"/>
      <c r="E159" s="278"/>
      <c r="F159" s="278"/>
      <c r="G159" s="47"/>
      <c r="H159" s="52"/>
      <c r="I159" s="48"/>
      <c r="J159" s="49"/>
      <c r="K159" s="46"/>
      <c r="L159" s="188"/>
      <c r="M159" s="17"/>
      <c r="N159" s="189"/>
      <c r="O159" s="379"/>
    </row>
    <row r="160" spans="1:15" x14ac:dyDescent="0.25">
      <c r="A160" s="64"/>
      <c r="B160" s="8"/>
      <c r="C160" s="8"/>
      <c r="D160" s="8"/>
      <c r="E160" s="278"/>
      <c r="F160" s="278"/>
      <c r="G160" s="47"/>
      <c r="H160" s="52"/>
      <c r="I160" s="48"/>
      <c r="J160" s="49"/>
      <c r="K160" s="46"/>
      <c r="L160" s="188"/>
      <c r="M160" s="17"/>
      <c r="N160" s="189"/>
      <c r="O160" s="379"/>
    </row>
    <row r="161" spans="1:15" ht="15" customHeight="1" x14ac:dyDescent="0.25">
      <c r="A161" s="268" t="s">
        <v>6</v>
      </c>
      <c r="B161" s="271" t="s">
        <v>75</v>
      </c>
      <c r="C161" s="269" t="s">
        <v>15</v>
      </c>
      <c r="D161" s="320" t="s">
        <v>494</v>
      </c>
      <c r="E161" s="274"/>
      <c r="F161" s="274"/>
      <c r="G161" s="271"/>
      <c r="H161" s="335" t="s">
        <v>22</v>
      </c>
      <c r="I161" s="567" t="s">
        <v>16</v>
      </c>
      <c r="J161" s="568">
        <v>0.9</v>
      </c>
      <c r="K161" s="572" t="s">
        <v>4</v>
      </c>
      <c r="L161" s="563">
        <v>100</v>
      </c>
      <c r="M161" s="564" t="s">
        <v>3</v>
      </c>
      <c r="N161" s="561" t="s">
        <v>64</v>
      </c>
      <c r="O161" s="371"/>
    </row>
    <row r="162" spans="1:15" x14ac:dyDescent="0.25">
      <c r="A162" s="262" t="s">
        <v>7</v>
      </c>
      <c r="B162" s="263">
        <v>5</v>
      </c>
      <c r="C162" s="264" t="s">
        <v>14</v>
      </c>
      <c r="D162" s="275" t="s">
        <v>495</v>
      </c>
      <c r="E162" s="261"/>
      <c r="F162" s="261"/>
      <c r="G162" s="257"/>
      <c r="H162" s="265"/>
      <c r="I162" s="567"/>
      <c r="J162" s="568"/>
      <c r="K162" s="572"/>
      <c r="L162" s="563"/>
      <c r="M162" s="564"/>
      <c r="N162" s="561"/>
      <c r="O162" s="371"/>
    </row>
    <row r="163" spans="1:15" x14ac:dyDescent="0.25">
      <c r="A163" s="266" t="s">
        <v>8</v>
      </c>
      <c r="B163" s="267" t="s">
        <v>493</v>
      </c>
      <c r="C163" s="265"/>
      <c r="D163" s="275"/>
      <c r="E163" s="273"/>
      <c r="F163" s="273"/>
      <c r="G163" s="257"/>
      <c r="H163" s="265"/>
      <c r="I163" s="164"/>
      <c r="J163" s="265"/>
      <c r="K163" s="186"/>
      <c r="L163" s="186"/>
      <c r="M163" s="561" t="s">
        <v>23</v>
      </c>
      <c r="N163" s="561"/>
      <c r="O163" s="372" t="s">
        <v>65</v>
      </c>
    </row>
    <row r="164" spans="1:15" ht="30" x14ac:dyDescent="0.25">
      <c r="A164" s="261" t="s">
        <v>9</v>
      </c>
      <c r="B164" s="261" t="s">
        <v>10</v>
      </c>
      <c r="C164" s="260" t="s">
        <v>0</v>
      </c>
      <c r="D164" s="260"/>
      <c r="E164" s="261" t="s">
        <v>47</v>
      </c>
      <c r="F164" s="261" t="s">
        <v>48</v>
      </c>
      <c r="G164" s="245" t="s">
        <v>11</v>
      </c>
      <c r="H164" s="245" t="s">
        <v>12</v>
      </c>
      <c r="I164" s="325" t="s">
        <v>20</v>
      </c>
      <c r="J164" s="245" t="s">
        <v>1</v>
      </c>
      <c r="K164" s="245" t="s">
        <v>13</v>
      </c>
      <c r="L164" s="261" t="s">
        <v>5</v>
      </c>
      <c r="M164" s="561"/>
      <c r="N164" s="561"/>
      <c r="O164" s="373" t="s">
        <v>66</v>
      </c>
    </row>
    <row r="165" spans="1:15" x14ac:dyDescent="0.25">
      <c r="A165" s="272">
        <v>1</v>
      </c>
      <c r="B165" s="415">
        <v>6248</v>
      </c>
      <c r="C165" s="419" t="s">
        <v>508</v>
      </c>
      <c r="D165" s="282"/>
      <c r="E165" s="417">
        <v>7</v>
      </c>
      <c r="F165" s="418">
        <v>61.5</v>
      </c>
      <c r="G165" s="57">
        <v>15.3</v>
      </c>
      <c r="H165" s="58">
        <v>11</v>
      </c>
      <c r="I165" s="77">
        <v>17.8</v>
      </c>
      <c r="J165" s="78">
        <f>IF(M165="B", $L$161/G165*$J$161,IF(I165&lt;=G165,$M$161,IF(I165&gt;G165,SUM($L$161/G165*$J$161,0,ROUNDUP(,0)))))</f>
        <v>5.882352941176471</v>
      </c>
      <c r="K165" s="161">
        <v>2</v>
      </c>
      <c r="L165" s="190">
        <f>IF(J165="NO BET",0,IF(K165&gt;1,J165*-1,IF(K165=1,SUM(J165*I165-J165,0))))</f>
        <v>-5.882352941176471</v>
      </c>
      <c r="M165" s="278"/>
      <c r="N165" s="182"/>
      <c r="O165" s="389" t="s">
        <v>246</v>
      </c>
    </row>
    <row r="166" spans="1:15" x14ac:dyDescent="0.25">
      <c r="A166" s="496">
        <v>2</v>
      </c>
      <c r="B166" s="497">
        <v>5445</v>
      </c>
      <c r="C166" s="504" t="s">
        <v>496</v>
      </c>
      <c r="D166" s="499"/>
      <c r="E166" s="500">
        <v>6</v>
      </c>
      <c r="F166" s="501">
        <v>61</v>
      </c>
      <c r="G166" s="502">
        <v>12.1</v>
      </c>
      <c r="H166" s="503">
        <v>8</v>
      </c>
      <c r="I166" s="77">
        <v>6.6</v>
      </c>
      <c r="J166" s="78" t="str">
        <f t="shared" ref="J166:J188" si="15">IF(M166="B", $L$161/G166*$J$161,IF(I166&lt;=G166,$M$161,IF(I166&gt;G166,SUM($L$161/G166*$J$161,0,ROUNDUP(,0)))))</f>
        <v>NO BET</v>
      </c>
      <c r="K166" s="510">
        <v>1</v>
      </c>
      <c r="L166" s="190">
        <f t="shared" ref="L166:L188" si="16">IF(J166="NO BET",0,IF(K166&gt;1,J166*-1,IF(K166=1,SUM(J166*I166-J166,0))))</f>
        <v>0</v>
      </c>
      <c r="M166" s="509"/>
      <c r="N166" s="486" t="s">
        <v>570</v>
      </c>
      <c r="O166" s="511"/>
    </row>
    <row r="167" spans="1:15" x14ac:dyDescent="0.25">
      <c r="A167" s="272">
        <v>3</v>
      </c>
      <c r="B167" s="415" t="s">
        <v>497</v>
      </c>
      <c r="C167" s="419" t="s">
        <v>509</v>
      </c>
      <c r="D167" s="282"/>
      <c r="E167" s="417">
        <v>8</v>
      </c>
      <c r="F167" s="418">
        <v>58</v>
      </c>
      <c r="G167" s="57">
        <v>7.9</v>
      </c>
      <c r="H167" s="58">
        <v>7.4</v>
      </c>
      <c r="I167" s="77">
        <v>14</v>
      </c>
      <c r="J167" s="78">
        <f t="shared" si="15"/>
        <v>11.39240506329114</v>
      </c>
      <c r="K167" s="161">
        <v>2</v>
      </c>
      <c r="L167" s="190">
        <f t="shared" si="16"/>
        <v>-11.39240506329114</v>
      </c>
      <c r="M167" s="278"/>
      <c r="N167" s="182"/>
      <c r="O167" s="389" t="s">
        <v>246</v>
      </c>
    </row>
    <row r="168" spans="1:15" x14ac:dyDescent="0.25">
      <c r="A168" s="443">
        <v>4</v>
      </c>
      <c r="B168" s="444">
        <v>8743</v>
      </c>
      <c r="C168" s="445" t="s">
        <v>498</v>
      </c>
      <c r="D168" s="446"/>
      <c r="E168" s="447">
        <v>1</v>
      </c>
      <c r="F168" s="448">
        <v>57</v>
      </c>
      <c r="G168" s="449">
        <v>0</v>
      </c>
      <c r="H168" s="450">
        <v>0</v>
      </c>
      <c r="I168" s="451">
        <f t="shared" ref="I168:I188" si="17">H168</f>
        <v>0</v>
      </c>
      <c r="J168" s="452" t="str">
        <f t="shared" si="15"/>
        <v>NO BET</v>
      </c>
      <c r="K168" s="161"/>
      <c r="L168" s="190">
        <f t="shared" si="16"/>
        <v>0</v>
      </c>
      <c r="M168" s="278"/>
      <c r="N168" s="182"/>
      <c r="O168" s="389"/>
    </row>
    <row r="169" spans="1:15" x14ac:dyDescent="0.25">
      <c r="A169" s="272">
        <v>5</v>
      </c>
      <c r="B169" s="415" t="s">
        <v>499</v>
      </c>
      <c r="C169" s="419" t="s">
        <v>500</v>
      </c>
      <c r="D169" s="282"/>
      <c r="E169" s="417">
        <v>9</v>
      </c>
      <c r="F169" s="418">
        <v>57</v>
      </c>
      <c r="G169" s="57">
        <v>17.399999999999999</v>
      </c>
      <c r="H169" s="58">
        <v>24</v>
      </c>
      <c r="I169" s="77">
        <v>30</v>
      </c>
      <c r="J169" s="78">
        <f t="shared" si="15"/>
        <v>5.1724137931034493</v>
      </c>
      <c r="K169" s="161">
        <v>2</v>
      </c>
      <c r="L169" s="190">
        <f t="shared" si="16"/>
        <v>-5.1724137931034493</v>
      </c>
      <c r="M169" s="278"/>
      <c r="N169" s="182"/>
      <c r="O169" s="389" t="s">
        <v>246</v>
      </c>
    </row>
    <row r="170" spans="1:15" x14ac:dyDescent="0.25">
      <c r="A170" s="272">
        <v>6</v>
      </c>
      <c r="B170" s="415" t="s">
        <v>501</v>
      </c>
      <c r="C170" s="419" t="s">
        <v>502</v>
      </c>
      <c r="D170" s="282"/>
      <c r="E170" s="417">
        <v>3</v>
      </c>
      <c r="F170" s="418">
        <v>57</v>
      </c>
      <c r="G170" s="57">
        <v>7.9</v>
      </c>
      <c r="H170" s="58">
        <v>5.2</v>
      </c>
      <c r="I170" s="77">
        <v>7.6</v>
      </c>
      <c r="J170" s="78" t="str">
        <f t="shared" si="15"/>
        <v>NO BET</v>
      </c>
      <c r="K170" s="161"/>
      <c r="L170" s="190">
        <f t="shared" si="16"/>
        <v>0</v>
      </c>
      <c r="M170" s="278"/>
      <c r="N170" s="182" t="s">
        <v>570</v>
      </c>
      <c r="O170" s="389" t="s">
        <v>246</v>
      </c>
    </row>
    <row r="171" spans="1:15" x14ac:dyDescent="0.25">
      <c r="A171" s="272">
        <v>7</v>
      </c>
      <c r="B171" s="415" t="s">
        <v>503</v>
      </c>
      <c r="C171" s="419" t="s">
        <v>504</v>
      </c>
      <c r="D171" s="282"/>
      <c r="E171" s="417">
        <v>4</v>
      </c>
      <c r="F171" s="418">
        <v>55.5</v>
      </c>
      <c r="G171" s="57">
        <v>10.8</v>
      </c>
      <c r="H171" s="58">
        <v>23</v>
      </c>
      <c r="I171" s="77">
        <v>25.6</v>
      </c>
      <c r="J171" s="78">
        <f t="shared" si="15"/>
        <v>8.3333333333333339</v>
      </c>
      <c r="K171" s="161">
        <v>2</v>
      </c>
      <c r="L171" s="190">
        <f t="shared" si="16"/>
        <v>-8.3333333333333339</v>
      </c>
      <c r="M171" s="278"/>
      <c r="N171" s="182"/>
      <c r="O171" s="388"/>
    </row>
    <row r="172" spans="1:15" x14ac:dyDescent="0.25">
      <c r="A172" s="272">
        <v>8</v>
      </c>
      <c r="B172" s="415" t="s">
        <v>505</v>
      </c>
      <c r="C172" s="419" t="s">
        <v>506</v>
      </c>
      <c r="D172" s="282"/>
      <c r="E172" s="417">
        <v>5</v>
      </c>
      <c r="F172" s="418">
        <v>55</v>
      </c>
      <c r="G172" s="57">
        <v>9.6999999999999993</v>
      </c>
      <c r="H172" s="58">
        <v>27</v>
      </c>
      <c r="I172" s="77">
        <v>45</v>
      </c>
      <c r="J172" s="78">
        <f t="shared" si="15"/>
        <v>9.2783505154639183</v>
      </c>
      <c r="K172" s="161">
        <v>2</v>
      </c>
      <c r="L172" s="190">
        <f t="shared" si="16"/>
        <v>-9.2783505154639183</v>
      </c>
      <c r="M172" s="278"/>
      <c r="N172" s="182"/>
      <c r="O172" s="388"/>
    </row>
    <row r="173" spans="1:15" x14ac:dyDescent="0.25">
      <c r="A173" s="453">
        <v>9</v>
      </c>
      <c r="B173" s="454" t="s">
        <v>425</v>
      </c>
      <c r="C173" s="455" t="s">
        <v>507</v>
      </c>
      <c r="D173" s="456"/>
      <c r="E173" s="457">
        <v>2</v>
      </c>
      <c r="F173" s="458">
        <v>54.5</v>
      </c>
      <c r="G173" s="459">
        <v>4</v>
      </c>
      <c r="H173" s="460">
        <v>2.5</v>
      </c>
      <c r="I173" s="77">
        <v>1.9</v>
      </c>
      <c r="J173" s="78" t="str">
        <f t="shared" si="15"/>
        <v>NO BET</v>
      </c>
      <c r="K173" s="161"/>
      <c r="L173" s="190">
        <f t="shared" si="16"/>
        <v>0</v>
      </c>
      <c r="M173" s="278"/>
      <c r="N173" s="182" t="s">
        <v>569</v>
      </c>
      <c r="O173" s="388" t="s">
        <v>246</v>
      </c>
    </row>
    <row r="174" spans="1:15" hidden="1" x14ac:dyDescent="0.25">
      <c r="A174" s="272">
        <v>10</v>
      </c>
      <c r="B174" s="279"/>
      <c r="C174" s="281"/>
      <c r="D174" s="282"/>
      <c r="E174" s="280"/>
      <c r="F174" s="307"/>
      <c r="G174" s="57">
        <v>0</v>
      </c>
      <c r="H174" s="58">
        <v>0</v>
      </c>
      <c r="I174" s="77">
        <f t="shared" si="17"/>
        <v>0</v>
      </c>
      <c r="J174" s="78" t="str">
        <f t="shared" si="15"/>
        <v>NO BET</v>
      </c>
      <c r="K174" s="161"/>
      <c r="L174" s="190">
        <f t="shared" si="16"/>
        <v>0</v>
      </c>
      <c r="M174" s="278"/>
      <c r="N174" s="182"/>
      <c r="O174" s="388"/>
    </row>
    <row r="175" spans="1:15" hidden="1" x14ac:dyDescent="0.25">
      <c r="A175" s="272">
        <v>11</v>
      </c>
      <c r="B175" s="279"/>
      <c r="C175" s="281"/>
      <c r="D175" s="282"/>
      <c r="E175" s="280"/>
      <c r="F175" s="280"/>
      <c r="G175" s="57">
        <v>0</v>
      </c>
      <c r="H175" s="58">
        <v>0</v>
      </c>
      <c r="I175" s="77">
        <f t="shared" si="17"/>
        <v>0</v>
      </c>
      <c r="J175" s="78" t="str">
        <f t="shared" si="15"/>
        <v>NO BET</v>
      </c>
      <c r="K175" s="161"/>
      <c r="L175" s="190">
        <f t="shared" si="16"/>
        <v>0</v>
      </c>
      <c r="M175" s="278"/>
      <c r="N175" s="182"/>
      <c r="O175" s="388"/>
    </row>
    <row r="176" spans="1:15" hidden="1" x14ac:dyDescent="0.25">
      <c r="A176" s="272">
        <v>12</v>
      </c>
      <c r="B176" s="279"/>
      <c r="C176" s="281"/>
      <c r="D176" s="282"/>
      <c r="E176" s="280"/>
      <c r="F176" s="280"/>
      <c r="G176" s="57">
        <v>0</v>
      </c>
      <c r="H176" s="58">
        <v>0</v>
      </c>
      <c r="I176" s="77">
        <f t="shared" si="17"/>
        <v>0</v>
      </c>
      <c r="J176" s="78" t="str">
        <f t="shared" si="15"/>
        <v>NO BET</v>
      </c>
      <c r="K176" s="161"/>
      <c r="L176" s="190">
        <f t="shared" si="16"/>
        <v>0</v>
      </c>
      <c r="M176" s="278"/>
      <c r="N176" s="182"/>
      <c r="O176" s="388"/>
    </row>
    <row r="177" spans="1:15" hidden="1" x14ac:dyDescent="0.25">
      <c r="A177" s="272">
        <v>13</v>
      </c>
      <c r="B177" s="279"/>
      <c r="C177" s="281"/>
      <c r="D177" s="282"/>
      <c r="E177" s="280"/>
      <c r="F177" s="280"/>
      <c r="G177" s="57">
        <v>0</v>
      </c>
      <c r="H177" s="58">
        <v>0</v>
      </c>
      <c r="I177" s="77">
        <f t="shared" si="17"/>
        <v>0</v>
      </c>
      <c r="J177" s="78" t="str">
        <f t="shared" si="15"/>
        <v>NO BET</v>
      </c>
      <c r="K177" s="161"/>
      <c r="L177" s="190">
        <f t="shared" si="16"/>
        <v>0</v>
      </c>
      <c r="M177" s="278"/>
      <c r="N177" s="182"/>
      <c r="O177" s="388"/>
    </row>
    <row r="178" spans="1:15" hidden="1" x14ac:dyDescent="0.25">
      <c r="A178" s="272">
        <v>14</v>
      </c>
      <c r="B178" s="279"/>
      <c r="C178" s="281"/>
      <c r="D178" s="187"/>
      <c r="E178" s="280"/>
      <c r="F178" s="280"/>
      <c r="G178" s="57">
        <v>0</v>
      </c>
      <c r="H178" s="58">
        <v>0</v>
      </c>
      <c r="I178" s="77">
        <f t="shared" si="17"/>
        <v>0</v>
      </c>
      <c r="J178" s="78" t="str">
        <f t="shared" si="15"/>
        <v>NO BET</v>
      </c>
      <c r="K178" s="161"/>
      <c r="L178" s="190">
        <f t="shared" si="16"/>
        <v>0</v>
      </c>
      <c r="M178" s="278"/>
      <c r="N178" s="182"/>
      <c r="O178" s="389"/>
    </row>
    <row r="179" spans="1:15" ht="15" hidden="1" customHeight="1" x14ac:dyDescent="0.25">
      <c r="A179" s="272">
        <v>15</v>
      </c>
      <c r="B179" s="292"/>
      <c r="C179" s="187"/>
      <c r="D179" s="187"/>
      <c r="E179" s="299"/>
      <c r="F179" s="299"/>
      <c r="G179" s="57">
        <v>0</v>
      </c>
      <c r="H179" s="58">
        <v>0</v>
      </c>
      <c r="I179" s="77">
        <f t="shared" si="17"/>
        <v>0</v>
      </c>
      <c r="J179" s="78" t="str">
        <f t="shared" si="15"/>
        <v>NO BET</v>
      </c>
      <c r="K179" s="161"/>
      <c r="L179" s="190">
        <f t="shared" si="16"/>
        <v>0</v>
      </c>
      <c r="M179" s="278"/>
      <c r="N179" s="182"/>
      <c r="O179" s="388"/>
    </row>
    <row r="180" spans="1:15" hidden="1" x14ac:dyDescent="0.25">
      <c r="A180" s="272">
        <v>16</v>
      </c>
      <c r="B180" s="292"/>
      <c r="C180" s="187"/>
      <c r="D180" s="187"/>
      <c r="E180" s="299"/>
      <c r="F180" s="299"/>
      <c r="G180" s="57">
        <v>0</v>
      </c>
      <c r="H180" s="58">
        <v>0</v>
      </c>
      <c r="I180" s="77">
        <f t="shared" si="17"/>
        <v>0</v>
      </c>
      <c r="J180" s="78" t="str">
        <f t="shared" si="15"/>
        <v>NO BET</v>
      </c>
      <c r="K180" s="161"/>
      <c r="L180" s="190">
        <f t="shared" si="16"/>
        <v>0</v>
      </c>
      <c r="M180" s="278"/>
      <c r="N180" s="182"/>
      <c r="O180" s="388"/>
    </row>
    <row r="181" spans="1:15" hidden="1" x14ac:dyDescent="0.25">
      <c r="A181" s="272">
        <v>17</v>
      </c>
      <c r="B181" s="292"/>
      <c r="C181" s="187"/>
      <c r="D181" s="187"/>
      <c r="E181" s="299"/>
      <c r="F181" s="299"/>
      <c r="G181" s="57">
        <v>0</v>
      </c>
      <c r="H181" s="58">
        <v>0</v>
      </c>
      <c r="I181" s="77">
        <f t="shared" si="17"/>
        <v>0</v>
      </c>
      <c r="J181" s="78" t="str">
        <f t="shared" si="15"/>
        <v>NO BET</v>
      </c>
      <c r="K181" s="161"/>
      <c r="L181" s="190">
        <f t="shared" si="16"/>
        <v>0</v>
      </c>
      <c r="M181" s="278"/>
      <c r="N181" s="182"/>
      <c r="O181" s="388"/>
    </row>
    <row r="182" spans="1:15" hidden="1" x14ac:dyDescent="0.25">
      <c r="A182" s="272">
        <v>18</v>
      </c>
      <c r="B182" s="76"/>
      <c r="C182" s="154"/>
      <c r="D182" s="154"/>
      <c r="E182" s="105"/>
      <c r="F182" s="105"/>
      <c r="G182" s="57">
        <v>0</v>
      </c>
      <c r="H182" s="58">
        <v>0</v>
      </c>
      <c r="I182" s="77">
        <f t="shared" si="17"/>
        <v>0</v>
      </c>
      <c r="J182" s="78" t="str">
        <f t="shared" si="15"/>
        <v>NO BET</v>
      </c>
      <c r="K182" s="161"/>
      <c r="L182" s="190">
        <f t="shared" si="16"/>
        <v>0</v>
      </c>
      <c r="M182" s="278"/>
      <c r="N182" s="182"/>
      <c r="O182" s="388"/>
    </row>
    <row r="183" spans="1:15" hidden="1" x14ac:dyDescent="0.25">
      <c r="A183" s="272">
        <v>19</v>
      </c>
      <c r="B183" s="76"/>
      <c r="C183" s="154"/>
      <c r="D183" s="154"/>
      <c r="E183" s="105"/>
      <c r="F183" s="105"/>
      <c r="G183" s="57">
        <v>0</v>
      </c>
      <c r="H183" s="58">
        <v>0</v>
      </c>
      <c r="I183" s="77">
        <f t="shared" si="17"/>
        <v>0</v>
      </c>
      <c r="J183" s="78" t="str">
        <f t="shared" si="15"/>
        <v>NO BET</v>
      </c>
      <c r="K183" s="161"/>
      <c r="L183" s="190">
        <f t="shared" si="16"/>
        <v>0</v>
      </c>
      <c r="M183" s="278"/>
      <c r="N183" s="182"/>
      <c r="O183" s="388"/>
    </row>
    <row r="184" spans="1:15" hidden="1" x14ac:dyDescent="0.25">
      <c r="A184" s="270">
        <v>20</v>
      </c>
      <c r="B184" s="171"/>
      <c r="C184" s="178"/>
      <c r="D184" s="178"/>
      <c r="E184" s="176"/>
      <c r="F184" s="176"/>
      <c r="G184" s="13">
        <v>0</v>
      </c>
      <c r="H184" s="16">
        <v>0</v>
      </c>
      <c r="I184" s="31">
        <f t="shared" si="17"/>
        <v>0</v>
      </c>
      <c r="J184" s="26" t="str">
        <f t="shared" si="15"/>
        <v>NO BET</v>
      </c>
      <c r="K184" s="161"/>
      <c r="L184" s="190">
        <f t="shared" si="16"/>
        <v>0</v>
      </c>
      <c r="M184" s="278"/>
      <c r="N184" s="182"/>
      <c r="O184" s="389"/>
    </row>
    <row r="185" spans="1:15" hidden="1" x14ac:dyDescent="0.25">
      <c r="A185" s="270">
        <v>21</v>
      </c>
      <c r="B185" s="171"/>
      <c r="C185" s="178"/>
      <c r="D185" s="154"/>
      <c r="E185" s="105"/>
      <c r="F185" s="105"/>
      <c r="G185" s="57">
        <v>0</v>
      </c>
      <c r="H185" s="58">
        <v>0</v>
      </c>
      <c r="I185" s="77">
        <f t="shared" si="17"/>
        <v>0</v>
      </c>
      <c r="J185" s="26" t="str">
        <f t="shared" si="15"/>
        <v>NO BET</v>
      </c>
      <c r="K185" s="161"/>
      <c r="L185" s="190">
        <f t="shared" si="16"/>
        <v>0</v>
      </c>
      <c r="M185" s="278"/>
      <c r="N185" s="182"/>
      <c r="O185" s="389"/>
    </row>
    <row r="186" spans="1:15" hidden="1" x14ac:dyDescent="0.25">
      <c r="A186" s="270">
        <v>22</v>
      </c>
      <c r="B186" s="171"/>
      <c r="C186" s="178"/>
      <c r="D186" s="178"/>
      <c r="E186" s="176"/>
      <c r="F186" s="176"/>
      <c r="G186" s="11">
        <v>0</v>
      </c>
      <c r="H186" s="14">
        <v>0</v>
      </c>
      <c r="I186" s="31">
        <f t="shared" si="17"/>
        <v>0</v>
      </c>
      <c r="J186" s="26" t="str">
        <f t="shared" si="15"/>
        <v>NO BET</v>
      </c>
      <c r="K186" s="161"/>
      <c r="L186" s="190">
        <f t="shared" si="16"/>
        <v>0</v>
      </c>
      <c r="M186" s="278"/>
      <c r="N186" s="182"/>
      <c r="O186" s="389"/>
    </row>
    <row r="187" spans="1:15" hidden="1" x14ac:dyDescent="0.25">
      <c r="A187" s="270">
        <v>23</v>
      </c>
      <c r="B187" s="171"/>
      <c r="C187" s="178"/>
      <c r="D187" s="178"/>
      <c r="E187" s="176"/>
      <c r="F187" s="176"/>
      <c r="G187" s="12">
        <v>0</v>
      </c>
      <c r="H187" s="15">
        <v>0</v>
      </c>
      <c r="I187" s="31">
        <f t="shared" si="17"/>
        <v>0</v>
      </c>
      <c r="J187" s="26" t="str">
        <f t="shared" si="15"/>
        <v>NO BET</v>
      </c>
      <c r="K187" s="161"/>
      <c r="L187" s="190">
        <f t="shared" si="16"/>
        <v>0</v>
      </c>
      <c r="M187" s="278"/>
      <c r="N187" s="182"/>
      <c r="O187" s="389"/>
    </row>
    <row r="188" spans="1:15" hidden="1" x14ac:dyDescent="0.25">
      <c r="A188" s="270">
        <v>24</v>
      </c>
      <c r="B188" s="171"/>
      <c r="C188" s="178"/>
      <c r="D188" s="178"/>
      <c r="E188" s="176"/>
      <c r="F188" s="176"/>
      <c r="G188" s="12">
        <v>0</v>
      </c>
      <c r="H188" s="15">
        <v>0</v>
      </c>
      <c r="I188" s="31">
        <f t="shared" si="17"/>
        <v>0</v>
      </c>
      <c r="J188" s="26" t="str">
        <f t="shared" si="15"/>
        <v>NO BET</v>
      </c>
      <c r="K188" s="160"/>
      <c r="L188" s="190">
        <f t="shared" si="16"/>
        <v>0</v>
      </c>
      <c r="M188" s="278"/>
      <c r="N188" s="182"/>
      <c r="O188" s="389"/>
    </row>
    <row r="189" spans="1:15" x14ac:dyDescent="0.25">
      <c r="A189" s="241"/>
      <c r="B189" s="242"/>
      <c r="C189" s="241"/>
      <c r="D189" s="241"/>
      <c r="E189" s="160"/>
      <c r="F189" s="160"/>
      <c r="G189" s="188"/>
      <c r="H189" s="166"/>
      <c r="I189" s="174"/>
      <c r="J189" s="172"/>
      <c r="K189" s="162" t="s">
        <v>30</v>
      </c>
      <c r="L189" s="173"/>
      <c r="M189" s="188"/>
      <c r="N189" s="278"/>
      <c r="O189" s="378"/>
    </row>
    <row r="190" spans="1:15" x14ac:dyDescent="0.25">
      <c r="A190" s="169" t="s">
        <v>25</v>
      </c>
      <c r="B190" s="570"/>
      <c r="C190" s="570"/>
      <c r="D190" s="326"/>
      <c r="E190" s="177" t="s">
        <v>17</v>
      </c>
      <c r="F190" s="175"/>
      <c r="G190" s="278"/>
      <c r="H190" s="27"/>
      <c r="I190" s="28" t="s">
        <v>29</v>
      </c>
      <c r="J190" s="29">
        <f>SUM(J165:J188)</f>
        <v>40.058855646368315</v>
      </c>
      <c r="K190" s="162" t="s">
        <v>18</v>
      </c>
      <c r="L190" s="29">
        <f>SUM(L165:L189)</f>
        <v>-40.058855646368315</v>
      </c>
      <c r="M190" s="188"/>
      <c r="N190" s="188"/>
      <c r="O190" s="381"/>
    </row>
    <row r="191" spans="1:15" x14ac:dyDescent="0.25">
      <c r="A191" s="64" t="s">
        <v>44</v>
      </c>
      <c r="B191" s="8" t="s">
        <v>606</v>
      </c>
      <c r="C191" s="8"/>
      <c r="D191" s="8"/>
      <c r="E191" s="278"/>
      <c r="F191" s="278"/>
      <c r="G191" s="278"/>
      <c r="H191" s="45"/>
      <c r="I191" s="48"/>
      <c r="J191" s="49"/>
      <c r="K191" s="46"/>
      <c r="L191" s="283"/>
      <c r="M191" s="17"/>
      <c r="N191" s="188"/>
      <c r="O191" s="380"/>
    </row>
    <row r="192" spans="1:15" x14ac:dyDescent="0.25">
      <c r="A192" s="64"/>
      <c r="B192" s="8"/>
      <c r="C192" s="8"/>
      <c r="D192" s="8"/>
      <c r="E192" s="278"/>
      <c r="F192" s="278"/>
      <c r="G192" s="50"/>
      <c r="H192" s="45"/>
      <c r="I192" s="48"/>
      <c r="J192" s="49"/>
      <c r="K192" s="46"/>
      <c r="L192" s="283"/>
      <c r="M192" s="17"/>
      <c r="N192" s="188"/>
      <c r="O192" s="380"/>
    </row>
    <row r="193" spans="1:15" x14ac:dyDescent="0.25">
      <c r="A193" s="64"/>
      <c r="B193" s="8"/>
      <c r="C193" s="8"/>
      <c r="D193" s="8"/>
      <c r="E193" s="278"/>
      <c r="F193" s="278"/>
      <c r="G193" s="50"/>
      <c r="H193" s="45"/>
      <c r="I193" s="48"/>
      <c r="J193" s="49"/>
      <c r="K193" s="46"/>
      <c r="L193" s="283"/>
      <c r="M193" s="17"/>
      <c r="N193" s="188"/>
      <c r="O193" s="380"/>
    </row>
    <row r="194" spans="1:15" ht="15" customHeight="1" x14ac:dyDescent="0.25">
      <c r="A194" s="268" t="s">
        <v>6</v>
      </c>
      <c r="B194" s="271" t="s">
        <v>75</v>
      </c>
      <c r="C194" s="269" t="s">
        <v>15</v>
      </c>
      <c r="D194" s="320" t="s">
        <v>494</v>
      </c>
      <c r="E194" s="274"/>
      <c r="F194" s="274"/>
      <c r="G194" s="271"/>
      <c r="H194" s="335" t="s">
        <v>22</v>
      </c>
      <c r="I194" s="567" t="s">
        <v>16</v>
      </c>
      <c r="J194" s="568">
        <v>0.9</v>
      </c>
      <c r="K194" s="572" t="s">
        <v>4</v>
      </c>
      <c r="L194" s="563">
        <v>100</v>
      </c>
      <c r="M194" s="564" t="s">
        <v>3</v>
      </c>
      <c r="N194" s="561" t="s">
        <v>64</v>
      </c>
      <c r="O194" s="371"/>
    </row>
    <row r="195" spans="1:15" x14ac:dyDescent="0.25">
      <c r="A195" s="262" t="s">
        <v>7</v>
      </c>
      <c r="B195" s="263">
        <v>6</v>
      </c>
      <c r="C195" s="264" t="s">
        <v>14</v>
      </c>
      <c r="D195" s="275" t="s">
        <v>451</v>
      </c>
      <c r="E195" s="261"/>
      <c r="F195" s="261"/>
      <c r="G195" s="257"/>
      <c r="H195" s="265"/>
      <c r="I195" s="567"/>
      <c r="J195" s="568"/>
      <c r="K195" s="572"/>
      <c r="L195" s="563"/>
      <c r="M195" s="564"/>
      <c r="N195" s="561"/>
      <c r="O195" s="371"/>
    </row>
    <row r="196" spans="1:15" x14ac:dyDescent="0.25">
      <c r="A196" s="266" t="s">
        <v>8</v>
      </c>
      <c r="B196" s="267" t="s">
        <v>510</v>
      </c>
      <c r="C196" s="265"/>
      <c r="D196" s="275"/>
      <c r="E196" s="273"/>
      <c r="F196" s="273"/>
      <c r="G196" s="265"/>
      <c r="H196" s="265"/>
      <c r="I196" s="164"/>
      <c r="J196" s="265"/>
      <c r="K196" s="186"/>
      <c r="L196" s="186"/>
      <c r="M196" s="561" t="s">
        <v>23</v>
      </c>
      <c r="N196" s="561"/>
      <c r="O196" s="372" t="s">
        <v>65</v>
      </c>
    </row>
    <row r="197" spans="1:15" ht="30" x14ac:dyDescent="0.25">
      <c r="A197" s="261" t="s">
        <v>9</v>
      </c>
      <c r="B197" s="261" t="s">
        <v>10</v>
      </c>
      <c r="C197" s="260" t="s">
        <v>0</v>
      </c>
      <c r="D197" s="260"/>
      <c r="E197" s="261" t="s">
        <v>47</v>
      </c>
      <c r="F197" s="261" t="s">
        <v>48</v>
      </c>
      <c r="G197" s="245" t="s">
        <v>11</v>
      </c>
      <c r="H197" s="245" t="s">
        <v>12</v>
      </c>
      <c r="I197" s="325" t="s">
        <v>20</v>
      </c>
      <c r="J197" s="245" t="s">
        <v>1</v>
      </c>
      <c r="K197" s="245" t="s">
        <v>13</v>
      </c>
      <c r="L197" s="261" t="s">
        <v>5</v>
      </c>
      <c r="M197" s="561"/>
      <c r="N197" s="561"/>
      <c r="O197" s="373" t="s">
        <v>66</v>
      </c>
    </row>
    <row r="198" spans="1:15" x14ac:dyDescent="0.25">
      <c r="A198" s="488">
        <v>1</v>
      </c>
      <c r="B198" s="489" t="s">
        <v>121</v>
      </c>
      <c r="C198" s="490" t="s">
        <v>568</v>
      </c>
      <c r="D198" s="520"/>
      <c r="E198" s="492">
        <v>8</v>
      </c>
      <c r="F198" s="493">
        <v>62</v>
      </c>
      <c r="G198" s="494">
        <v>4.7</v>
      </c>
      <c r="H198" s="495">
        <v>4.0999999999999996</v>
      </c>
      <c r="I198" s="77">
        <v>4.4000000000000004</v>
      </c>
      <c r="J198" s="78" t="str">
        <f>IF(M198="B", $L$194/G198*$J$194,IF(I198&lt;=G198,$M$194,IF(I198&gt;G198,SUM($L$194/G198*$J$194,0,ROUNDUP(,0)))))</f>
        <v>NO BET</v>
      </c>
      <c r="K198" s="484">
        <v>1</v>
      </c>
      <c r="L198" s="190">
        <f>IF(J198="NO BET",0,IF(K198&gt;1,J198*-1,IF(K198=1,SUM(J198*I198-J198,0))))</f>
        <v>0</v>
      </c>
      <c r="M198" s="543"/>
      <c r="N198" s="486" t="s">
        <v>570</v>
      </c>
      <c r="O198" s="511" t="s">
        <v>246</v>
      </c>
    </row>
    <row r="199" spans="1:15" x14ac:dyDescent="0.25">
      <c r="A199" s="272">
        <v>2</v>
      </c>
      <c r="B199" s="415">
        <v>3718</v>
      </c>
      <c r="C199" s="419" t="s">
        <v>511</v>
      </c>
      <c r="D199" s="187"/>
      <c r="E199" s="417">
        <v>11</v>
      </c>
      <c r="F199" s="418">
        <v>62</v>
      </c>
      <c r="G199" s="57">
        <v>22.3</v>
      </c>
      <c r="H199" s="58">
        <v>5</v>
      </c>
      <c r="I199" s="77">
        <v>6</v>
      </c>
      <c r="J199" s="78" t="str">
        <f t="shared" ref="J199:J221" si="18">IF(M199="B", $L$194/G199*$J$194,IF(I199&lt;=G199,$M$194,IF(I199&gt;G199,SUM($L$194/G199*$J$194,0,ROUNDUP(,0)))))</f>
        <v>NO BET</v>
      </c>
      <c r="K199" s="161"/>
      <c r="L199" s="190">
        <f t="shared" ref="L199:L221" si="19">IF(J199="NO BET",0,IF(K199&gt;1,J199*-1,IF(K199=1,SUM(J199*I199-J199,0))))</f>
        <v>0</v>
      </c>
      <c r="M199" s="278"/>
      <c r="N199" s="182" t="s">
        <v>570</v>
      </c>
      <c r="O199" s="389" t="s">
        <v>246</v>
      </c>
    </row>
    <row r="200" spans="1:15" x14ac:dyDescent="0.25">
      <c r="A200" s="443">
        <v>3</v>
      </c>
      <c r="B200" s="444" t="s">
        <v>512</v>
      </c>
      <c r="C200" s="445" t="s">
        <v>513</v>
      </c>
      <c r="D200" s="461"/>
      <c r="E200" s="447">
        <v>12</v>
      </c>
      <c r="F200" s="448">
        <v>61</v>
      </c>
      <c r="G200" s="449">
        <v>0</v>
      </c>
      <c r="H200" s="450">
        <v>0</v>
      </c>
      <c r="I200" s="451">
        <f t="shared" ref="I200:I221" si="20">H200</f>
        <v>0</v>
      </c>
      <c r="J200" s="452" t="str">
        <f t="shared" si="18"/>
        <v>NO BET</v>
      </c>
      <c r="K200" s="161"/>
      <c r="L200" s="190">
        <f t="shared" si="19"/>
        <v>0</v>
      </c>
      <c r="M200" s="278"/>
      <c r="N200" s="182"/>
      <c r="O200" s="389"/>
    </row>
    <row r="201" spans="1:15" x14ac:dyDescent="0.25">
      <c r="A201" s="443">
        <v>4</v>
      </c>
      <c r="B201" s="444" t="s">
        <v>514</v>
      </c>
      <c r="C201" s="445" t="s">
        <v>515</v>
      </c>
      <c r="D201" s="461"/>
      <c r="E201" s="447">
        <v>2</v>
      </c>
      <c r="F201" s="448">
        <v>60.5</v>
      </c>
      <c r="G201" s="449">
        <v>0</v>
      </c>
      <c r="H201" s="450">
        <v>0</v>
      </c>
      <c r="I201" s="451">
        <f t="shared" si="20"/>
        <v>0</v>
      </c>
      <c r="J201" s="452" t="str">
        <f t="shared" si="18"/>
        <v>NO BET</v>
      </c>
      <c r="K201" s="161"/>
      <c r="L201" s="190">
        <f t="shared" si="19"/>
        <v>0</v>
      </c>
      <c r="M201" s="278"/>
      <c r="N201" s="182"/>
      <c r="O201" s="388"/>
    </row>
    <row r="202" spans="1:15" x14ac:dyDescent="0.25">
      <c r="A202" s="272">
        <v>5</v>
      </c>
      <c r="B202" s="415">
        <v>5276</v>
      </c>
      <c r="C202" s="419" t="s">
        <v>516</v>
      </c>
      <c r="D202" s="187"/>
      <c r="E202" s="417">
        <v>7</v>
      </c>
      <c r="F202" s="418">
        <v>59.5</v>
      </c>
      <c r="G202" s="57">
        <v>10</v>
      </c>
      <c r="H202" s="58">
        <v>8</v>
      </c>
      <c r="I202" s="77">
        <v>7.6</v>
      </c>
      <c r="J202" s="78" t="str">
        <f t="shared" si="18"/>
        <v>NO BET</v>
      </c>
      <c r="K202" s="161"/>
      <c r="L202" s="190">
        <f t="shared" si="19"/>
        <v>0</v>
      </c>
      <c r="M202" s="278"/>
      <c r="N202" s="182"/>
      <c r="O202" s="388" t="s">
        <v>246</v>
      </c>
    </row>
    <row r="203" spans="1:15" x14ac:dyDescent="0.25">
      <c r="A203" s="272">
        <v>6</v>
      </c>
      <c r="B203" s="415" t="s">
        <v>517</v>
      </c>
      <c r="C203" s="419" t="s">
        <v>526</v>
      </c>
      <c r="D203" s="187"/>
      <c r="E203" s="417">
        <v>4</v>
      </c>
      <c r="F203" s="418">
        <v>58</v>
      </c>
      <c r="G203" s="57">
        <v>8.9</v>
      </c>
      <c r="H203" s="58">
        <v>6.6</v>
      </c>
      <c r="I203" s="77">
        <v>7</v>
      </c>
      <c r="J203" s="78" t="str">
        <f t="shared" si="18"/>
        <v>NO BET</v>
      </c>
      <c r="K203" s="161"/>
      <c r="L203" s="190">
        <f t="shared" si="19"/>
        <v>0</v>
      </c>
      <c r="M203" s="278"/>
      <c r="N203" s="182"/>
      <c r="O203" s="388"/>
    </row>
    <row r="204" spans="1:15" x14ac:dyDescent="0.25">
      <c r="A204" s="272">
        <v>7</v>
      </c>
      <c r="B204" s="415">
        <v>3080</v>
      </c>
      <c r="C204" s="419" t="s">
        <v>518</v>
      </c>
      <c r="D204" s="187"/>
      <c r="E204" s="417">
        <v>6</v>
      </c>
      <c r="F204" s="418">
        <v>58</v>
      </c>
      <c r="G204" s="57">
        <v>22.3</v>
      </c>
      <c r="H204" s="58">
        <v>34</v>
      </c>
      <c r="I204" s="77">
        <v>26</v>
      </c>
      <c r="J204" s="78">
        <v>5</v>
      </c>
      <c r="K204" s="161">
        <v>2</v>
      </c>
      <c r="L204" s="190">
        <f t="shared" si="19"/>
        <v>-5</v>
      </c>
      <c r="M204" s="278"/>
      <c r="N204" s="182"/>
      <c r="O204" s="388"/>
    </row>
    <row r="205" spans="1:15" x14ac:dyDescent="0.25">
      <c r="A205" s="272">
        <v>8</v>
      </c>
      <c r="B205" s="415" t="s">
        <v>519</v>
      </c>
      <c r="C205" s="419" t="s">
        <v>520</v>
      </c>
      <c r="D205" s="187"/>
      <c r="E205" s="417">
        <v>1</v>
      </c>
      <c r="F205" s="418">
        <v>57.5</v>
      </c>
      <c r="G205" s="57">
        <v>9.1</v>
      </c>
      <c r="H205" s="58">
        <v>4.5999999999999996</v>
      </c>
      <c r="I205" s="77">
        <f t="shared" si="20"/>
        <v>4.5999999999999996</v>
      </c>
      <c r="J205" s="78" t="str">
        <f t="shared" si="18"/>
        <v>NO BET</v>
      </c>
      <c r="K205" s="161"/>
      <c r="L205" s="190">
        <f t="shared" si="19"/>
        <v>0</v>
      </c>
      <c r="M205" s="278"/>
      <c r="N205" s="182"/>
      <c r="O205" s="388" t="s">
        <v>246</v>
      </c>
    </row>
    <row r="206" spans="1:15" x14ac:dyDescent="0.25">
      <c r="A206" s="272">
        <v>9</v>
      </c>
      <c r="B206" s="415">
        <v>2311</v>
      </c>
      <c r="C206" s="419" t="s">
        <v>521</v>
      </c>
      <c r="D206" s="187"/>
      <c r="E206" s="417">
        <v>9</v>
      </c>
      <c r="F206" s="418">
        <v>57.5</v>
      </c>
      <c r="G206" s="57">
        <v>9.1</v>
      </c>
      <c r="H206" s="58">
        <v>13</v>
      </c>
      <c r="I206" s="77">
        <v>22.5</v>
      </c>
      <c r="J206" s="78">
        <f t="shared" si="18"/>
        <v>9.8901098901098905</v>
      </c>
      <c r="K206" s="161">
        <v>2</v>
      </c>
      <c r="L206" s="190">
        <f t="shared" si="19"/>
        <v>-9.8901098901098905</v>
      </c>
      <c r="M206" s="278"/>
      <c r="N206" s="182"/>
      <c r="O206" s="388"/>
    </row>
    <row r="207" spans="1:15" x14ac:dyDescent="0.25">
      <c r="A207" s="272">
        <v>10</v>
      </c>
      <c r="B207" s="415" t="s">
        <v>522</v>
      </c>
      <c r="C207" s="419" t="s">
        <v>523</v>
      </c>
      <c r="D207" s="187"/>
      <c r="E207" s="417">
        <v>10</v>
      </c>
      <c r="F207" s="418">
        <v>56.5</v>
      </c>
      <c r="G207" s="57">
        <v>6.9</v>
      </c>
      <c r="H207" s="58">
        <v>23</v>
      </c>
      <c r="I207" s="77">
        <v>48</v>
      </c>
      <c r="J207" s="78">
        <f t="shared" si="18"/>
        <v>13.043478260869565</v>
      </c>
      <c r="K207" s="161">
        <v>2</v>
      </c>
      <c r="L207" s="190">
        <f t="shared" si="19"/>
        <v>-13.043478260869565</v>
      </c>
      <c r="M207" s="278"/>
      <c r="N207" s="182"/>
      <c r="O207" s="389"/>
    </row>
    <row r="208" spans="1:15" x14ac:dyDescent="0.25">
      <c r="A208" s="443">
        <v>11</v>
      </c>
      <c r="B208" s="444" t="s">
        <v>524</v>
      </c>
      <c r="C208" s="445" t="s">
        <v>525</v>
      </c>
      <c r="D208" s="461"/>
      <c r="E208" s="447">
        <v>3</v>
      </c>
      <c r="F208" s="448">
        <v>56</v>
      </c>
      <c r="G208" s="449">
        <v>0</v>
      </c>
      <c r="H208" s="450">
        <v>0</v>
      </c>
      <c r="I208" s="451">
        <f t="shared" si="20"/>
        <v>0</v>
      </c>
      <c r="J208" s="452" t="str">
        <f t="shared" si="18"/>
        <v>NO BET</v>
      </c>
      <c r="K208" s="161"/>
      <c r="L208" s="190">
        <f t="shared" si="19"/>
        <v>0</v>
      </c>
      <c r="M208" s="278"/>
      <c r="N208" s="182"/>
      <c r="O208" s="388"/>
    </row>
    <row r="209" spans="1:15" x14ac:dyDescent="0.25">
      <c r="A209" s="272">
        <v>12</v>
      </c>
      <c r="B209" s="415">
        <v>6938</v>
      </c>
      <c r="C209" s="419" t="s">
        <v>486</v>
      </c>
      <c r="D209" s="187"/>
      <c r="E209" s="417">
        <v>5</v>
      </c>
      <c r="F209" s="418">
        <v>54</v>
      </c>
      <c r="G209" s="57">
        <v>48.1</v>
      </c>
      <c r="H209" s="58">
        <v>32</v>
      </c>
      <c r="I209" s="77">
        <v>23</v>
      </c>
      <c r="J209" s="78" t="str">
        <f t="shared" si="18"/>
        <v>NO BET</v>
      </c>
      <c r="K209" s="161"/>
      <c r="L209" s="190">
        <f t="shared" si="19"/>
        <v>0</v>
      </c>
      <c r="M209" s="278"/>
      <c r="N209" s="182"/>
      <c r="O209" s="388"/>
    </row>
    <row r="210" spans="1:15" hidden="1" x14ac:dyDescent="0.25">
      <c r="A210" s="272">
        <v>13</v>
      </c>
      <c r="B210" s="279"/>
      <c r="C210" s="281"/>
      <c r="D210" s="187"/>
      <c r="E210" s="280"/>
      <c r="F210" s="307"/>
      <c r="G210" s="57">
        <v>0</v>
      </c>
      <c r="H210" s="58">
        <v>0</v>
      </c>
      <c r="I210" s="77">
        <f t="shared" si="20"/>
        <v>0</v>
      </c>
      <c r="J210" s="78" t="str">
        <f t="shared" si="18"/>
        <v>NO BET</v>
      </c>
      <c r="K210" s="161"/>
      <c r="L210" s="190">
        <f t="shared" si="19"/>
        <v>0</v>
      </c>
      <c r="M210" s="278"/>
      <c r="N210" s="182"/>
      <c r="O210" s="388"/>
    </row>
    <row r="211" spans="1:15" hidden="1" x14ac:dyDescent="0.25">
      <c r="A211" s="272">
        <v>14</v>
      </c>
      <c r="B211" s="279"/>
      <c r="C211" s="281"/>
      <c r="D211" s="187"/>
      <c r="E211" s="280"/>
      <c r="F211" s="307"/>
      <c r="G211" s="57">
        <v>0</v>
      </c>
      <c r="H211" s="58">
        <v>0</v>
      </c>
      <c r="I211" s="77">
        <f t="shared" si="20"/>
        <v>0</v>
      </c>
      <c r="J211" s="78" t="str">
        <f t="shared" si="18"/>
        <v>NO BET</v>
      </c>
      <c r="K211" s="161"/>
      <c r="L211" s="190">
        <f t="shared" si="19"/>
        <v>0</v>
      </c>
      <c r="M211" s="278"/>
      <c r="N211" s="182"/>
      <c r="O211" s="388"/>
    </row>
    <row r="212" spans="1:15" ht="15" hidden="1" customHeight="1" x14ac:dyDescent="0.25">
      <c r="A212" s="272">
        <v>15</v>
      </c>
      <c r="B212" s="279"/>
      <c r="C212" s="281"/>
      <c r="D212" s="187"/>
      <c r="E212" s="280"/>
      <c r="F212" s="307"/>
      <c r="G212" s="57">
        <v>0</v>
      </c>
      <c r="H212" s="58">
        <v>0</v>
      </c>
      <c r="I212" s="77">
        <f t="shared" si="20"/>
        <v>0</v>
      </c>
      <c r="J212" s="78" t="str">
        <f t="shared" si="18"/>
        <v>NO BET</v>
      </c>
      <c r="K212" s="161"/>
      <c r="L212" s="190">
        <f t="shared" si="19"/>
        <v>0</v>
      </c>
      <c r="M212" s="278"/>
      <c r="N212" s="182"/>
      <c r="O212" s="388"/>
    </row>
    <row r="213" spans="1:15" hidden="1" x14ac:dyDescent="0.25">
      <c r="A213" s="272">
        <v>16</v>
      </c>
      <c r="B213" s="292"/>
      <c r="C213" s="187"/>
      <c r="D213" s="187"/>
      <c r="E213" s="299"/>
      <c r="F213" s="299"/>
      <c r="G213" s="57">
        <v>0</v>
      </c>
      <c r="H213" s="58">
        <v>0</v>
      </c>
      <c r="I213" s="77">
        <f t="shared" si="20"/>
        <v>0</v>
      </c>
      <c r="J213" s="78" t="str">
        <f t="shared" si="18"/>
        <v>NO BET</v>
      </c>
      <c r="K213" s="161"/>
      <c r="L213" s="190">
        <f t="shared" si="19"/>
        <v>0</v>
      </c>
      <c r="M213" s="278"/>
      <c r="N213" s="182"/>
      <c r="O213" s="388"/>
    </row>
    <row r="214" spans="1:15" hidden="1" x14ac:dyDescent="0.25">
      <c r="A214" s="272">
        <v>17</v>
      </c>
      <c r="B214" s="292"/>
      <c r="C214" s="187"/>
      <c r="D214" s="187"/>
      <c r="E214" s="299"/>
      <c r="F214" s="299"/>
      <c r="G214" s="57">
        <v>0</v>
      </c>
      <c r="H214" s="58">
        <v>0</v>
      </c>
      <c r="I214" s="77">
        <f t="shared" si="20"/>
        <v>0</v>
      </c>
      <c r="J214" s="78" t="str">
        <f t="shared" si="18"/>
        <v>NO BET</v>
      </c>
      <c r="K214" s="161"/>
      <c r="L214" s="190">
        <f t="shared" si="19"/>
        <v>0</v>
      </c>
      <c r="M214" s="278"/>
      <c r="N214" s="182"/>
      <c r="O214" s="388"/>
    </row>
    <row r="215" spans="1:15" hidden="1" x14ac:dyDescent="0.25">
      <c r="A215" s="272">
        <v>18</v>
      </c>
      <c r="B215" s="76"/>
      <c r="C215" s="154"/>
      <c r="D215" s="154"/>
      <c r="E215" s="105"/>
      <c r="F215" s="105"/>
      <c r="G215" s="57">
        <v>0</v>
      </c>
      <c r="H215" s="58">
        <v>0</v>
      </c>
      <c r="I215" s="77">
        <f t="shared" si="20"/>
        <v>0</v>
      </c>
      <c r="J215" s="78" t="str">
        <f t="shared" si="18"/>
        <v>NO BET</v>
      </c>
      <c r="K215" s="161"/>
      <c r="L215" s="190">
        <f t="shared" si="19"/>
        <v>0</v>
      </c>
      <c r="M215" s="278"/>
      <c r="N215" s="182"/>
      <c r="O215" s="388"/>
    </row>
    <row r="216" spans="1:15" hidden="1" x14ac:dyDescent="0.25">
      <c r="A216" s="272">
        <v>19</v>
      </c>
      <c r="B216" s="76"/>
      <c r="C216" s="154"/>
      <c r="D216" s="154"/>
      <c r="E216" s="105"/>
      <c r="F216" s="105"/>
      <c r="G216" s="57">
        <v>0</v>
      </c>
      <c r="H216" s="58">
        <v>0</v>
      </c>
      <c r="I216" s="77">
        <f t="shared" si="20"/>
        <v>0</v>
      </c>
      <c r="J216" s="78" t="str">
        <f t="shared" si="18"/>
        <v>NO BET</v>
      </c>
      <c r="K216" s="161"/>
      <c r="L216" s="190">
        <f t="shared" si="19"/>
        <v>0</v>
      </c>
      <c r="M216" s="278"/>
      <c r="N216" s="182"/>
      <c r="O216" s="388"/>
    </row>
    <row r="217" spans="1:15" hidden="1" x14ac:dyDescent="0.25">
      <c r="A217" s="272">
        <v>20</v>
      </c>
      <c r="B217" s="76"/>
      <c r="C217" s="154"/>
      <c r="D217" s="154"/>
      <c r="E217" s="105"/>
      <c r="F217" s="105"/>
      <c r="G217" s="11">
        <v>0</v>
      </c>
      <c r="H217" s="14">
        <v>0</v>
      </c>
      <c r="I217" s="31">
        <f t="shared" si="20"/>
        <v>0</v>
      </c>
      <c r="J217" s="78" t="str">
        <f t="shared" si="18"/>
        <v>NO BET</v>
      </c>
      <c r="K217" s="161"/>
      <c r="L217" s="190">
        <f t="shared" si="19"/>
        <v>0</v>
      </c>
      <c r="M217" s="278"/>
      <c r="N217" s="182"/>
      <c r="O217" s="388"/>
    </row>
    <row r="218" spans="1:15" hidden="1" x14ac:dyDescent="0.25">
      <c r="A218" s="272">
        <v>21</v>
      </c>
      <c r="B218" s="76"/>
      <c r="C218" s="154"/>
      <c r="D218" s="154"/>
      <c r="E218" s="105"/>
      <c r="F218" s="105"/>
      <c r="G218" s="57">
        <v>0</v>
      </c>
      <c r="H218" s="58">
        <v>0</v>
      </c>
      <c r="I218" s="77">
        <f t="shared" si="20"/>
        <v>0</v>
      </c>
      <c r="J218" s="78" t="str">
        <f t="shared" si="18"/>
        <v>NO BET</v>
      </c>
      <c r="K218" s="161"/>
      <c r="L218" s="190">
        <f t="shared" si="19"/>
        <v>0</v>
      </c>
      <c r="M218" s="278"/>
      <c r="N218" s="182"/>
      <c r="O218" s="388"/>
    </row>
    <row r="219" spans="1:15" hidden="1" x14ac:dyDescent="0.25">
      <c r="A219" s="270">
        <v>22</v>
      </c>
      <c r="B219" s="171"/>
      <c r="C219" s="178"/>
      <c r="D219" s="178"/>
      <c r="E219" s="176"/>
      <c r="F219" s="176"/>
      <c r="G219" s="11">
        <v>0</v>
      </c>
      <c r="H219" s="14">
        <v>0</v>
      </c>
      <c r="I219" s="31">
        <f t="shared" si="20"/>
        <v>0</v>
      </c>
      <c r="J219" s="26" t="str">
        <f t="shared" si="18"/>
        <v>NO BET</v>
      </c>
      <c r="K219" s="161"/>
      <c r="L219" s="190">
        <f t="shared" si="19"/>
        <v>0</v>
      </c>
      <c r="M219" s="278"/>
      <c r="N219" s="182"/>
      <c r="O219" s="388"/>
    </row>
    <row r="220" spans="1:15" hidden="1" x14ac:dyDescent="0.25">
      <c r="A220" s="270">
        <v>23</v>
      </c>
      <c r="B220" s="171"/>
      <c r="C220" s="178"/>
      <c r="D220" s="178"/>
      <c r="E220" s="176"/>
      <c r="F220" s="176"/>
      <c r="G220" s="12">
        <v>0</v>
      </c>
      <c r="H220" s="15">
        <v>0</v>
      </c>
      <c r="I220" s="31">
        <f t="shared" si="20"/>
        <v>0</v>
      </c>
      <c r="J220" s="26" t="str">
        <f t="shared" si="18"/>
        <v>NO BET</v>
      </c>
      <c r="K220" s="161"/>
      <c r="L220" s="190">
        <f t="shared" si="19"/>
        <v>0</v>
      </c>
      <c r="M220" s="278"/>
      <c r="N220" s="182"/>
      <c r="O220" s="388"/>
    </row>
    <row r="221" spans="1:15" hidden="1" x14ac:dyDescent="0.25">
      <c r="A221" s="270">
        <v>24</v>
      </c>
      <c r="B221" s="171"/>
      <c r="C221" s="178"/>
      <c r="D221" s="178"/>
      <c r="E221" s="176"/>
      <c r="F221" s="176"/>
      <c r="G221" s="12">
        <v>0</v>
      </c>
      <c r="H221" s="15">
        <v>0</v>
      </c>
      <c r="I221" s="31">
        <f t="shared" si="20"/>
        <v>0</v>
      </c>
      <c r="J221" s="26" t="str">
        <f t="shared" si="18"/>
        <v>NO BET</v>
      </c>
      <c r="K221" s="160"/>
      <c r="L221" s="190">
        <f t="shared" si="19"/>
        <v>0</v>
      </c>
      <c r="M221" s="278"/>
      <c r="N221" s="182"/>
      <c r="O221" s="388"/>
    </row>
    <row r="222" spans="1:15" x14ac:dyDescent="0.25">
      <c r="A222" s="241"/>
      <c r="B222" s="242"/>
      <c r="C222" s="241"/>
      <c r="D222" s="241"/>
      <c r="E222" s="160"/>
      <c r="F222" s="160"/>
      <c r="G222" s="188"/>
      <c r="H222" s="166"/>
      <c r="I222" s="174"/>
      <c r="J222" s="172"/>
      <c r="K222" s="162" t="s">
        <v>30</v>
      </c>
      <c r="L222" s="173"/>
      <c r="M222" s="188"/>
      <c r="N222" s="8"/>
      <c r="O222" s="188"/>
    </row>
    <row r="223" spans="1:15" x14ac:dyDescent="0.25">
      <c r="A223" s="169" t="s">
        <v>25</v>
      </c>
      <c r="B223" s="570"/>
      <c r="C223" s="570"/>
      <c r="D223" s="327"/>
      <c r="E223" s="177" t="s">
        <v>17</v>
      </c>
      <c r="F223" s="175"/>
      <c r="G223" s="278"/>
      <c r="H223" s="27"/>
      <c r="I223" s="28" t="s">
        <v>29</v>
      </c>
      <c r="J223" s="29">
        <f>SUM(J198:J221)</f>
        <v>27.933588150979453</v>
      </c>
      <c r="K223" s="162" t="s">
        <v>18</v>
      </c>
      <c r="L223" s="29">
        <f>SUM(L198:L222)</f>
        <v>-27.933588150979453</v>
      </c>
      <c r="M223" s="188"/>
      <c r="N223" s="8"/>
      <c r="O223" s="188"/>
    </row>
    <row r="224" spans="1:15" x14ac:dyDescent="0.25">
      <c r="A224" s="64" t="s">
        <v>44</v>
      </c>
      <c r="B224" s="8" t="s">
        <v>607</v>
      </c>
      <c r="C224" s="8"/>
      <c r="D224" s="8"/>
      <c r="E224" s="278"/>
      <c r="F224" s="278"/>
      <c r="G224" s="278"/>
      <c r="H224" s="188"/>
      <c r="I224" s="151"/>
      <c r="J224" s="188"/>
      <c r="K224" s="188"/>
      <c r="L224" s="283"/>
      <c r="M224" s="188"/>
      <c r="N224" s="188"/>
      <c r="O224" s="188"/>
    </row>
    <row r="225" spans="1:15" x14ac:dyDescent="0.25">
      <c r="A225" s="64"/>
      <c r="B225" s="8"/>
      <c r="C225" s="8"/>
      <c r="D225" s="8"/>
      <c r="E225" s="278"/>
      <c r="F225" s="278"/>
      <c r="G225" s="278"/>
      <c r="H225" s="188"/>
      <c r="I225" s="151"/>
      <c r="J225" s="188"/>
      <c r="K225" s="188"/>
      <c r="L225" s="283"/>
      <c r="M225" s="188"/>
      <c r="N225" s="188"/>
      <c r="O225" s="188"/>
    </row>
    <row r="226" spans="1:15" x14ac:dyDescent="0.25">
      <c r="A226" s="64"/>
      <c r="B226" s="8"/>
      <c r="C226" s="8"/>
      <c r="D226" s="8"/>
      <c r="E226" s="278"/>
      <c r="F226" s="278"/>
      <c r="G226" s="278"/>
      <c r="H226" s="188"/>
      <c r="I226" s="151"/>
      <c r="J226" s="188"/>
      <c r="K226" s="188"/>
      <c r="L226" s="283"/>
      <c r="M226" s="188"/>
      <c r="N226" s="188"/>
      <c r="O226" s="188"/>
    </row>
    <row r="227" spans="1:15" ht="15" customHeight="1" x14ac:dyDescent="0.25">
      <c r="A227" s="268" t="s">
        <v>6</v>
      </c>
      <c r="B227" s="271" t="s">
        <v>75</v>
      </c>
      <c r="C227" s="269" t="s">
        <v>15</v>
      </c>
      <c r="D227" s="320" t="s">
        <v>527</v>
      </c>
      <c r="E227" s="274"/>
      <c r="F227" s="274"/>
      <c r="G227" s="271"/>
      <c r="H227" s="335" t="s">
        <v>22</v>
      </c>
      <c r="I227" s="567" t="s">
        <v>16</v>
      </c>
      <c r="J227" s="568">
        <v>0.9</v>
      </c>
      <c r="K227" s="572" t="s">
        <v>4</v>
      </c>
      <c r="L227" s="563">
        <v>100</v>
      </c>
      <c r="M227" s="564" t="s">
        <v>3</v>
      </c>
      <c r="N227" s="561" t="s">
        <v>64</v>
      </c>
      <c r="O227" s="371"/>
    </row>
    <row r="228" spans="1:15" x14ac:dyDescent="0.25">
      <c r="A228" s="262" t="s">
        <v>7</v>
      </c>
      <c r="B228" s="263">
        <v>7</v>
      </c>
      <c r="C228" s="264" t="s">
        <v>14</v>
      </c>
      <c r="D228" s="275" t="s">
        <v>451</v>
      </c>
      <c r="E228" s="261"/>
      <c r="F228" s="261"/>
      <c r="G228" s="257"/>
      <c r="H228" s="265"/>
      <c r="I228" s="567"/>
      <c r="J228" s="568"/>
      <c r="K228" s="572"/>
      <c r="L228" s="563"/>
      <c r="M228" s="564"/>
      <c r="N228" s="561"/>
      <c r="O228" s="371"/>
    </row>
    <row r="229" spans="1:15" x14ac:dyDescent="0.25">
      <c r="A229" s="266" t="s">
        <v>8</v>
      </c>
      <c r="B229" s="267" t="s">
        <v>528</v>
      </c>
      <c r="C229" s="265"/>
      <c r="D229" s="275"/>
      <c r="E229" s="273"/>
      <c r="F229" s="273"/>
      <c r="G229" s="257"/>
      <c r="H229" s="265"/>
      <c r="I229" s="164"/>
      <c r="J229" s="265"/>
      <c r="K229" s="186"/>
      <c r="L229" s="186"/>
      <c r="M229" s="561" t="s">
        <v>23</v>
      </c>
      <c r="N229" s="561"/>
      <c r="O229" s="372" t="s">
        <v>65</v>
      </c>
    </row>
    <row r="230" spans="1:15" ht="30" x14ac:dyDescent="0.25">
      <c r="A230" s="261" t="s">
        <v>9</v>
      </c>
      <c r="B230" s="261" t="s">
        <v>10</v>
      </c>
      <c r="C230" s="260" t="s">
        <v>0</v>
      </c>
      <c r="D230" s="260"/>
      <c r="E230" s="261" t="s">
        <v>47</v>
      </c>
      <c r="F230" s="261" t="s">
        <v>48</v>
      </c>
      <c r="G230" s="245" t="s">
        <v>11</v>
      </c>
      <c r="H230" s="245" t="s">
        <v>12</v>
      </c>
      <c r="I230" s="325" t="s">
        <v>20</v>
      </c>
      <c r="J230" s="245" t="s">
        <v>1</v>
      </c>
      <c r="K230" s="245" t="s">
        <v>13</v>
      </c>
      <c r="L230" s="261" t="s">
        <v>5</v>
      </c>
      <c r="M230" s="561"/>
      <c r="N230" s="561"/>
      <c r="O230" s="373" t="s">
        <v>66</v>
      </c>
    </row>
    <row r="231" spans="1:15" x14ac:dyDescent="0.25">
      <c r="A231" s="270">
        <v>1</v>
      </c>
      <c r="B231" s="415">
        <v>8635</v>
      </c>
      <c r="C231" s="419" t="s">
        <v>529</v>
      </c>
      <c r="D231" s="130"/>
      <c r="E231" s="417">
        <v>10</v>
      </c>
      <c r="F231" s="418">
        <v>59.5</v>
      </c>
      <c r="G231" s="11">
        <v>12.1</v>
      </c>
      <c r="H231" s="14">
        <v>9.1999999999999993</v>
      </c>
      <c r="I231" s="31">
        <v>8.9</v>
      </c>
      <c r="J231" s="26" t="str">
        <f>IF(M231="B", $L$227/G231*$J$227,IF(I231&lt;=G231,$M$227,IF(I231&gt;G231,SUM($L$227/G231*$J$227,0,ROUNDUP(,0)))))</f>
        <v>NO BET</v>
      </c>
      <c r="K231" s="161"/>
      <c r="L231" s="190">
        <f>IF(J231="NO BET",0,IF(K231&gt;1,J231*-1,IF(K231=1,SUM(J231*I231-J231,0))))</f>
        <v>0</v>
      </c>
      <c r="M231" s="278"/>
      <c r="N231" s="182"/>
      <c r="O231" s="182" t="s">
        <v>246</v>
      </c>
    </row>
    <row r="232" spans="1:15" x14ac:dyDescent="0.25">
      <c r="A232" s="270">
        <v>2</v>
      </c>
      <c r="B232" s="415">
        <v>7850</v>
      </c>
      <c r="C232" s="419" t="s">
        <v>530</v>
      </c>
      <c r="D232" s="130"/>
      <c r="E232" s="417">
        <v>7</v>
      </c>
      <c r="F232" s="418">
        <v>59</v>
      </c>
      <c r="G232" s="11">
        <v>16.7</v>
      </c>
      <c r="H232" s="14">
        <v>60</v>
      </c>
      <c r="I232" s="31">
        <v>75</v>
      </c>
      <c r="J232" s="26">
        <f t="shared" ref="J232:J254" si="21">IF(M232="B", $L$227/G232*$J$227,IF(I232&lt;=G232,$M$227,IF(I232&gt;G232,SUM($L$227/G232*$J$227,0,ROUNDUP(,0)))))</f>
        <v>5.3892215568862278</v>
      </c>
      <c r="K232" s="161">
        <v>2</v>
      </c>
      <c r="L232" s="190">
        <f t="shared" ref="L232:L254" si="22">IF(J232="NO BET",0,IF(K232&gt;1,J232*-1,IF(K232=1,SUM(J232*I232-J232,0))))</f>
        <v>-5.3892215568862278</v>
      </c>
      <c r="M232" s="278"/>
      <c r="N232" s="182"/>
      <c r="O232" s="182"/>
    </row>
    <row r="233" spans="1:15" x14ac:dyDescent="0.25">
      <c r="A233" s="270">
        <v>3</v>
      </c>
      <c r="B233" s="415">
        <v>1413</v>
      </c>
      <c r="C233" s="419" t="s">
        <v>531</v>
      </c>
      <c r="D233" s="129"/>
      <c r="E233" s="417">
        <v>9</v>
      </c>
      <c r="F233" s="418">
        <v>59</v>
      </c>
      <c r="G233" s="12">
        <v>9.1</v>
      </c>
      <c r="H233" s="15">
        <v>14.5</v>
      </c>
      <c r="I233" s="31">
        <f t="shared" ref="I233:I254" si="23">H233</f>
        <v>14.5</v>
      </c>
      <c r="J233" s="26">
        <f t="shared" si="21"/>
        <v>9.8901098901098905</v>
      </c>
      <c r="K233" s="161">
        <v>2</v>
      </c>
      <c r="L233" s="190">
        <f t="shared" si="22"/>
        <v>-9.8901098901098905</v>
      </c>
      <c r="M233" s="278"/>
      <c r="N233" s="182"/>
      <c r="O233" s="182"/>
    </row>
    <row r="234" spans="1:15" x14ac:dyDescent="0.25">
      <c r="A234" s="443">
        <v>4</v>
      </c>
      <c r="B234" s="444" t="s">
        <v>524</v>
      </c>
      <c r="C234" s="445" t="s">
        <v>532</v>
      </c>
      <c r="D234" s="474"/>
      <c r="E234" s="447">
        <v>8</v>
      </c>
      <c r="F234" s="448">
        <v>58.5</v>
      </c>
      <c r="G234" s="449">
        <v>0</v>
      </c>
      <c r="H234" s="450">
        <v>0</v>
      </c>
      <c r="I234" s="451">
        <f t="shared" si="23"/>
        <v>0</v>
      </c>
      <c r="J234" s="452" t="str">
        <f t="shared" si="21"/>
        <v>NO BET</v>
      </c>
      <c r="K234" s="161"/>
      <c r="L234" s="190">
        <f t="shared" si="22"/>
        <v>0</v>
      </c>
      <c r="M234" s="278"/>
      <c r="N234" s="182"/>
      <c r="O234" s="182"/>
    </row>
    <row r="235" spans="1:15" x14ac:dyDescent="0.25">
      <c r="A235" s="270">
        <v>5</v>
      </c>
      <c r="B235" s="415">
        <v>1101</v>
      </c>
      <c r="C235" s="419" t="s">
        <v>533</v>
      </c>
      <c r="D235" s="430"/>
      <c r="E235" s="417">
        <v>2</v>
      </c>
      <c r="F235" s="418">
        <v>58.5</v>
      </c>
      <c r="G235" s="12">
        <v>12.1</v>
      </c>
      <c r="H235" s="15">
        <v>7.4</v>
      </c>
      <c r="I235" s="31">
        <v>13.4</v>
      </c>
      <c r="J235" s="26">
        <f t="shared" si="21"/>
        <v>7.4380165289256208</v>
      </c>
      <c r="K235" s="161"/>
      <c r="L235" s="190" t="b">
        <f t="shared" si="22"/>
        <v>0</v>
      </c>
      <c r="M235" s="278"/>
      <c r="N235" s="182"/>
      <c r="O235" s="182" t="s">
        <v>246</v>
      </c>
    </row>
    <row r="236" spans="1:15" x14ac:dyDescent="0.25">
      <c r="A236" s="521">
        <v>6</v>
      </c>
      <c r="B236" s="497" t="s">
        <v>534</v>
      </c>
      <c r="C236" s="504" t="s">
        <v>535</v>
      </c>
      <c r="D236" s="522"/>
      <c r="E236" s="500">
        <v>1</v>
      </c>
      <c r="F236" s="501">
        <v>58</v>
      </c>
      <c r="G236" s="523">
        <v>8.3000000000000007</v>
      </c>
      <c r="H236" s="524">
        <v>6</v>
      </c>
      <c r="I236" s="31">
        <v>5.0999999999999996</v>
      </c>
      <c r="J236" s="26" t="str">
        <f t="shared" si="21"/>
        <v>NO BET</v>
      </c>
      <c r="K236" s="510">
        <v>1</v>
      </c>
      <c r="L236" s="190">
        <f t="shared" si="22"/>
        <v>0</v>
      </c>
      <c r="M236" s="509"/>
      <c r="N236" s="486"/>
      <c r="O236" s="486" t="s">
        <v>246</v>
      </c>
    </row>
    <row r="237" spans="1:15" x14ac:dyDescent="0.25">
      <c r="A237" s="525">
        <v>7</v>
      </c>
      <c r="B237" s="526" t="s">
        <v>536</v>
      </c>
      <c r="C237" s="527" t="s">
        <v>537</v>
      </c>
      <c r="D237" s="539"/>
      <c r="E237" s="529">
        <v>6</v>
      </c>
      <c r="F237" s="530">
        <v>57</v>
      </c>
      <c r="G237" s="540" t="s">
        <v>585</v>
      </c>
      <c r="H237" s="541"/>
      <c r="I237" s="533">
        <f t="shared" si="23"/>
        <v>0</v>
      </c>
      <c r="J237" s="534" t="str">
        <f t="shared" si="21"/>
        <v>NO BET</v>
      </c>
      <c r="K237" s="535" t="s">
        <v>585</v>
      </c>
      <c r="L237" s="190">
        <f t="shared" si="22"/>
        <v>0</v>
      </c>
      <c r="M237" s="278"/>
      <c r="N237" s="182"/>
      <c r="O237" s="182"/>
    </row>
    <row r="238" spans="1:15" x14ac:dyDescent="0.25">
      <c r="A238" s="272">
        <v>8</v>
      </c>
      <c r="B238" s="415">
        <v>118</v>
      </c>
      <c r="C238" s="419" t="s">
        <v>541</v>
      </c>
      <c r="D238" s="430"/>
      <c r="E238" s="417">
        <v>11</v>
      </c>
      <c r="F238" s="418">
        <v>57</v>
      </c>
      <c r="G238" s="57">
        <v>21.2</v>
      </c>
      <c r="H238" s="58">
        <v>3.2</v>
      </c>
      <c r="I238" s="77">
        <f t="shared" si="23"/>
        <v>3.2</v>
      </c>
      <c r="J238" s="78" t="str">
        <f t="shared" si="21"/>
        <v>NO BET</v>
      </c>
      <c r="K238" s="161"/>
      <c r="L238" s="190">
        <f t="shared" si="22"/>
        <v>0</v>
      </c>
      <c r="M238" s="278"/>
      <c r="N238" s="182" t="s">
        <v>570</v>
      </c>
      <c r="O238" s="182" t="s">
        <v>246</v>
      </c>
    </row>
    <row r="239" spans="1:15" x14ac:dyDescent="0.25">
      <c r="A239" s="453">
        <v>9</v>
      </c>
      <c r="B239" s="454">
        <v>6423</v>
      </c>
      <c r="C239" s="455" t="s">
        <v>538</v>
      </c>
      <c r="D239" s="463"/>
      <c r="E239" s="457">
        <v>5</v>
      </c>
      <c r="F239" s="458">
        <v>56.5</v>
      </c>
      <c r="G239" s="459">
        <v>5.6</v>
      </c>
      <c r="H239" s="460">
        <v>6.2</v>
      </c>
      <c r="I239" s="31">
        <v>7.4</v>
      </c>
      <c r="J239" s="26">
        <f t="shared" si="21"/>
        <v>16.071428571428573</v>
      </c>
      <c r="K239" s="161">
        <v>2</v>
      </c>
      <c r="L239" s="190">
        <f t="shared" si="22"/>
        <v>-16.071428571428573</v>
      </c>
      <c r="M239" s="278"/>
      <c r="N239" s="182" t="s">
        <v>570</v>
      </c>
      <c r="O239" s="182" t="s">
        <v>246</v>
      </c>
    </row>
    <row r="240" spans="1:15" x14ac:dyDescent="0.25">
      <c r="A240" s="270">
        <v>10</v>
      </c>
      <c r="B240" s="415" t="s">
        <v>539</v>
      </c>
      <c r="C240" s="419" t="s">
        <v>540</v>
      </c>
      <c r="D240" s="430"/>
      <c r="E240" s="417">
        <v>4</v>
      </c>
      <c r="F240" s="418">
        <v>55.5</v>
      </c>
      <c r="G240" s="12">
        <v>7</v>
      </c>
      <c r="H240" s="15">
        <v>8.4</v>
      </c>
      <c r="I240" s="31">
        <v>9.6999999999999993</v>
      </c>
      <c r="J240" s="26">
        <f t="shared" si="21"/>
        <v>12.857142857142858</v>
      </c>
      <c r="K240" s="161">
        <v>2</v>
      </c>
      <c r="L240" s="190">
        <f t="shared" si="22"/>
        <v>-12.857142857142858</v>
      </c>
      <c r="M240" s="278"/>
      <c r="N240" s="182"/>
      <c r="O240" s="182"/>
    </row>
    <row r="241" spans="1:15" x14ac:dyDescent="0.25">
      <c r="A241" s="443">
        <v>11</v>
      </c>
      <c r="B241" s="444" t="s">
        <v>466</v>
      </c>
      <c r="C241" s="445" t="s">
        <v>467</v>
      </c>
      <c r="D241" s="461"/>
      <c r="E241" s="447">
        <v>3</v>
      </c>
      <c r="F241" s="448">
        <v>55</v>
      </c>
      <c r="G241" s="449">
        <v>0</v>
      </c>
      <c r="H241" s="450">
        <v>0</v>
      </c>
      <c r="I241" s="451">
        <f t="shared" si="23"/>
        <v>0</v>
      </c>
      <c r="J241" s="452" t="str">
        <f t="shared" si="21"/>
        <v>NO BET</v>
      </c>
      <c r="K241" s="161"/>
      <c r="L241" s="190">
        <f t="shared" si="22"/>
        <v>0</v>
      </c>
      <c r="M241" s="278"/>
      <c r="N241" s="182"/>
      <c r="O241" s="182"/>
    </row>
    <row r="242" spans="1:15" ht="14.25" hidden="1" customHeight="1" x14ac:dyDescent="0.25">
      <c r="A242" s="270">
        <v>12</v>
      </c>
      <c r="B242" s="431"/>
      <c r="C242" s="430"/>
      <c r="D242" s="430"/>
      <c r="E242" s="442"/>
      <c r="F242" s="433"/>
      <c r="G242" s="12">
        <v>0</v>
      </c>
      <c r="H242" s="15">
        <v>0</v>
      </c>
      <c r="I242" s="31">
        <f t="shared" si="23"/>
        <v>0</v>
      </c>
      <c r="J242" s="26" t="str">
        <f t="shared" si="21"/>
        <v>NO BET</v>
      </c>
      <c r="K242" s="161"/>
      <c r="L242" s="190">
        <f t="shared" si="22"/>
        <v>0</v>
      </c>
      <c r="M242" s="278"/>
      <c r="N242" s="182"/>
      <c r="O242" s="182"/>
    </row>
    <row r="243" spans="1:15" hidden="1" x14ac:dyDescent="0.25">
      <c r="A243" s="270">
        <v>13</v>
      </c>
      <c r="B243" s="429"/>
      <c r="C243" s="178"/>
      <c r="D243" s="178"/>
      <c r="E243" s="176"/>
      <c r="F243" s="176"/>
      <c r="G243" s="12">
        <v>0</v>
      </c>
      <c r="H243" s="15">
        <v>0</v>
      </c>
      <c r="I243" s="31">
        <f t="shared" si="23"/>
        <v>0</v>
      </c>
      <c r="J243" s="26" t="str">
        <f t="shared" si="21"/>
        <v>NO BET</v>
      </c>
      <c r="K243" s="161"/>
      <c r="L243" s="190">
        <f t="shared" si="22"/>
        <v>0</v>
      </c>
      <c r="M243" s="278"/>
      <c r="N243" s="182"/>
      <c r="O243" s="182"/>
    </row>
    <row r="244" spans="1:15" hidden="1" x14ac:dyDescent="0.25">
      <c r="A244" s="270">
        <v>14</v>
      </c>
      <c r="B244" s="429"/>
      <c r="C244" s="178"/>
      <c r="D244" s="178"/>
      <c r="E244" s="176"/>
      <c r="F244" s="176"/>
      <c r="G244" s="12">
        <v>0</v>
      </c>
      <c r="H244" s="15">
        <v>0</v>
      </c>
      <c r="I244" s="31">
        <f t="shared" si="23"/>
        <v>0</v>
      </c>
      <c r="J244" s="26" t="str">
        <f t="shared" si="21"/>
        <v>NO BET</v>
      </c>
      <c r="K244" s="161"/>
      <c r="L244" s="190">
        <f t="shared" si="22"/>
        <v>0</v>
      </c>
      <c r="M244" s="278"/>
      <c r="N244" s="182"/>
      <c r="O244" s="182"/>
    </row>
    <row r="245" spans="1:15" ht="15" hidden="1" customHeight="1" x14ac:dyDescent="0.25">
      <c r="A245" s="270">
        <v>15</v>
      </c>
      <c r="B245" s="171"/>
      <c r="C245" s="178"/>
      <c r="D245" s="178"/>
      <c r="E245" s="176"/>
      <c r="F245" s="176"/>
      <c r="G245" s="12">
        <v>0</v>
      </c>
      <c r="H245" s="15">
        <v>0</v>
      </c>
      <c r="I245" s="31">
        <f t="shared" si="23"/>
        <v>0</v>
      </c>
      <c r="J245" s="26" t="str">
        <f t="shared" si="21"/>
        <v>NO BET</v>
      </c>
      <c r="K245" s="161"/>
      <c r="L245" s="190">
        <f t="shared" si="22"/>
        <v>0</v>
      </c>
      <c r="M245" s="278"/>
      <c r="N245" s="182"/>
      <c r="O245" s="182"/>
    </row>
    <row r="246" spans="1:15" hidden="1" x14ac:dyDescent="0.25">
      <c r="A246" s="270">
        <v>16</v>
      </c>
      <c r="B246" s="171"/>
      <c r="C246" s="178"/>
      <c r="D246" s="178"/>
      <c r="E246" s="176"/>
      <c r="F246" s="176"/>
      <c r="G246" s="12">
        <v>0</v>
      </c>
      <c r="H246" s="15">
        <v>0</v>
      </c>
      <c r="I246" s="31">
        <f t="shared" si="23"/>
        <v>0</v>
      </c>
      <c r="J246" s="26" t="str">
        <f t="shared" si="21"/>
        <v>NO BET</v>
      </c>
      <c r="K246" s="161"/>
      <c r="L246" s="190">
        <f t="shared" si="22"/>
        <v>0</v>
      </c>
      <c r="M246" s="278"/>
      <c r="N246" s="182"/>
      <c r="O246" s="182"/>
    </row>
    <row r="247" spans="1:15" hidden="1" x14ac:dyDescent="0.25">
      <c r="A247" s="270">
        <v>17</v>
      </c>
      <c r="B247" s="171"/>
      <c r="C247" s="178"/>
      <c r="D247" s="178"/>
      <c r="E247" s="176"/>
      <c r="F247" s="176"/>
      <c r="G247" s="12">
        <v>0</v>
      </c>
      <c r="H247" s="15">
        <v>0</v>
      </c>
      <c r="I247" s="31">
        <f t="shared" si="23"/>
        <v>0</v>
      </c>
      <c r="J247" s="26" t="str">
        <f t="shared" si="21"/>
        <v>NO BET</v>
      </c>
      <c r="K247" s="161"/>
      <c r="L247" s="190">
        <f t="shared" si="22"/>
        <v>0</v>
      </c>
      <c r="M247" s="278"/>
      <c r="N247" s="182"/>
      <c r="O247" s="182"/>
    </row>
    <row r="248" spans="1:15" hidden="1" x14ac:dyDescent="0.25">
      <c r="A248" s="270">
        <v>18</v>
      </c>
      <c r="B248" s="171"/>
      <c r="C248" s="178"/>
      <c r="D248" s="178"/>
      <c r="E248" s="176"/>
      <c r="F248" s="176"/>
      <c r="G248" s="12">
        <v>0</v>
      </c>
      <c r="H248" s="15">
        <v>0</v>
      </c>
      <c r="I248" s="31">
        <f t="shared" si="23"/>
        <v>0</v>
      </c>
      <c r="J248" s="26" t="str">
        <f t="shared" si="21"/>
        <v>NO BET</v>
      </c>
      <c r="K248" s="161"/>
      <c r="L248" s="190">
        <f t="shared" si="22"/>
        <v>0</v>
      </c>
      <c r="M248" s="278"/>
      <c r="N248" s="182"/>
      <c r="O248" s="182"/>
    </row>
    <row r="249" spans="1:15" hidden="1" x14ac:dyDescent="0.25">
      <c r="A249" s="270">
        <v>19</v>
      </c>
      <c r="B249" s="171"/>
      <c r="C249" s="178"/>
      <c r="D249" s="178"/>
      <c r="E249" s="176"/>
      <c r="F249" s="176"/>
      <c r="G249" s="12">
        <v>0</v>
      </c>
      <c r="H249" s="15">
        <v>0</v>
      </c>
      <c r="I249" s="31">
        <f t="shared" si="23"/>
        <v>0</v>
      </c>
      <c r="J249" s="26" t="str">
        <f t="shared" si="21"/>
        <v>NO BET</v>
      </c>
      <c r="K249" s="161"/>
      <c r="L249" s="190">
        <f t="shared" si="22"/>
        <v>0</v>
      </c>
      <c r="M249" s="278"/>
      <c r="N249" s="182"/>
      <c r="O249" s="182"/>
    </row>
    <row r="250" spans="1:15" hidden="1" x14ac:dyDescent="0.25">
      <c r="A250" s="270">
        <v>20</v>
      </c>
      <c r="B250" s="171"/>
      <c r="C250" s="178"/>
      <c r="D250" s="178"/>
      <c r="E250" s="176"/>
      <c r="F250" s="176"/>
      <c r="G250" s="13">
        <v>0</v>
      </c>
      <c r="H250" s="16">
        <v>0</v>
      </c>
      <c r="I250" s="31">
        <f t="shared" si="23"/>
        <v>0</v>
      </c>
      <c r="J250" s="26" t="str">
        <f t="shared" si="21"/>
        <v>NO BET</v>
      </c>
      <c r="K250" s="161"/>
      <c r="L250" s="190">
        <f t="shared" si="22"/>
        <v>0</v>
      </c>
      <c r="M250" s="278"/>
      <c r="N250" s="182"/>
      <c r="O250" s="182"/>
    </row>
    <row r="251" spans="1:15" hidden="1" x14ac:dyDescent="0.25">
      <c r="A251" s="270">
        <v>21</v>
      </c>
      <c r="B251" s="171"/>
      <c r="C251" s="178"/>
      <c r="D251" s="178"/>
      <c r="E251" s="176"/>
      <c r="F251" s="176"/>
      <c r="G251" s="57">
        <v>0</v>
      </c>
      <c r="H251" s="58">
        <v>0</v>
      </c>
      <c r="I251" s="31">
        <f t="shared" si="23"/>
        <v>0</v>
      </c>
      <c r="J251" s="26" t="str">
        <f t="shared" si="21"/>
        <v>NO BET</v>
      </c>
      <c r="K251" s="161"/>
      <c r="L251" s="190">
        <f t="shared" si="22"/>
        <v>0</v>
      </c>
      <c r="M251" s="278"/>
      <c r="N251" s="182"/>
      <c r="O251" s="182"/>
    </row>
    <row r="252" spans="1:15" hidden="1" x14ac:dyDescent="0.25">
      <c r="A252" s="270">
        <v>22</v>
      </c>
      <c r="B252" s="171"/>
      <c r="C252" s="178"/>
      <c r="D252" s="178"/>
      <c r="E252" s="176"/>
      <c r="F252" s="176"/>
      <c r="G252" s="11">
        <v>0</v>
      </c>
      <c r="H252" s="14">
        <v>0</v>
      </c>
      <c r="I252" s="31">
        <f t="shared" si="23"/>
        <v>0</v>
      </c>
      <c r="J252" s="26" t="str">
        <f t="shared" si="21"/>
        <v>NO BET</v>
      </c>
      <c r="K252" s="161"/>
      <c r="L252" s="190">
        <f t="shared" si="22"/>
        <v>0</v>
      </c>
      <c r="M252" s="278"/>
      <c r="N252" s="182"/>
      <c r="O252" s="182"/>
    </row>
    <row r="253" spans="1:15" hidden="1" x14ac:dyDescent="0.25">
      <c r="A253" s="270">
        <v>23</v>
      </c>
      <c r="B253" s="171"/>
      <c r="C253" s="178"/>
      <c r="D253" s="178"/>
      <c r="E253" s="176"/>
      <c r="F253" s="176"/>
      <c r="G253" s="12">
        <v>0</v>
      </c>
      <c r="H253" s="15">
        <v>0</v>
      </c>
      <c r="I253" s="31">
        <f t="shared" si="23"/>
        <v>0</v>
      </c>
      <c r="J253" s="26" t="str">
        <f t="shared" si="21"/>
        <v>NO BET</v>
      </c>
      <c r="K253" s="161"/>
      <c r="L253" s="190">
        <f t="shared" si="22"/>
        <v>0</v>
      </c>
      <c r="M253" s="278"/>
      <c r="N253" s="182"/>
      <c r="O253" s="182"/>
    </row>
    <row r="254" spans="1:15" hidden="1" x14ac:dyDescent="0.25">
      <c r="A254" s="270">
        <v>24</v>
      </c>
      <c r="B254" s="171"/>
      <c r="C254" s="178"/>
      <c r="D254" s="178"/>
      <c r="E254" s="176"/>
      <c r="F254" s="176"/>
      <c r="G254" s="12">
        <v>0</v>
      </c>
      <c r="H254" s="15">
        <v>0</v>
      </c>
      <c r="I254" s="31">
        <f t="shared" si="23"/>
        <v>0</v>
      </c>
      <c r="J254" s="26" t="str">
        <f t="shared" si="21"/>
        <v>NO BET</v>
      </c>
      <c r="K254" s="160"/>
      <c r="L254" s="190">
        <f t="shared" si="22"/>
        <v>0</v>
      </c>
      <c r="M254" s="278"/>
      <c r="N254" s="182"/>
      <c r="O254" s="182"/>
    </row>
    <row r="255" spans="1:15" x14ac:dyDescent="0.25">
      <c r="A255" s="241"/>
      <c r="B255" s="242"/>
      <c r="C255" s="241"/>
      <c r="D255" s="241"/>
      <c r="E255" s="160"/>
      <c r="F255" s="160"/>
      <c r="G255" s="188"/>
      <c r="H255" s="166"/>
      <c r="I255" s="174"/>
      <c r="J255" s="172"/>
      <c r="K255" s="162" t="s">
        <v>30</v>
      </c>
      <c r="L255" s="173"/>
      <c r="M255" s="278"/>
      <c r="N255" s="8"/>
      <c r="O255" s="188"/>
    </row>
    <row r="256" spans="1:15" x14ac:dyDescent="0.25">
      <c r="A256" s="169" t="s">
        <v>25</v>
      </c>
      <c r="B256" s="570"/>
      <c r="C256" s="570"/>
      <c r="D256" s="327"/>
      <c r="E256" s="177" t="s">
        <v>17</v>
      </c>
      <c r="F256" s="175"/>
      <c r="G256" s="278"/>
      <c r="H256" s="27"/>
      <c r="I256" s="28" t="s">
        <v>29</v>
      </c>
      <c r="J256" s="29">
        <f>SUM(J231:J254)</f>
        <v>51.645919404493171</v>
      </c>
      <c r="K256" s="162" t="s">
        <v>18</v>
      </c>
      <c r="L256" s="29">
        <f>SUM(L231:L255)</f>
        <v>-44.207902875567548</v>
      </c>
      <c r="M256" s="278"/>
      <c r="N256" s="8"/>
      <c r="O256" s="188"/>
    </row>
    <row r="257" spans="1:15" hidden="1" x14ac:dyDescent="0.25">
      <c r="A257" s="64" t="s">
        <v>44</v>
      </c>
      <c r="B257" s="8"/>
      <c r="C257" s="8"/>
      <c r="D257" s="8"/>
      <c r="E257" s="278"/>
      <c r="F257" s="278"/>
      <c r="G257" s="278"/>
      <c r="H257" s="188"/>
      <c r="I257" s="151"/>
      <c r="J257" s="188"/>
      <c r="K257" s="188"/>
      <c r="L257" s="188"/>
      <c r="M257" s="188"/>
      <c r="N257" s="8"/>
      <c r="O257" s="188"/>
    </row>
    <row r="258" spans="1:15" hidden="1" x14ac:dyDescent="0.25">
      <c r="A258" s="64"/>
      <c r="B258" s="8"/>
      <c r="C258" s="8"/>
      <c r="D258" s="8"/>
      <c r="E258" s="278"/>
      <c r="F258" s="278"/>
      <c r="G258" s="278"/>
      <c r="H258" s="188"/>
      <c r="I258" s="151"/>
      <c r="J258" s="188"/>
      <c r="K258" s="188"/>
      <c r="L258" s="188"/>
      <c r="M258" s="188"/>
      <c r="N258" s="8"/>
      <c r="O258" s="188"/>
    </row>
    <row r="259" spans="1:15" hidden="1" x14ac:dyDescent="0.25">
      <c r="A259" s="64"/>
      <c r="B259" s="8"/>
      <c r="C259" s="8"/>
      <c r="D259" s="8"/>
      <c r="E259" s="278"/>
      <c r="F259" s="278"/>
      <c r="G259" s="278"/>
      <c r="H259" s="188"/>
      <c r="I259" s="151"/>
      <c r="J259" s="188"/>
      <c r="K259" s="188"/>
      <c r="L259" s="188"/>
      <c r="M259" s="188"/>
      <c r="N259" s="8"/>
      <c r="O259" s="188"/>
    </row>
    <row r="260" spans="1:15" ht="15" hidden="1" customHeight="1" x14ac:dyDescent="0.25">
      <c r="A260" s="268" t="s">
        <v>6</v>
      </c>
      <c r="B260" s="271" t="s">
        <v>75</v>
      </c>
      <c r="C260" s="70" t="s">
        <v>15</v>
      </c>
      <c r="D260" s="320"/>
      <c r="E260" s="339"/>
      <c r="F260" s="339"/>
      <c r="G260" s="320"/>
      <c r="H260" s="268" t="s">
        <v>22</v>
      </c>
      <c r="I260" s="562" t="s">
        <v>16</v>
      </c>
      <c r="J260" s="571">
        <v>0.9</v>
      </c>
      <c r="K260" s="572" t="s">
        <v>4</v>
      </c>
      <c r="L260" s="563">
        <v>100</v>
      </c>
      <c r="M260" s="564" t="s">
        <v>3</v>
      </c>
      <c r="N260" s="561" t="s">
        <v>64</v>
      </c>
      <c r="O260" s="371"/>
    </row>
    <row r="261" spans="1:15" hidden="1" x14ac:dyDescent="0.25">
      <c r="A261" s="262" t="s">
        <v>7</v>
      </c>
      <c r="B261" s="275">
        <v>8</v>
      </c>
      <c r="C261" s="264" t="s">
        <v>14</v>
      </c>
      <c r="D261" s="275"/>
      <c r="E261" s="261"/>
      <c r="F261" s="261"/>
      <c r="G261" s="275"/>
      <c r="H261" s="186"/>
      <c r="I261" s="562"/>
      <c r="J261" s="571"/>
      <c r="K261" s="572"/>
      <c r="L261" s="563"/>
      <c r="M261" s="564"/>
      <c r="N261" s="561"/>
      <c r="O261" s="371"/>
    </row>
    <row r="262" spans="1:15" hidden="1" x14ac:dyDescent="0.25">
      <c r="A262" s="266" t="s">
        <v>8</v>
      </c>
      <c r="B262" s="267" t="s">
        <v>32</v>
      </c>
      <c r="C262" s="186"/>
      <c r="D262" s="275"/>
      <c r="E262" s="104"/>
      <c r="F262" s="104"/>
      <c r="G262" s="275"/>
      <c r="H262" s="186"/>
      <c r="I262" s="152"/>
      <c r="J262" s="186"/>
      <c r="K262" s="186"/>
      <c r="L262" s="186"/>
      <c r="M262" s="561" t="s">
        <v>23</v>
      </c>
      <c r="N262" s="561"/>
      <c r="O262" s="372" t="s">
        <v>65</v>
      </c>
    </row>
    <row r="263" spans="1:15" ht="30" hidden="1" x14ac:dyDescent="0.25">
      <c r="A263" s="261" t="s">
        <v>9</v>
      </c>
      <c r="B263" s="261" t="s">
        <v>10</v>
      </c>
      <c r="C263" s="266" t="s">
        <v>0</v>
      </c>
      <c r="D263" s="266"/>
      <c r="E263" s="261" t="s">
        <v>47</v>
      </c>
      <c r="F263" s="261" t="s">
        <v>48</v>
      </c>
      <c r="G263" s="261" t="s">
        <v>11</v>
      </c>
      <c r="H263" s="261" t="s">
        <v>12</v>
      </c>
      <c r="I263" s="325" t="s">
        <v>20</v>
      </c>
      <c r="J263" s="261" t="s">
        <v>1</v>
      </c>
      <c r="K263" s="261" t="s">
        <v>13</v>
      </c>
      <c r="L263" s="261" t="s">
        <v>5</v>
      </c>
      <c r="M263" s="561"/>
      <c r="N263" s="561"/>
      <c r="O263" s="373" t="s">
        <v>66</v>
      </c>
    </row>
    <row r="264" spans="1:15" hidden="1" x14ac:dyDescent="0.25">
      <c r="A264" s="270">
        <v>1</v>
      </c>
      <c r="B264" s="321"/>
      <c r="C264" s="322"/>
      <c r="D264" s="322"/>
      <c r="E264" s="176"/>
      <c r="F264" s="176"/>
      <c r="G264" s="11">
        <v>0</v>
      </c>
      <c r="H264" s="14">
        <v>0</v>
      </c>
      <c r="I264" s="31">
        <f>H264</f>
        <v>0</v>
      </c>
      <c r="J264" s="26" t="str">
        <f>IF(M264="B", $L$260/G264*$J$260,IF(I264&lt;=G264,$M$260,IF(I264&gt;G264,SUM($L$260/G264*$J$260,0,ROUNDUP(,0)))))</f>
        <v>NO BET</v>
      </c>
      <c r="K264" s="160"/>
      <c r="L264" s="190">
        <f>IF(J264="NO BET",0,IF(K264&gt;1,J264*-1,IF(K264=1,SUM(J264*I264-J264,0))))</f>
        <v>0</v>
      </c>
      <c r="M264" s="278"/>
      <c r="N264" s="182"/>
      <c r="O264" s="182"/>
    </row>
    <row r="265" spans="1:15" hidden="1" x14ac:dyDescent="0.25">
      <c r="A265" s="270">
        <v>2</v>
      </c>
      <c r="B265" s="321"/>
      <c r="C265" s="322"/>
      <c r="D265" s="322"/>
      <c r="E265" s="176"/>
      <c r="F265" s="176"/>
      <c r="G265" s="11">
        <v>0</v>
      </c>
      <c r="H265" s="14">
        <v>0</v>
      </c>
      <c r="I265" s="31">
        <f t="shared" ref="I265:I287" si="24">H265</f>
        <v>0</v>
      </c>
      <c r="J265" s="26" t="str">
        <f t="shared" ref="J265:J287" si="25">IF(M265="B", $L$260/G265*$J$260,IF(I265&lt;=G265,$M$260,IF(I265&gt;G265,SUM($L$260/G265*$J$260,0,ROUNDUP(,0)))))</f>
        <v>NO BET</v>
      </c>
      <c r="K265" s="160"/>
      <c r="L265" s="190">
        <f t="shared" ref="L265:L287" si="26">IF(J265="NO BET",0,IF(K265&gt;1,J265*-1,IF(K265=1,SUM(J265*I265-J265,0))))</f>
        <v>0</v>
      </c>
      <c r="M265" s="278"/>
      <c r="N265" s="182"/>
      <c r="O265" s="182"/>
    </row>
    <row r="266" spans="1:15" hidden="1" x14ac:dyDescent="0.25">
      <c r="A266" s="270">
        <v>3</v>
      </c>
      <c r="B266" s="321"/>
      <c r="C266" s="323"/>
      <c r="D266" s="324"/>
      <c r="E266" s="176"/>
      <c r="F266" s="176"/>
      <c r="G266" s="12">
        <v>0</v>
      </c>
      <c r="H266" s="15">
        <v>0</v>
      </c>
      <c r="I266" s="31">
        <f t="shared" si="24"/>
        <v>0</v>
      </c>
      <c r="J266" s="26" t="str">
        <f t="shared" si="25"/>
        <v>NO BET</v>
      </c>
      <c r="K266" s="160"/>
      <c r="L266" s="190">
        <f t="shared" si="26"/>
        <v>0</v>
      </c>
      <c r="M266" s="278"/>
      <c r="N266" s="182"/>
      <c r="O266" s="182"/>
    </row>
    <row r="267" spans="1:15" hidden="1" x14ac:dyDescent="0.25">
      <c r="A267" s="270">
        <v>4</v>
      </c>
      <c r="B267" s="321"/>
      <c r="C267" s="322"/>
      <c r="D267" s="322"/>
      <c r="E267" s="176"/>
      <c r="F267" s="176"/>
      <c r="G267" s="12">
        <v>0</v>
      </c>
      <c r="H267" s="15">
        <v>0</v>
      </c>
      <c r="I267" s="31">
        <f t="shared" si="24"/>
        <v>0</v>
      </c>
      <c r="J267" s="26" t="str">
        <f t="shared" si="25"/>
        <v>NO BET</v>
      </c>
      <c r="K267" s="160"/>
      <c r="L267" s="190">
        <f t="shared" si="26"/>
        <v>0</v>
      </c>
      <c r="M267" s="278"/>
      <c r="N267" s="182"/>
      <c r="O267" s="182"/>
    </row>
    <row r="268" spans="1:15" hidden="1" x14ac:dyDescent="0.25">
      <c r="A268" s="270">
        <v>5</v>
      </c>
      <c r="B268" s="321"/>
      <c r="C268" s="171"/>
      <c r="D268" s="171"/>
      <c r="E268" s="176"/>
      <c r="F268" s="176"/>
      <c r="G268" s="12">
        <v>0</v>
      </c>
      <c r="H268" s="15">
        <v>0</v>
      </c>
      <c r="I268" s="31">
        <f t="shared" si="24"/>
        <v>0</v>
      </c>
      <c r="J268" s="26" t="str">
        <f t="shared" si="25"/>
        <v>NO BET</v>
      </c>
      <c r="K268" s="160"/>
      <c r="L268" s="190">
        <f t="shared" si="26"/>
        <v>0</v>
      </c>
      <c r="M268" s="278"/>
      <c r="N268" s="182"/>
      <c r="O268" s="182"/>
    </row>
    <row r="269" spans="1:15" hidden="1" x14ac:dyDescent="0.25">
      <c r="A269" s="270">
        <v>6</v>
      </c>
      <c r="B269" s="321"/>
      <c r="C269" s="171"/>
      <c r="D269" s="171"/>
      <c r="E269" s="176"/>
      <c r="F269" s="176"/>
      <c r="G269" s="12">
        <v>0</v>
      </c>
      <c r="H269" s="15">
        <v>0</v>
      </c>
      <c r="I269" s="31">
        <f t="shared" si="24"/>
        <v>0</v>
      </c>
      <c r="J269" s="26" t="str">
        <f t="shared" si="25"/>
        <v>NO BET</v>
      </c>
      <c r="K269" s="160"/>
      <c r="L269" s="190">
        <f t="shared" si="26"/>
        <v>0</v>
      </c>
      <c r="M269" s="278"/>
      <c r="N269" s="182"/>
      <c r="O269" s="182"/>
    </row>
    <row r="270" spans="1:15" hidden="1" x14ac:dyDescent="0.25">
      <c r="A270" s="270">
        <v>7</v>
      </c>
      <c r="B270" s="321"/>
      <c r="C270" s="171"/>
      <c r="D270" s="171"/>
      <c r="E270" s="176"/>
      <c r="F270" s="176"/>
      <c r="G270" s="11">
        <v>0</v>
      </c>
      <c r="H270" s="14">
        <v>0</v>
      </c>
      <c r="I270" s="31">
        <f t="shared" si="24"/>
        <v>0</v>
      </c>
      <c r="J270" s="26" t="str">
        <f t="shared" si="25"/>
        <v>NO BET</v>
      </c>
      <c r="K270" s="160"/>
      <c r="L270" s="190">
        <f t="shared" si="26"/>
        <v>0</v>
      </c>
      <c r="M270" s="278"/>
      <c r="N270" s="182"/>
      <c r="O270" s="182"/>
    </row>
    <row r="271" spans="1:15" hidden="1" x14ac:dyDescent="0.25">
      <c r="A271" s="272">
        <v>8</v>
      </c>
      <c r="B271" s="321"/>
      <c r="C271" s="171"/>
      <c r="D271" s="171"/>
      <c r="E271" s="105"/>
      <c r="F271" s="105"/>
      <c r="G271" s="57">
        <v>0</v>
      </c>
      <c r="H271" s="58">
        <v>0</v>
      </c>
      <c r="I271" s="77">
        <f t="shared" si="24"/>
        <v>0</v>
      </c>
      <c r="J271" s="78" t="str">
        <f t="shared" si="25"/>
        <v>NO BET</v>
      </c>
      <c r="K271" s="160"/>
      <c r="L271" s="190">
        <f t="shared" si="26"/>
        <v>0</v>
      </c>
      <c r="M271" s="278"/>
      <c r="N271" s="182"/>
      <c r="O271" s="182"/>
    </row>
    <row r="272" spans="1:15" hidden="1" x14ac:dyDescent="0.25">
      <c r="A272" s="270">
        <v>9</v>
      </c>
      <c r="B272" s="321"/>
      <c r="C272" s="171"/>
      <c r="D272" s="171"/>
      <c r="E272" s="176"/>
      <c r="F272" s="176"/>
      <c r="G272" s="12">
        <v>0</v>
      </c>
      <c r="H272" s="15">
        <v>0</v>
      </c>
      <c r="I272" s="31">
        <f t="shared" si="24"/>
        <v>0</v>
      </c>
      <c r="J272" s="26" t="str">
        <f t="shared" si="25"/>
        <v>NO BET</v>
      </c>
      <c r="K272" s="160"/>
      <c r="L272" s="190">
        <f t="shared" si="26"/>
        <v>0</v>
      </c>
      <c r="M272" s="278"/>
      <c r="N272" s="182"/>
      <c r="O272" s="182"/>
    </row>
    <row r="273" spans="1:15" hidden="1" x14ac:dyDescent="0.25">
      <c r="A273" s="270">
        <v>10</v>
      </c>
      <c r="B273" s="321"/>
      <c r="C273" s="171"/>
      <c r="D273" s="171"/>
      <c r="E273" s="176"/>
      <c r="F273" s="176"/>
      <c r="G273" s="12">
        <v>0</v>
      </c>
      <c r="H273" s="15">
        <v>0</v>
      </c>
      <c r="I273" s="31">
        <f t="shared" si="24"/>
        <v>0</v>
      </c>
      <c r="J273" s="26" t="str">
        <f t="shared" si="25"/>
        <v>NO BET</v>
      </c>
      <c r="K273" s="160"/>
      <c r="L273" s="190">
        <f t="shared" si="26"/>
        <v>0</v>
      </c>
      <c r="M273" s="278"/>
      <c r="N273" s="182"/>
      <c r="O273" s="182"/>
    </row>
    <row r="274" spans="1:15" hidden="1" x14ac:dyDescent="0.25">
      <c r="A274" s="270">
        <v>11</v>
      </c>
      <c r="B274" s="321"/>
      <c r="C274" s="171"/>
      <c r="D274" s="171"/>
      <c r="E274" s="176"/>
      <c r="F274" s="176"/>
      <c r="G274" s="12">
        <v>0</v>
      </c>
      <c r="H274" s="15">
        <v>0</v>
      </c>
      <c r="I274" s="31">
        <f t="shared" si="24"/>
        <v>0</v>
      </c>
      <c r="J274" s="26" t="str">
        <f t="shared" si="25"/>
        <v>NO BET</v>
      </c>
      <c r="K274" s="160"/>
      <c r="L274" s="190">
        <f t="shared" si="26"/>
        <v>0</v>
      </c>
      <c r="M274" s="278"/>
      <c r="N274" s="182"/>
      <c r="O274" s="182"/>
    </row>
    <row r="275" spans="1:15" hidden="1" x14ac:dyDescent="0.25">
      <c r="A275" s="270">
        <v>12</v>
      </c>
      <c r="B275" s="171"/>
      <c r="C275" s="171"/>
      <c r="D275" s="171"/>
      <c r="E275" s="176"/>
      <c r="F275" s="176"/>
      <c r="G275" s="12">
        <v>0</v>
      </c>
      <c r="H275" s="15">
        <v>0</v>
      </c>
      <c r="I275" s="31">
        <f t="shared" si="24"/>
        <v>0</v>
      </c>
      <c r="J275" s="26" t="str">
        <f t="shared" si="25"/>
        <v>NO BET</v>
      </c>
      <c r="K275" s="160"/>
      <c r="L275" s="190">
        <f t="shared" si="26"/>
        <v>0</v>
      </c>
      <c r="M275" s="278"/>
      <c r="N275" s="182"/>
      <c r="O275" s="182"/>
    </row>
    <row r="276" spans="1:15" hidden="1" x14ac:dyDescent="0.25">
      <c r="A276" s="270">
        <v>13</v>
      </c>
      <c r="B276" s="171"/>
      <c r="C276" s="171"/>
      <c r="D276" s="171"/>
      <c r="E276" s="176"/>
      <c r="F276" s="176"/>
      <c r="G276" s="12">
        <v>0</v>
      </c>
      <c r="H276" s="15">
        <v>0</v>
      </c>
      <c r="I276" s="31">
        <f t="shared" si="24"/>
        <v>0</v>
      </c>
      <c r="J276" s="26" t="str">
        <f t="shared" si="25"/>
        <v>NO BET</v>
      </c>
      <c r="K276" s="160"/>
      <c r="L276" s="190">
        <f t="shared" si="26"/>
        <v>0</v>
      </c>
      <c r="M276" s="278"/>
      <c r="N276" s="182"/>
      <c r="O276" s="182"/>
    </row>
    <row r="277" spans="1:15" hidden="1" x14ac:dyDescent="0.25">
      <c r="A277" s="270">
        <v>14</v>
      </c>
      <c r="B277" s="171"/>
      <c r="C277" s="171"/>
      <c r="D277" s="171"/>
      <c r="E277" s="176"/>
      <c r="F277" s="176"/>
      <c r="G277" s="12">
        <v>0</v>
      </c>
      <c r="H277" s="15">
        <v>0</v>
      </c>
      <c r="I277" s="31">
        <f t="shared" si="24"/>
        <v>0</v>
      </c>
      <c r="J277" s="26" t="str">
        <f t="shared" si="25"/>
        <v>NO BET</v>
      </c>
      <c r="K277" s="160"/>
      <c r="L277" s="190">
        <f t="shared" si="26"/>
        <v>0</v>
      </c>
      <c r="M277" s="278"/>
      <c r="N277" s="182"/>
      <c r="O277" s="182"/>
    </row>
    <row r="278" spans="1:15" ht="15" hidden="1" customHeight="1" x14ac:dyDescent="0.25">
      <c r="A278" s="270">
        <v>15</v>
      </c>
      <c r="B278" s="171"/>
      <c r="C278" s="171"/>
      <c r="D278" s="171"/>
      <c r="E278" s="176"/>
      <c r="F278" s="176"/>
      <c r="G278" s="12">
        <v>0</v>
      </c>
      <c r="H278" s="15">
        <v>0</v>
      </c>
      <c r="I278" s="31">
        <f t="shared" si="24"/>
        <v>0</v>
      </c>
      <c r="J278" s="26" t="str">
        <f t="shared" si="25"/>
        <v>NO BET</v>
      </c>
      <c r="K278" s="160"/>
      <c r="L278" s="190">
        <f t="shared" si="26"/>
        <v>0</v>
      </c>
      <c r="M278" s="278"/>
      <c r="N278" s="182"/>
      <c r="O278" s="182"/>
    </row>
    <row r="279" spans="1:15" hidden="1" x14ac:dyDescent="0.25">
      <c r="A279" s="270">
        <v>16</v>
      </c>
      <c r="B279" s="171"/>
      <c r="C279" s="171"/>
      <c r="D279" s="171"/>
      <c r="E279" s="176"/>
      <c r="F279" s="176"/>
      <c r="G279" s="12">
        <v>0</v>
      </c>
      <c r="H279" s="15">
        <v>0</v>
      </c>
      <c r="I279" s="31">
        <f t="shared" si="24"/>
        <v>0</v>
      </c>
      <c r="J279" s="26" t="str">
        <f t="shared" si="25"/>
        <v>NO BET</v>
      </c>
      <c r="K279" s="160"/>
      <c r="L279" s="190">
        <f t="shared" si="26"/>
        <v>0</v>
      </c>
      <c r="M279" s="278"/>
      <c r="N279" s="182"/>
      <c r="O279" s="182"/>
    </row>
    <row r="280" spans="1:15" hidden="1" x14ac:dyDescent="0.25">
      <c r="A280" s="270">
        <v>17</v>
      </c>
      <c r="B280" s="171"/>
      <c r="C280" s="171"/>
      <c r="D280" s="171"/>
      <c r="E280" s="176"/>
      <c r="F280" s="176"/>
      <c r="G280" s="12">
        <v>0</v>
      </c>
      <c r="H280" s="15">
        <v>0</v>
      </c>
      <c r="I280" s="31">
        <f t="shared" si="24"/>
        <v>0</v>
      </c>
      <c r="J280" s="26" t="str">
        <f t="shared" si="25"/>
        <v>NO BET</v>
      </c>
      <c r="K280" s="160"/>
      <c r="L280" s="190">
        <f t="shared" si="26"/>
        <v>0</v>
      </c>
      <c r="M280" s="278"/>
      <c r="N280" s="182"/>
      <c r="O280" s="182"/>
    </row>
    <row r="281" spans="1:15" hidden="1" x14ac:dyDescent="0.25">
      <c r="A281" s="270">
        <v>18</v>
      </c>
      <c r="B281" s="171"/>
      <c r="C281" s="171"/>
      <c r="D281" s="171"/>
      <c r="E281" s="176"/>
      <c r="F281" s="176"/>
      <c r="G281" s="12">
        <v>0</v>
      </c>
      <c r="H281" s="15">
        <v>0</v>
      </c>
      <c r="I281" s="31">
        <f t="shared" si="24"/>
        <v>0</v>
      </c>
      <c r="J281" s="26" t="str">
        <f t="shared" si="25"/>
        <v>NO BET</v>
      </c>
      <c r="K281" s="160"/>
      <c r="L281" s="190">
        <f t="shared" si="26"/>
        <v>0</v>
      </c>
      <c r="M281" s="278"/>
      <c r="N281" s="182"/>
      <c r="O281" s="182"/>
    </row>
    <row r="282" spans="1:15" hidden="1" x14ac:dyDescent="0.25">
      <c r="A282" s="270">
        <v>19</v>
      </c>
      <c r="B282" s="171"/>
      <c r="C282" s="171"/>
      <c r="D282" s="171"/>
      <c r="E282" s="176"/>
      <c r="F282" s="176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60"/>
      <c r="L282" s="190">
        <f t="shared" si="26"/>
        <v>0</v>
      </c>
      <c r="M282" s="278"/>
      <c r="N282" s="182"/>
      <c r="O282" s="182"/>
    </row>
    <row r="283" spans="1:15" hidden="1" x14ac:dyDescent="0.25">
      <c r="A283" s="270">
        <v>20</v>
      </c>
      <c r="B283" s="171"/>
      <c r="C283" s="171"/>
      <c r="D283" s="171"/>
      <c r="E283" s="176"/>
      <c r="F283" s="176"/>
      <c r="G283" s="13">
        <v>0</v>
      </c>
      <c r="H283" s="16">
        <v>0</v>
      </c>
      <c r="I283" s="31">
        <f t="shared" si="24"/>
        <v>0</v>
      </c>
      <c r="J283" s="26" t="str">
        <f t="shared" si="25"/>
        <v>NO BET</v>
      </c>
      <c r="K283" s="160"/>
      <c r="L283" s="190">
        <f t="shared" si="26"/>
        <v>0</v>
      </c>
      <c r="M283" s="278"/>
      <c r="N283" s="182"/>
      <c r="O283" s="182"/>
    </row>
    <row r="284" spans="1:15" hidden="1" x14ac:dyDescent="0.25">
      <c r="A284" s="270">
        <v>21</v>
      </c>
      <c r="B284" s="171"/>
      <c r="C284" s="171"/>
      <c r="D284" s="76"/>
      <c r="E284" s="105"/>
      <c r="F284" s="105"/>
      <c r="G284" s="57">
        <v>0</v>
      </c>
      <c r="H284" s="58">
        <v>0</v>
      </c>
      <c r="I284" s="31">
        <f t="shared" si="24"/>
        <v>0</v>
      </c>
      <c r="J284" s="26" t="str">
        <f t="shared" si="25"/>
        <v>NO BET</v>
      </c>
      <c r="K284" s="160"/>
      <c r="L284" s="190">
        <f t="shared" si="26"/>
        <v>0</v>
      </c>
      <c r="M284" s="278"/>
      <c r="N284" s="182"/>
      <c r="O284" s="182"/>
    </row>
    <row r="285" spans="1:15" hidden="1" x14ac:dyDescent="0.25">
      <c r="A285" s="270">
        <v>22</v>
      </c>
      <c r="B285" s="171"/>
      <c r="C285" s="171"/>
      <c r="D285" s="171"/>
      <c r="E285" s="176"/>
      <c r="F285" s="176"/>
      <c r="G285" s="11">
        <v>0</v>
      </c>
      <c r="H285" s="14">
        <v>0</v>
      </c>
      <c r="I285" s="31">
        <f t="shared" si="24"/>
        <v>0</v>
      </c>
      <c r="J285" s="26" t="str">
        <f t="shared" si="25"/>
        <v>NO BET</v>
      </c>
      <c r="K285" s="160"/>
      <c r="L285" s="190">
        <f t="shared" si="26"/>
        <v>0</v>
      </c>
      <c r="M285" s="278"/>
      <c r="N285" s="182"/>
      <c r="O285" s="182"/>
    </row>
    <row r="286" spans="1:15" hidden="1" x14ac:dyDescent="0.25">
      <c r="A286" s="270">
        <v>23</v>
      </c>
      <c r="B286" s="171"/>
      <c r="C286" s="171"/>
      <c r="D286" s="171"/>
      <c r="E286" s="176"/>
      <c r="F286" s="176"/>
      <c r="G286" s="12">
        <v>0</v>
      </c>
      <c r="H286" s="15">
        <v>0</v>
      </c>
      <c r="I286" s="31">
        <f t="shared" si="24"/>
        <v>0</v>
      </c>
      <c r="J286" s="26" t="str">
        <f t="shared" si="25"/>
        <v>NO BET</v>
      </c>
      <c r="K286" s="160"/>
      <c r="L286" s="190">
        <f t="shared" si="26"/>
        <v>0</v>
      </c>
      <c r="M286" s="278"/>
      <c r="N286" s="182"/>
      <c r="O286" s="182"/>
    </row>
    <row r="287" spans="1:15" hidden="1" x14ac:dyDescent="0.25">
      <c r="A287" s="270">
        <v>24</v>
      </c>
      <c r="B287" s="171"/>
      <c r="C287" s="171"/>
      <c r="D287" s="171"/>
      <c r="E287" s="176"/>
      <c r="F287" s="176"/>
      <c r="G287" s="12">
        <v>0</v>
      </c>
      <c r="H287" s="15">
        <v>0</v>
      </c>
      <c r="I287" s="31">
        <f t="shared" si="24"/>
        <v>0</v>
      </c>
      <c r="J287" s="26" t="str">
        <f t="shared" si="25"/>
        <v>NO BET</v>
      </c>
      <c r="K287" s="160"/>
      <c r="L287" s="190">
        <f t="shared" si="26"/>
        <v>0</v>
      </c>
      <c r="M287" s="278"/>
      <c r="N287" s="182"/>
      <c r="O287" s="182"/>
    </row>
    <row r="288" spans="1:15" hidden="1" x14ac:dyDescent="0.25">
      <c r="A288" s="241"/>
      <c r="B288" s="242"/>
      <c r="C288" s="241"/>
      <c r="D288" s="241"/>
      <c r="E288" s="160"/>
      <c r="F288" s="160"/>
      <c r="G288" s="188"/>
      <c r="H288" s="188"/>
      <c r="I288" s="151"/>
      <c r="J288" s="172"/>
      <c r="K288" s="162" t="s">
        <v>30</v>
      </c>
      <c r="L288" s="173"/>
      <c r="M288" s="278"/>
      <c r="N288" s="8"/>
      <c r="O288" s="188"/>
    </row>
    <row r="289" spans="1:15" hidden="1" x14ac:dyDescent="0.25">
      <c r="A289" s="169" t="s">
        <v>25</v>
      </c>
      <c r="B289" s="570"/>
      <c r="C289" s="570"/>
      <c r="D289" s="327"/>
      <c r="E289" s="177" t="s">
        <v>17</v>
      </c>
      <c r="F289" s="175"/>
      <c r="G289" s="278"/>
      <c r="H289" s="27"/>
      <c r="I289" s="28" t="s">
        <v>29</v>
      </c>
      <c r="J289" s="29">
        <f>SUM(J264:J287)</f>
        <v>0</v>
      </c>
      <c r="K289" s="162" t="s">
        <v>18</v>
      </c>
      <c r="L289" s="29">
        <f>SUM(L264:L288)</f>
        <v>0</v>
      </c>
      <c r="M289" s="278"/>
      <c r="N289" s="8"/>
      <c r="O289" s="188"/>
    </row>
    <row r="290" spans="1:15" hidden="1" x14ac:dyDescent="0.25">
      <c r="A290" s="64" t="s">
        <v>44</v>
      </c>
      <c r="B290" s="8"/>
      <c r="C290" s="8"/>
      <c r="D290" s="8"/>
      <c r="E290" s="278"/>
      <c r="F290" s="278"/>
      <c r="G290" s="278"/>
      <c r="H290" s="188"/>
      <c r="I290" s="151"/>
      <c r="J290" s="188"/>
      <c r="K290" s="188"/>
      <c r="L290" s="188"/>
      <c r="M290" s="188"/>
      <c r="N290" s="8"/>
      <c r="O290" s="188"/>
    </row>
    <row r="291" spans="1:15" hidden="1" x14ac:dyDescent="0.25">
      <c r="A291" s="64"/>
      <c r="B291" s="8"/>
      <c r="C291" s="8"/>
      <c r="D291" s="8"/>
      <c r="E291" s="278"/>
      <c r="F291" s="278"/>
      <c r="G291" s="278"/>
      <c r="H291" s="188"/>
      <c r="I291" s="151"/>
      <c r="J291" s="188"/>
      <c r="K291" s="188"/>
      <c r="L291" s="188"/>
      <c r="M291" s="188"/>
      <c r="N291" s="8"/>
      <c r="O291" s="188"/>
    </row>
    <row r="292" spans="1:15" hidden="1" x14ac:dyDescent="0.25">
      <c r="A292" s="64"/>
      <c r="B292" s="8"/>
      <c r="C292" s="8"/>
      <c r="D292" s="8"/>
      <c r="E292" s="278"/>
      <c r="F292" s="278"/>
      <c r="G292" s="278"/>
      <c r="H292" s="188"/>
      <c r="I292" s="151"/>
      <c r="J292" s="188"/>
      <c r="K292" s="188"/>
      <c r="L292" s="188"/>
      <c r="M292" s="188"/>
      <c r="N292" s="8"/>
      <c r="O292" s="188"/>
    </row>
    <row r="293" spans="1:15" ht="15" hidden="1" customHeight="1" x14ac:dyDescent="0.25">
      <c r="A293" s="268" t="s">
        <v>6</v>
      </c>
      <c r="B293" s="271" t="s">
        <v>75</v>
      </c>
      <c r="C293" s="70" t="s">
        <v>15</v>
      </c>
      <c r="D293" s="320"/>
      <c r="E293" s="339"/>
      <c r="F293" s="339"/>
      <c r="G293" s="320"/>
      <c r="H293" s="268" t="s">
        <v>22</v>
      </c>
      <c r="I293" s="562" t="s">
        <v>16</v>
      </c>
      <c r="J293" s="571">
        <v>0.9</v>
      </c>
      <c r="K293" s="572" t="s">
        <v>4</v>
      </c>
      <c r="L293" s="563">
        <v>100</v>
      </c>
      <c r="M293" s="564" t="s">
        <v>3</v>
      </c>
      <c r="N293" s="561" t="s">
        <v>64</v>
      </c>
      <c r="O293" s="371"/>
    </row>
    <row r="294" spans="1:15" hidden="1" x14ac:dyDescent="0.25">
      <c r="A294" s="262" t="s">
        <v>7</v>
      </c>
      <c r="B294" s="275">
        <v>9</v>
      </c>
      <c r="C294" s="264" t="s">
        <v>14</v>
      </c>
      <c r="D294" s="275"/>
      <c r="E294" s="261"/>
      <c r="F294" s="261"/>
      <c r="G294" s="275"/>
      <c r="H294" s="186"/>
      <c r="I294" s="562"/>
      <c r="J294" s="571"/>
      <c r="K294" s="572"/>
      <c r="L294" s="563"/>
      <c r="M294" s="564"/>
      <c r="N294" s="561"/>
      <c r="O294" s="371"/>
    </row>
    <row r="295" spans="1:15" hidden="1" x14ac:dyDescent="0.25">
      <c r="A295" s="266" t="s">
        <v>8</v>
      </c>
      <c r="B295" s="267" t="s">
        <v>32</v>
      </c>
      <c r="C295" s="186"/>
      <c r="D295" s="275"/>
      <c r="E295" s="104"/>
      <c r="F295" s="104"/>
      <c r="G295" s="275"/>
      <c r="H295" s="186"/>
      <c r="I295" s="152"/>
      <c r="J295" s="186"/>
      <c r="K295" s="186"/>
      <c r="L295" s="186"/>
      <c r="M295" s="561" t="s">
        <v>23</v>
      </c>
      <c r="N295" s="561"/>
      <c r="O295" s="372" t="s">
        <v>65</v>
      </c>
    </row>
    <row r="296" spans="1:15" ht="30" hidden="1" x14ac:dyDescent="0.25">
      <c r="A296" s="261" t="s">
        <v>9</v>
      </c>
      <c r="B296" s="261" t="s">
        <v>10</v>
      </c>
      <c r="C296" s="266" t="s">
        <v>0</v>
      </c>
      <c r="D296" s="266"/>
      <c r="E296" s="261" t="s">
        <v>47</v>
      </c>
      <c r="F296" s="261" t="s">
        <v>48</v>
      </c>
      <c r="G296" s="261" t="s">
        <v>11</v>
      </c>
      <c r="H296" s="261" t="s">
        <v>12</v>
      </c>
      <c r="I296" s="325" t="s">
        <v>20</v>
      </c>
      <c r="J296" s="261" t="s">
        <v>1</v>
      </c>
      <c r="K296" s="261" t="s">
        <v>13</v>
      </c>
      <c r="L296" s="261" t="s">
        <v>5</v>
      </c>
      <c r="M296" s="561"/>
      <c r="N296" s="561"/>
      <c r="O296" s="373" t="s">
        <v>66</v>
      </c>
    </row>
    <row r="297" spans="1:15" hidden="1" x14ac:dyDescent="0.25">
      <c r="A297" s="270">
        <v>1</v>
      </c>
      <c r="B297" s="321"/>
      <c r="C297" s="322"/>
      <c r="D297" s="322"/>
      <c r="E297" s="176"/>
      <c r="F297" s="176"/>
      <c r="G297" s="11">
        <v>0</v>
      </c>
      <c r="H297" s="14">
        <v>0</v>
      </c>
      <c r="I297" s="31">
        <f>H297</f>
        <v>0</v>
      </c>
      <c r="J297" s="26" t="str">
        <f>IF(M297="B", $L$260/G297*$J$260,IF(I297&lt;=G297,$M$260,IF(I297&gt;G297,SUM($L$260/G297*$J$260,0,ROUNDUP(,0)))))</f>
        <v>NO BET</v>
      </c>
      <c r="K297" s="160"/>
      <c r="L297" s="190">
        <f>IF(J297="NO BET",0,IF(K297&gt;1,J297*-1,IF(K297=1,SUM(J297*I297-J297,0))))</f>
        <v>0</v>
      </c>
      <c r="M297" s="278"/>
      <c r="N297" s="182"/>
      <c r="O297" s="182"/>
    </row>
    <row r="298" spans="1:15" hidden="1" x14ac:dyDescent="0.25">
      <c r="A298" s="270">
        <v>2</v>
      </c>
      <c r="B298" s="321"/>
      <c r="C298" s="322"/>
      <c r="D298" s="322"/>
      <c r="E298" s="176"/>
      <c r="F298" s="176"/>
      <c r="G298" s="11">
        <v>0</v>
      </c>
      <c r="H298" s="14">
        <v>0</v>
      </c>
      <c r="I298" s="31">
        <f t="shared" ref="I298:I320" si="27">H298</f>
        <v>0</v>
      </c>
      <c r="J298" s="26" t="str">
        <f t="shared" ref="J298:J320" si="28">IF(M298="B", $L$260/G298*$J$260,IF(I298&lt;=G298,$M$260,IF(I298&gt;G298,SUM($L$260/G298*$J$260,0,ROUNDUP(,0)))))</f>
        <v>NO BET</v>
      </c>
      <c r="K298" s="160"/>
      <c r="L298" s="190">
        <f t="shared" ref="L298:L320" si="29">IF(J298="NO BET",0,IF(K298&gt;1,J298*-1,IF(K298=1,SUM(J298*I298-J298,0))))</f>
        <v>0</v>
      </c>
      <c r="M298" s="278"/>
      <c r="N298" s="182"/>
      <c r="O298" s="182"/>
    </row>
    <row r="299" spans="1:15" hidden="1" x14ac:dyDescent="0.25">
      <c r="A299" s="270">
        <v>3</v>
      </c>
      <c r="B299" s="321"/>
      <c r="C299" s="323"/>
      <c r="D299" s="324"/>
      <c r="E299" s="176"/>
      <c r="F299" s="176"/>
      <c r="G299" s="12">
        <v>0</v>
      </c>
      <c r="H299" s="15">
        <v>0</v>
      </c>
      <c r="I299" s="31">
        <f t="shared" si="27"/>
        <v>0</v>
      </c>
      <c r="J299" s="26" t="str">
        <f t="shared" si="28"/>
        <v>NO BET</v>
      </c>
      <c r="K299" s="160"/>
      <c r="L299" s="190">
        <f t="shared" si="29"/>
        <v>0</v>
      </c>
      <c r="M299" s="278"/>
      <c r="N299" s="182"/>
      <c r="O299" s="182"/>
    </row>
    <row r="300" spans="1:15" hidden="1" x14ac:dyDescent="0.25">
      <c r="A300" s="270">
        <v>4</v>
      </c>
      <c r="B300" s="321"/>
      <c r="C300" s="322"/>
      <c r="D300" s="322"/>
      <c r="E300" s="176"/>
      <c r="F300" s="176"/>
      <c r="G300" s="12">
        <v>0</v>
      </c>
      <c r="H300" s="15">
        <v>0</v>
      </c>
      <c r="I300" s="31">
        <f t="shared" si="27"/>
        <v>0</v>
      </c>
      <c r="J300" s="26" t="str">
        <f t="shared" si="28"/>
        <v>NO BET</v>
      </c>
      <c r="K300" s="160"/>
      <c r="L300" s="190">
        <f t="shared" si="29"/>
        <v>0</v>
      </c>
      <c r="M300" s="278"/>
      <c r="N300" s="182"/>
      <c r="O300" s="182"/>
    </row>
    <row r="301" spans="1:15" hidden="1" x14ac:dyDescent="0.25">
      <c r="A301" s="270">
        <v>5</v>
      </c>
      <c r="B301" s="321"/>
      <c r="C301" s="171"/>
      <c r="D301" s="171"/>
      <c r="E301" s="176"/>
      <c r="F301" s="176"/>
      <c r="G301" s="12">
        <v>0</v>
      </c>
      <c r="H301" s="15">
        <v>0</v>
      </c>
      <c r="I301" s="31">
        <f t="shared" si="27"/>
        <v>0</v>
      </c>
      <c r="J301" s="26" t="str">
        <f t="shared" si="28"/>
        <v>NO BET</v>
      </c>
      <c r="K301" s="160"/>
      <c r="L301" s="190">
        <f t="shared" si="29"/>
        <v>0</v>
      </c>
      <c r="M301" s="278"/>
      <c r="N301" s="182"/>
      <c r="O301" s="182"/>
    </row>
    <row r="302" spans="1:15" hidden="1" x14ac:dyDescent="0.25">
      <c r="A302" s="270">
        <v>6</v>
      </c>
      <c r="B302" s="321"/>
      <c r="C302" s="171"/>
      <c r="D302" s="171"/>
      <c r="E302" s="176"/>
      <c r="F302" s="176"/>
      <c r="G302" s="12">
        <v>0</v>
      </c>
      <c r="H302" s="15">
        <v>0</v>
      </c>
      <c r="I302" s="31">
        <f t="shared" si="27"/>
        <v>0</v>
      </c>
      <c r="J302" s="26" t="str">
        <f t="shared" si="28"/>
        <v>NO BET</v>
      </c>
      <c r="K302" s="160"/>
      <c r="L302" s="190">
        <f t="shared" si="29"/>
        <v>0</v>
      </c>
      <c r="M302" s="278"/>
      <c r="N302" s="182"/>
      <c r="O302" s="182"/>
    </row>
    <row r="303" spans="1:15" hidden="1" x14ac:dyDescent="0.25">
      <c r="A303" s="336">
        <v>7</v>
      </c>
      <c r="B303" s="323"/>
      <c r="C303" s="337"/>
      <c r="D303" s="337"/>
      <c r="E303" s="338"/>
      <c r="F303" s="338"/>
      <c r="G303" s="11">
        <v>0</v>
      </c>
      <c r="H303" s="14">
        <v>0</v>
      </c>
      <c r="I303" s="31">
        <f t="shared" si="27"/>
        <v>0</v>
      </c>
      <c r="J303" s="26" t="str">
        <f t="shared" si="28"/>
        <v>NO BET</v>
      </c>
      <c r="K303" s="160"/>
      <c r="L303" s="190">
        <f t="shared" si="29"/>
        <v>0</v>
      </c>
      <c r="M303" s="278"/>
      <c r="N303" s="182"/>
      <c r="O303" s="182"/>
    </row>
    <row r="304" spans="1:15" hidden="1" x14ac:dyDescent="0.25">
      <c r="A304" s="272">
        <v>8</v>
      </c>
      <c r="B304" s="321"/>
      <c r="C304" s="171"/>
      <c r="D304" s="171"/>
      <c r="E304" s="105"/>
      <c r="F304" s="105"/>
      <c r="G304" s="57">
        <v>0</v>
      </c>
      <c r="H304" s="58">
        <v>0</v>
      </c>
      <c r="I304" s="77">
        <f t="shared" si="27"/>
        <v>0</v>
      </c>
      <c r="J304" s="78" t="str">
        <f t="shared" si="28"/>
        <v>NO BET</v>
      </c>
      <c r="K304" s="160"/>
      <c r="L304" s="190">
        <f t="shared" si="29"/>
        <v>0</v>
      </c>
      <c r="M304" s="278"/>
      <c r="N304" s="182"/>
      <c r="O304" s="182"/>
    </row>
    <row r="305" spans="1:15" hidden="1" x14ac:dyDescent="0.25">
      <c r="A305" s="270">
        <v>9</v>
      </c>
      <c r="B305" s="321"/>
      <c r="C305" s="171"/>
      <c r="D305" s="171"/>
      <c r="E305" s="176"/>
      <c r="F305" s="176"/>
      <c r="G305" s="12">
        <v>0</v>
      </c>
      <c r="H305" s="15">
        <v>0</v>
      </c>
      <c r="I305" s="31">
        <f t="shared" si="27"/>
        <v>0</v>
      </c>
      <c r="J305" s="26" t="str">
        <f t="shared" si="28"/>
        <v>NO BET</v>
      </c>
      <c r="K305" s="160"/>
      <c r="L305" s="190">
        <f t="shared" si="29"/>
        <v>0</v>
      </c>
      <c r="M305" s="278"/>
      <c r="N305" s="182"/>
      <c r="O305" s="182"/>
    </row>
    <row r="306" spans="1:15" hidden="1" x14ac:dyDescent="0.25">
      <c r="A306" s="270">
        <v>10</v>
      </c>
      <c r="B306" s="321"/>
      <c r="C306" s="171"/>
      <c r="D306" s="171"/>
      <c r="E306" s="176"/>
      <c r="F306" s="176"/>
      <c r="G306" s="12">
        <v>0</v>
      </c>
      <c r="H306" s="15">
        <v>0</v>
      </c>
      <c r="I306" s="31">
        <f t="shared" si="27"/>
        <v>0</v>
      </c>
      <c r="J306" s="26" t="str">
        <f t="shared" si="28"/>
        <v>NO BET</v>
      </c>
      <c r="K306" s="160"/>
      <c r="L306" s="190">
        <f t="shared" si="29"/>
        <v>0</v>
      </c>
      <c r="M306" s="278"/>
      <c r="N306" s="182"/>
      <c r="O306" s="182"/>
    </row>
    <row r="307" spans="1:15" hidden="1" x14ac:dyDescent="0.25">
      <c r="A307" s="270">
        <v>11</v>
      </c>
      <c r="B307" s="321"/>
      <c r="C307" s="171"/>
      <c r="D307" s="171"/>
      <c r="E307" s="176"/>
      <c r="F307" s="176"/>
      <c r="G307" s="12">
        <v>0</v>
      </c>
      <c r="H307" s="15">
        <v>0</v>
      </c>
      <c r="I307" s="31">
        <f t="shared" si="27"/>
        <v>0</v>
      </c>
      <c r="J307" s="26" t="str">
        <f t="shared" si="28"/>
        <v>NO BET</v>
      </c>
      <c r="K307" s="160"/>
      <c r="L307" s="190">
        <f t="shared" si="29"/>
        <v>0</v>
      </c>
      <c r="M307" s="278"/>
      <c r="N307" s="182"/>
      <c r="O307" s="182"/>
    </row>
    <row r="308" spans="1:15" hidden="1" x14ac:dyDescent="0.25">
      <c r="A308" s="270">
        <v>12</v>
      </c>
      <c r="B308" s="171"/>
      <c r="C308" s="171"/>
      <c r="D308" s="171"/>
      <c r="E308" s="176"/>
      <c r="F308" s="176"/>
      <c r="G308" s="12">
        <v>0</v>
      </c>
      <c r="H308" s="15">
        <v>0</v>
      </c>
      <c r="I308" s="31">
        <f t="shared" si="27"/>
        <v>0</v>
      </c>
      <c r="J308" s="26" t="str">
        <f t="shared" si="28"/>
        <v>NO BET</v>
      </c>
      <c r="K308" s="160"/>
      <c r="L308" s="190">
        <f t="shared" si="29"/>
        <v>0</v>
      </c>
      <c r="M308" s="278"/>
      <c r="N308" s="182"/>
      <c r="O308" s="182"/>
    </row>
    <row r="309" spans="1:15" hidden="1" x14ac:dyDescent="0.25">
      <c r="A309" s="270">
        <v>13</v>
      </c>
      <c r="B309" s="171"/>
      <c r="C309" s="171"/>
      <c r="D309" s="171"/>
      <c r="E309" s="176"/>
      <c r="F309" s="176"/>
      <c r="G309" s="12">
        <v>0</v>
      </c>
      <c r="H309" s="15">
        <v>0</v>
      </c>
      <c r="I309" s="31">
        <f t="shared" si="27"/>
        <v>0</v>
      </c>
      <c r="J309" s="26" t="str">
        <f t="shared" si="28"/>
        <v>NO BET</v>
      </c>
      <c r="K309" s="160"/>
      <c r="L309" s="190">
        <f t="shared" si="29"/>
        <v>0</v>
      </c>
      <c r="M309" s="278"/>
      <c r="N309" s="182"/>
      <c r="O309" s="182"/>
    </row>
    <row r="310" spans="1:15" hidden="1" x14ac:dyDescent="0.25">
      <c r="A310" s="270">
        <v>14</v>
      </c>
      <c r="B310" s="171"/>
      <c r="C310" s="171"/>
      <c r="D310" s="171"/>
      <c r="E310" s="176"/>
      <c r="F310" s="176"/>
      <c r="G310" s="12">
        <v>0</v>
      </c>
      <c r="H310" s="15">
        <v>0</v>
      </c>
      <c r="I310" s="31">
        <f t="shared" si="27"/>
        <v>0</v>
      </c>
      <c r="J310" s="26" t="str">
        <f t="shared" si="28"/>
        <v>NO BET</v>
      </c>
      <c r="K310" s="160"/>
      <c r="L310" s="190">
        <f t="shared" si="29"/>
        <v>0</v>
      </c>
      <c r="M310" s="278"/>
      <c r="N310" s="182"/>
      <c r="O310" s="182"/>
    </row>
    <row r="311" spans="1:15" hidden="1" x14ac:dyDescent="0.25">
      <c r="A311" s="270">
        <v>15</v>
      </c>
      <c r="B311" s="171"/>
      <c r="C311" s="171"/>
      <c r="D311" s="171"/>
      <c r="E311" s="176"/>
      <c r="F311" s="176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60"/>
      <c r="L311" s="190">
        <f t="shared" si="29"/>
        <v>0</v>
      </c>
      <c r="M311" s="278"/>
      <c r="N311" s="182"/>
      <c r="O311" s="182"/>
    </row>
    <row r="312" spans="1:15" hidden="1" x14ac:dyDescent="0.25">
      <c r="A312" s="270">
        <v>16</v>
      </c>
      <c r="B312" s="171"/>
      <c r="C312" s="171"/>
      <c r="D312" s="171"/>
      <c r="E312" s="176"/>
      <c r="F312" s="176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60"/>
      <c r="L312" s="190">
        <f t="shared" si="29"/>
        <v>0</v>
      </c>
      <c r="M312" s="278"/>
      <c r="N312" s="182"/>
      <c r="O312" s="182"/>
    </row>
    <row r="313" spans="1:15" hidden="1" x14ac:dyDescent="0.25">
      <c r="A313" s="270">
        <v>17</v>
      </c>
      <c r="B313" s="171"/>
      <c r="C313" s="171"/>
      <c r="D313" s="171"/>
      <c r="E313" s="176"/>
      <c r="F313" s="176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60"/>
      <c r="L313" s="190">
        <f t="shared" si="29"/>
        <v>0</v>
      </c>
      <c r="M313" s="278"/>
      <c r="N313" s="182"/>
      <c r="O313" s="182"/>
    </row>
    <row r="314" spans="1:15" hidden="1" x14ac:dyDescent="0.25">
      <c r="A314" s="270">
        <v>18</v>
      </c>
      <c r="B314" s="171"/>
      <c r="C314" s="171"/>
      <c r="D314" s="171"/>
      <c r="E314" s="176"/>
      <c r="F314" s="176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60"/>
      <c r="L314" s="190">
        <f t="shared" si="29"/>
        <v>0</v>
      </c>
      <c r="M314" s="278"/>
      <c r="N314" s="182"/>
      <c r="O314" s="182"/>
    </row>
    <row r="315" spans="1:15" hidden="1" x14ac:dyDescent="0.25">
      <c r="A315" s="270">
        <v>19</v>
      </c>
      <c r="B315" s="171"/>
      <c r="C315" s="171"/>
      <c r="D315" s="171"/>
      <c r="E315" s="176"/>
      <c r="F315" s="176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60"/>
      <c r="L315" s="190">
        <f t="shared" si="29"/>
        <v>0</v>
      </c>
      <c r="M315" s="278"/>
      <c r="N315" s="182"/>
      <c r="O315" s="182"/>
    </row>
    <row r="316" spans="1:15" hidden="1" x14ac:dyDescent="0.25">
      <c r="A316" s="270">
        <v>20</v>
      </c>
      <c r="B316" s="171"/>
      <c r="C316" s="171"/>
      <c r="D316" s="171"/>
      <c r="E316" s="176"/>
      <c r="F316" s="176"/>
      <c r="G316" s="13">
        <v>0</v>
      </c>
      <c r="H316" s="16">
        <v>0</v>
      </c>
      <c r="I316" s="31">
        <f t="shared" si="27"/>
        <v>0</v>
      </c>
      <c r="J316" s="26" t="str">
        <f t="shared" si="28"/>
        <v>NO BET</v>
      </c>
      <c r="K316" s="160"/>
      <c r="L316" s="190">
        <f t="shared" si="29"/>
        <v>0</v>
      </c>
      <c r="M316" s="278"/>
      <c r="N316" s="182"/>
      <c r="O316" s="182"/>
    </row>
    <row r="317" spans="1:15" hidden="1" x14ac:dyDescent="0.25">
      <c r="A317" s="270">
        <v>21</v>
      </c>
      <c r="B317" s="171"/>
      <c r="C317" s="171"/>
      <c r="D317" s="76"/>
      <c r="E317" s="105"/>
      <c r="F317" s="105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60"/>
      <c r="L317" s="190">
        <f t="shared" si="29"/>
        <v>0</v>
      </c>
      <c r="M317" s="278"/>
      <c r="N317" s="182"/>
      <c r="O317" s="182"/>
    </row>
    <row r="318" spans="1:15" hidden="1" x14ac:dyDescent="0.25">
      <c r="A318" s="270">
        <v>22</v>
      </c>
      <c r="B318" s="171"/>
      <c r="C318" s="171"/>
      <c r="D318" s="171"/>
      <c r="E318" s="176"/>
      <c r="F318" s="176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60"/>
      <c r="L318" s="190">
        <f t="shared" si="29"/>
        <v>0</v>
      </c>
      <c r="M318" s="278"/>
      <c r="N318" s="182"/>
      <c r="O318" s="182"/>
    </row>
    <row r="319" spans="1:15" hidden="1" x14ac:dyDescent="0.25">
      <c r="A319" s="270">
        <v>23</v>
      </c>
      <c r="B319" s="171"/>
      <c r="C319" s="171"/>
      <c r="D319" s="171"/>
      <c r="E319" s="176"/>
      <c r="F319" s="176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60"/>
      <c r="L319" s="190">
        <f t="shared" si="29"/>
        <v>0</v>
      </c>
      <c r="M319" s="278"/>
      <c r="N319" s="182"/>
      <c r="O319" s="182"/>
    </row>
    <row r="320" spans="1:15" hidden="1" x14ac:dyDescent="0.25">
      <c r="A320" s="270">
        <v>24</v>
      </c>
      <c r="B320" s="171"/>
      <c r="C320" s="171"/>
      <c r="D320" s="171"/>
      <c r="E320" s="176"/>
      <c r="F320" s="176"/>
      <c r="G320" s="12">
        <v>0</v>
      </c>
      <c r="H320" s="15">
        <v>0</v>
      </c>
      <c r="I320" s="31">
        <f t="shared" si="27"/>
        <v>0</v>
      </c>
      <c r="J320" s="26" t="str">
        <f t="shared" si="28"/>
        <v>NO BET</v>
      </c>
      <c r="K320" s="160"/>
      <c r="L320" s="190">
        <f t="shared" si="29"/>
        <v>0</v>
      </c>
      <c r="M320" s="278"/>
      <c r="N320" s="182"/>
      <c r="O320" s="182"/>
    </row>
    <row r="321" spans="1:15" hidden="1" x14ac:dyDescent="0.25">
      <c r="A321" s="241"/>
      <c r="B321" s="242"/>
      <c r="C321" s="241"/>
      <c r="D321" s="241"/>
      <c r="E321" s="160"/>
      <c r="F321" s="160"/>
      <c r="G321" s="188"/>
      <c r="H321" s="188"/>
      <c r="I321" s="151"/>
      <c r="J321" s="172"/>
      <c r="K321" s="162" t="s">
        <v>30</v>
      </c>
      <c r="L321" s="173"/>
      <c r="M321" s="278"/>
      <c r="N321" s="8"/>
      <c r="O321" s="188"/>
    </row>
    <row r="322" spans="1:15" hidden="1" x14ac:dyDescent="0.25">
      <c r="A322" s="169" t="s">
        <v>25</v>
      </c>
      <c r="B322" s="570"/>
      <c r="C322" s="570"/>
      <c r="D322" s="327"/>
      <c r="E322" s="177" t="s">
        <v>17</v>
      </c>
      <c r="F322" s="175"/>
      <c r="G322" s="278"/>
      <c r="H322" s="27"/>
      <c r="I322" s="28" t="s">
        <v>29</v>
      </c>
      <c r="J322" s="29">
        <f>SUM(J297:J320)</f>
        <v>0</v>
      </c>
      <c r="K322" s="162" t="s">
        <v>18</v>
      </c>
      <c r="L322" s="29">
        <f>SUM(L297:L321)</f>
        <v>0</v>
      </c>
      <c r="M322" s="278"/>
      <c r="N322" s="8"/>
      <c r="O322" s="188"/>
    </row>
    <row r="323" spans="1:15" x14ac:dyDescent="0.25">
      <c r="A323" s="64" t="s">
        <v>44</v>
      </c>
      <c r="B323" s="8" t="s">
        <v>608</v>
      </c>
      <c r="C323" s="8"/>
      <c r="D323" s="8"/>
      <c r="E323" s="278"/>
      <c r="F323" s="278"/>
      <c r="G323" s="278"/>
      <c r="H323" s="188"/>
      <c r="I323" s="151"/>
      <c r="J323" s="188"/>
      <c r="K323" s="188"/>
      <c r="L323" s="188"/>
      <c r="M323" s="188"/>
      <c r="N323" s="8"/>
      <c r="O323" s="188"/>
    </row>
    <row r="324" spans="1:15" ht="15.75" x14ac:dyDescent="0.25">
      <c r="A324" s="188"/>
      <c r="B324" s="188"/>
      <c r="C324" s="188"/>
      <c r="D324" s="188"/>
      <c r="E324" s="160"/>
      <c r="F324" s="160"/>
      <c r="G324" s="188"/>
      <c r="H324" s="188"/>
      <c r="I324" s="565" t="s">
        <v>21</v>
      </c>
      <c r="J324" s="565"/>
      <c r="K324" s="565"/>
      <c r="L324" s="53">
        <f>SUM(L58+L91+L124+L157+L190+L223+L256+L289+L322)</f>
        <v>-234.24463792103543</v>
      </c>
      <c r="M324" s="188"/>
      <c r="N324" s="612" t="s">
        <v>609</v>
      </c>
      <c r="O324" s="611">
        <f>SUM(J58+J91+J124+J157+J190+J223+J256+J289+J322)</f>
        <v>348.55765444996103</v>
      </c>
    </row>
    <row r="325" spans="1:15" x14ac:dyDescent="0.25">
      <c r="A325" s="188"/>
      <c r="B325" s="188"/>
      <c r="C325" s="188"/>
      <c r="D325" s="188"/>
      <c r="E325" s="160"/>
      <c r="F325" s="160"/>
      <c r="G325" s="188"/>
      <c r="H325" s="188"/>
      <c r="I325" s="151"/>
      <c r="J325" s="188"/>
      <c r="K325" s="188"/>
      <c r="L325" s="188"/>
      <c r="M325" s="188"/>
      <c r="N325" s="188"/>
    </row>
    <row r="326" spans="1:15" ht="15.75" hidden="1" customHeight="1" x14ac:dyDescent="0.25">
      <c r="A326" s="138" t="s">
        <v>63</v>
      </c>
      <c r="B326" s="138"/>
      <c r="C326" s="138"/>
      <c r="D326" s="138"/>
      <c r="E326" s="139"/>
      <c r="F326" s="139"/>
      <c r="G326" s="139"/>
      <c r="H326" s="139"/>
      <c r="I326" s="139"/>
      <c r="J326" s="139"/>
      <c r="K326" s="137"/>
      <c r="L326" s="370"/>
      <c r="M326" s="370"/>
      <c r="N326" s="370"/>
    </row>
    <row r="327" spans="1:15" ht="15.75" hidden="1" customHeight="1" x14ac:dyDescent="0.25">
      <c r="A327" s="131"/>
      <c r="B327" s="131"/>
      <c r="C327" s="131"/>
      <c r="D327" s="131"/>
      <c r="E327" s="137"/>
      <c r="F327" s="137"/>
      <c r="G327" s="137"/>
      <c r="H327" s="137"/>
      <c r="I327" s="137"/>
      <c r="J327" s="137"/>
      <c r="K327" s="137"/>
      <c r="L327" s="370"/>
      <c r="M327" s="370"/>
      <c r="N327" s="370"/>
    </row>
    <row r="328" spans="1:15" ht="20.100000000000001" hidden="1" customHeight="1" x14ac:dyDescent="0.25">
      <c r="A328" s="392" t="s">
        <v>6</v>
      </c>
      <c r="B328" s="392" t="s">
        <v>7</v>
      </c>
      <c r="C328" s="576" t="s">
        <v>54</v>
      </c>
      <c r="D328" s="578"/>
      <c r="E328" s="576" t="s">
        <v>55</v>
      </c>
      <c r="F328" s="577"/>
      <c r="G328" s="578"/>
      <c r="H328" s="392" t="s">
        <v>53</v>
      </c>
      <c r="I328" s="392" t="s">
        <v>56</v>
      </c>
      <c r="J328" s="392" t="s">
        <v>58</v>
      </c>
      <c r="K328" s="392" t="s">
        <v>1</v>
      </c>
      <c r="L328" s="392" t="s">
        <v>60</v>
      </c>
      <c r="M328" s="136" t="s">
        <v>5</v>
      </c>
      <c r="N328" s="136" t="s">
        <v>61</v>
      </c>
    </row>
    <row r="329" spans="1:15" ht="20.100000000000001" hidden="1" customHeight="1" x14ac:dyDescent="0.25">
      <c r="A329" s="276"/>
      <c r="B329" s="391"/>
      <c r="C329" s="573"/>
      <c r="D329" s="575"/>
      <c r="E329" s="584"/>
      <c r="F329" s="585"/>
      <c r="G329" s="586"/>
      <c r="H329" s="284"/>
      <c r="I329" s="285">
        <v>0</v>
      </c>
      <c r="J329" s="286">
        <v>0</v>
      </c>
      <c r="K329" s="343">
        <v>0</v>
      </c>
      <c r="L329" s="285">
        <v>0</v>
      </c>
      <c r="M329" s="285">
        <f>K329*L329</f>
        <v>0</v>
      </c>
      <c r="N329" s="343">
        <f>SUM(M329-K329)</f>
        <v>0</v>
      </c>
    </row>
    <row r="330" spans="1:15" ht="20.100000000000001" hidden="1" customHeight="1" x14ac:dyDescent="0.25">
      <c r="A330" s="276"/>
      <c r="B330" s="391"/>
      <c r="C330" s="573"/>
      <c r="D330" s="575"/>
      <c r="E330" s="584"/>
      <c r="F330" s="585"/>
      <c r="G330" s="586"/>
      <c r="H330" s="284"/>
      <c r="I330" s="286">
        <v>0</v>
      </c>
      <c r="J330" s="286">
        <v>0</v>
      </c>
      <c r="K330" s="344">
        <v>0</v>
      </c>
      <c r="L330" s="286">
        <v>0</v>
      </c>
      <c r="M330" s="285">
        <f t="shared" ref="M330:M338" si="30">K330*L330</f>
        <v>0</v>
      </c>
      <c r="N330" s="285">
        <f t="shared" ref="N330:N338" si="31">SUM(M330-K330)</f>
        <v>0</v>
      </c>
    </row>
    <row r="331" spans="1:15" ht="20.100000000000001" hidden="1" customHeight="1" x14ac:dyDescent="0.25">
      <c r="A331" s="276"/>
      <c r="B331" s="391"/>
      <c r="C331" s="573"/>
      <c r="D331" s="575"/>
      <c r="E331" s="573"/>
      <c r="F331" s="574"/>
      <c r="G331" s="575"/>
      <c r="H331" s="284"/>
      <c r="I331" s="286">
        <v>0</v>
      </c>
      <c r="J331" s="286">
        <v>0</v>
      </c>
      <c r="K331" s="344">
        <v>0</v>
      </c>
      <c r="L331" s="286">
        <v>0</v>
      </c>
      <c r="M331" s="285">
        <f t="shared" si="30"/>
        <v>0</v>
      </c>
      <c r="N331" s="285">
        <f t="shared" si="31"/>
        <v>0</v>
      </c>
    </row>
    <row r="332" spans="1:15" ht="20.100000000000001" hidden="1" customHeight="1" x14ac:dyDescent="0.25">
      <c r="A332" s="390"/>
      <c r="B332" s="391"/>
      <c r="C332" s="548"/>
      <c r="D332" s="610"/>
      <c r="E332" s="551"/>
      <c r="F332" s="552"/>
      <c r="G332" s="553"/>
      <c r="H332" s="287"/>
      <c r="I332" s="286">
        <v>0</v>
      </c>
      <c r="J332" s="286">
        <v>0</v>
      </c>
      <c r="K332" s="344">
        <v>0</v>
      </c>
      <c r="L332" s="286">
        <v>0</v>
      </c>
      <c r="M332" s="285">
        <f t="shared" si="30"/>
        <v>0</v>
      </c>
      <c r="N332" s="285">
        <f t="shared" si="31"/>
        <v>0</v>
      </c>
    </row>
    <row r="333" spans="1:15" ht="20.100000000000001" hidden="1" customHeight="1" x14ac:dyDescent="0.25">
      <c r="A333" s="390"/>
      <c r="B333" s="391"/>
      <c r="C333" s="548"/>
      <c r="D333" s="610"/>
      <c r="E333" s="551"/>
      <c r="F333" s="552"/>
      <c r="G333" s="553"/>
      <c r="H333" s="287"/>
      <c r="I333" s="286">
        <v>0</v>
      </c>
      <c r="J333" s="286">
        <v>0</v>
      </c>
      <c r="K333" s="344">
        <v>0</v>
      </c>
      <c r="L333" s="286">
        <v>0</v>
      </c>
      <c r="M333" s="285">
        <f t="shared" si="30"/>
        <v>0</v>
      </c>
      <c r="N333" s="285">
        <f t="shared" si="31"/>
        <v>0</v>
      </c>
    </row>
    <row r="334" spans="1:15" ht="20.100000000000001" hidden="1" customHeight="1" x14ac:dyDescent="0.25">
      <c r="A334" s="276"/>
      <c r="B334" s="391"/>
      <c r="C334" s="573"/>
      <c r="D334" s="575"/>
      <c r="E334" s="573"/>
      <c r="F334" s="574"/>
      <c r="G334" s="575"/>
      <c r="H334" s="284"/>
      <c r="I334" s="286">
        <v>0</v>
      </c>
      <c r="J334" s="286">
        <v>0</v>
      </c>
      <c r="K334" s="344">
        <v>0</v>
      </c>
      <c r="L334" s="286">
        <v>0</v>
      </c>
      <c r="M334" s="285">
        <f t="shared" si="30"/>
        <v>0</v>
      </c>
      <c r="N334" s="285">
        <f t="shared" si="31"/>
        <v>0</v>
      </c>
    </row>
    <row r="335" spans="1:15" ht="20.100000000000001" hidden="1" customHeight="1" x14ac:dyDescent="0.25">
      <c r="A335" s="276"/>
      <c r="B335" s="391"/>
      <c r="C335" s="573"/>
      <c r="D335" s="575"/>
      <c r="E335" s="573"/>
      <c r="F335" s="574"/>
      <c r="G335" s="575"/>
      <c r="H335" s="284"/>
      <c r="I335" s="286">
        <v>0</v>
      </c>
      <c r="J335" s="286">
        <v>0</v>
      </c>
      <c r="K335" s="344">
        <v>0</v>
      </c>
      <c r="L335" s="286">
        <v>0</v>
      </c>
      <c r="M335" s="285">
        <f t="shared" si="30"/>
        <v>0</v>
      </c>
      <c r="N335" s="285">
        <f t="shared" si="31"/>
        <v>0</v>
      </c>
    </row>
    <row r="336" spans="1:15" ht="20.100000000000001" hidden="1" customHeight="1" x14ac:dyDescent="0.25">
      <c r="A336" s="390"/>
      <c r="B336" s="391"/>
      <c r="C336" s="548"/>
      <c r="D336" s="610"/>
      <c r="E336" s="551"/>
      <c r="F336" s="552"/>
      <c r="G336" s="553"/>
      <c r="H336" s="287"/>
      <c r="I336" s="286">
        <v>0</v>
      </c>
      <c r="J336" s="286">
        <v>0</v>
      </c>
      <c r="K336" s="344">
        <v>0</v>
      </c>
      <c r="L336" s="286">
        <v>0</v>
      </c>
      <c r="M336" s="285">
        <f t="shared" si="30"/>
        <v>0</v>
      </c>
      <c r="N336" s="285">
        <f t="shared" si="31"/>
        <v>0</v>
      </c>
    </row>
    <row r="337" spans="1:14" ht="20.100000000000001" hidden="1" customHeight="1" x14ac:dyDescent="0.25">
      <c r="A337" s="390"/>
      <c r="B337" s="391"/>
      <c r="C337" s="548"/>
      <c r="D337" s="610"/>
      <c r="E337" s="551"/>
      <c r="F337" s="552"/>
      <c r="G337" s="553"/>
      <c r="H337" s="287"/>
      <c r="I337" s="286">
        <v>0</v>
      </c>
      <c r="J337" s="286">
        <v>0</v>
      </c>
      <c r="K337" s="344">
        <v>0</v>
      </c>
      <c r="L337" s="286">
        <v>0</v>
      </c>
      <c r="M337" s="285">
        <f t="shared" si="30"/>
        <v>0</v>
      </c>
      <c r="N337" s="285">
        <f t="shared" si="31"/>
        <v>0</v>
      </c>
    </row>
    <row r="338" spans="1:14" ht="20.100000000000001" hidden="1" customHeight="1" x14ac:dyDescent="0.25">
      <c r="A338" s="132"/>
      <c r="B338" s="132"/>
      <c r="C338" s="133"/>
      <c r="D338" s="133"/>
      <c r="E338" s="134"/>
      <c r="F338" s="134"/>
      <c r="G338" s="134"/>
      <c r="H338" s="288"/>
      <c r="I338" s="289"/>
      <c r="J338" s="145" t="s">
        <v>57</v>
      </c>
      <c r="K338" s="146">
        <f>SUM(K329:K337)</f>
        <v>0</v>
      </c>
      <c r="L338" s="147">
        <f>SUM(L329:L337)</f>
        <v>0</v>
      </c>
      <c r="M338" s="345">
        <f t="shared" si="30"/>
        <v>0</v>
      </c>
      <c r="N338" s="346">
        <f t="shared" si="31"/>
        <v>0</v>
      </c>
    </row>
    <row r="339" spans="1:14" hidden="1" x14ac:dyDescent="0.25">
      <c r="A339" s="188"/>
      <c r="B339" s="188"/>
      <c r="C339" s="188"/>
      <c r="D339" s="188"/>
      <c r="E339" s="160"/>
      <c r="F339" s="160"/>
      <c r="G339" s="188"/>
      <c r="H339" s="188"/>
      <c r="I339" s="151"/>
      <c r="J339" s="188"/>
      <c r="K339" s="188"/>
      <c r="L339" s="188"/>
      <c r="M339" s="291"/>
      <c r="N339" s="156"/>
    </row>
    <row r="340" spans="1:14" ht="15" customHeight="1" x14ac:dyDescent="0.25">
      <c r="A340" s="554" t="s">
        <v>62</v>
      </c>
      <c r="B340" s="554"/>
      <c r="C340" s="554"/>
      <c r="D340" s="554"/>
      <c r="E340" s="554"/>
      <c r="F340" s="554"/>
      <c r="G340" s="554"/>
      <c r="H340" s="554"/>
      <c r="I340" s="554"/>
      <c r="J340" s="554"/>
      <c r="K340" s="554"/>
      <c r="L340" s="554"/>
      <c r="M340" s="554"/>
      <c r="N340" s="554"/>
    </row>
    <row r="341" spans="1:14" ht="15" customHeight="1" x14ac:dyDescent="0.25">
      <c r="A341" s="554"/>
      <c r="B341" s="554"/>
      <c r="C341" s="554"/>
      <c r="D341" s="554"/>
      <c r="E341" s="554"/>
      <c r="F341" s="554"/>
      <c r="G341" s="554"/>
      <c r="H341" s="554"/>
      <c r="I341" s="554"/>
      <c r="J341" s="554"/>
      <c r="K341" s="554"/>
      <c r="L341" s="554"/>
      <c r="M341" s="554"/>
      <c r="N341" s="554"/>
    </row>
    <row r="342" spans="1:14" ht="15" customHeight="1" x14ac:dyDescent="0.25">
      <c r="A342" s="554"/>
      <c r="B342" s="554"/>
      <c r="C342" s="554"/>
      <c r="D342" s="554"/>
      <c r="E342" s="554"/>
      <c r="F342" s="554"/>
      <c r="G342" s="554"/>
      <c r="H342" s="554"/>
      <c r="I342" s="554"/>
      <c r="J342" s="554"/>
      <c r="K342" s="554"/>
      <c r="L342" s="554"/>
      <c r="M342" s="554"/>
      <c r="N342" s="554"/>
    </row>
  </sheetData>
  <mergeCells count="112">
    <mergeCell ref="C336:D336"/>
    <mergeCell ref="E336:G336"/>
    <mergeCell ref="C337:D337"/>
    <mergeCell ref="E337:G337"/>
    <mergeCell ref="A340:N342"/>
    <mergeCell ref="C333:D333"/>
    <mergeCell ref="E333:G333"/>
    <mergeCell ref="C334:D334"/>
    <mergeCell ref="E334:G334"/>
    <mergeCell ref="C335:D335"/>
    <mergeCell ref="E335:G335"/>
    <mergeCell ref="C331:D331"/>
    <mergeCell ref="E331:G331"/>
    <mergeCell ref="C332:D332"/>
    <mergeCell ref="E332:G332"/>
    <mergeCell ref="B322:C322"/>
    <mergeCell ref="I324:K324"/>
    <mergeCell ref="C328:D328"/>
    <mergeCell ref="E328:G328"/>
    <mergeCell ref="C329:D329"/>
    <mergeCell ref="E329:G329"/>
    <mergeCell ref="B289:C289"/>
    <mergeCell ref="I293:I294"/>
    <mergeCell ref="J293:J294"/>
    <mergeCell ref="K293:K294"/>
    <mergeCell ref="L293:L294"/>
    <mergeCell ref="M293:M294"/>
    <mergeCell ref="N293:N296"/>
    <mergeCell ref="M295:M296"/>
    <mergeCell ref="C330:D330"/>
    <mergeCell ref="E330:G330"/>
    <mergeCell ref="B256:C256"/>
    <mergeCell ref="I260:I261"/>
    <mergeCell ref="J260:J261"/>
    <mergeCell ref="K260:K261"/>
    <mergeCell ref="L260:L261"/>
    <mergeCell ref="M260:M261"/>
    <mergeCell ref="N194:N197"/>
    <mergeCell ref="M196:M197"/>
    <mergeCell ref="B223:C223"/>
    <mergeCell ref="I227:I228"/>
    <mergeCell ref="J227:J228"/>
    <mergeCell ref="K227:K228"/>
    <mergeCell ref="L227:L228"/>
    <mergeCell ref="M227:M228"/>
    <mergeCell ref="N227:N230"/>
    <mergeCell ref="M229:M230"/>
    <mergeCell ref="N260:N263"/>
    <mergeCell ref="M262:M263"/>
    <mergeCell ref="B190:C190"/>
    <mergeCell ref="I194:I195"/>
    <mergeCell ref="J194:J195"/>
    <mergeCell ref="K194:K195"/>
    <mergeCell ref="L194:L195"/>
    <mergeCell ref="M194:M195"/>
    <mergeCell ref="N128:N131"/>
    <mergeCell ref="M130:M131"/>
    <mergeCell ref="B157:C157"/>
    <mergeCell ref="I161:I162"/>
    <mergeCell ref="J161:J162"/>
    <mergeCell ref="K161:K162"/>
    <mergeCell ref="L161:L162"/>
    <mergeCell ref="M161:M162"/>
    <mergeCell ref="N161:N164"/>
    <mergeCell ref="M163:M164"/>
    <mergeCell ref="B124:C124"/>
    <mergeCell ref="I128:I129"/>
    <mergeCell ref="J128:J129"/>
    <mergeCell ref="K128:K129"/>
    <mergeCell ref="L128:L129"/>
    <mergeCell ref="M128:M129"/>
    <mergeCell ref="N62:N65"/>
    <mergeCell ref="M64:M65"/>
    <mergeCell ref="B91:C91"/>
    <mergeCell ref="I95:I96"/>
    <mergeCell ref="J95:J96"/>
    <mergeCell ref="K95:K96"/>
    <mergeCell ref="L95:L96"/>
    <mergeCell ref="M95:M96"/>
    <mergeCell ref="N95:N98"/>
    <mergeCell ref="M97:M98"/>
    <mergeCell ref="L29:L30"/>
    <mergeCell ref="M29:M30"/>
    <mergeCell ref="N29:N32"/>
    <mergeCell ref="M31:M32"/>
    <mergeCell ref="B58:C58"/>
    <mergeCell ref="I62:I63"/>
    <mergeCell ref="J62:J63"/>
    <mergeCell ref="K62:K63"/>
    <mergeCell ref="L62:L63"/>
    <mergeCell ref="M62:M63"/>
    <mergeCell ref="I29:I30"/>
    <mergeCell ref="J29:J30"/>
    <mergeCell ref="K29:K30"/>
    <mergeCell ref="A1:H1"/>
    <mergeCell ref="A2:H2"/>
    <mergeCell ref="A3:B3"/>
    <mergeCell ref="C3:J3"/>
    <mergeCell ref="C4:J4"/>
    <mergeCell ref="A5:J5"/>
    <mergeCell ref="M14:M15"/>
    <mergeCell ref="N14:N17"/>
    <mergeCell ref="M16:M17"/>
    <mergeCell ref="A6:J6"/>
    <mergeCell ref="F12:G12"/>
    <mergeCell ref="J13:L13"/>
    <mergeCell ref="I14:I15"/>
    <mergeCell ref="J14:J15"/>
    <mergeCell ref="K14:K15"/>
    <mergeCell ref="L14:L15"/>
    <mergeCell ref="A12:E12"/>
    <mergeCell ref="B10:F10"/>
  </mergeCells>
  <dataValidations count="1">
    <dataValidation type="list" allowBlank="1" showInputMessage="1" showErrorMessage="1" sqref="B227 B29 B62 B95 B128 B161 B194 B14 B260 B293" xr:uid="{C1035808-67AD-4D54-8DDB-1CE33A302499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1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SANDOWN</vt:lpstr>
      <vt:lpstr>DOOMBEN</vt:lpstr>
      <vt:lpstr>RANDWICK INS</vt:lpstr>
      <vt:lpstr>SANDOWN!Print_Area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Michelle</cp:lastModifiedBy>
  <cp:lastPrinted>2020-03-06T03:11:34Z</cp:lastPrinted>
  <dcterms:created xsi:type="dcterms:W3CDTF">2019-04-07T12:08:51Z</dcterms:created>
  <dcterms:modified xsi:type="dcterms:W3CDTF">2021-09-06T01:27:29Z</dcterms:modified>
</cp:coreProperties>
</file>