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C5401A1-D668-4F8C-98A2-97BB8E3D2E1D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SANDOWN" sheetId="1" r:id="rId1"/>
    <sheet name="DOOMBEN" sheetId="3" r:id="rId2"/>
    <sheet name="STRATHALBYN" sheetId="4" r:id="rId3"/>
    <sheet name="RANDWICK INS" sheetId="5" r:id="rId4"/>
  </sheets>
  <definedNames>
    <definedName name="_xlnm.Print_Area" localSheetId="0">SANDOWN!$A$1:$Q$359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4" i="1" l="1"/>
  <c r="M334" i="1"/>
  <c r="N333" i="1"/>
  <c r="M333" i="1"/>
  <c r="N332" i="1"/>
  <c r="M332" i="1"/>
  <c r="M331" i="1"/>
  <c r="N331" i="1" s="1"/>
  <c r="I22" i="1"/>
  <c r="J22" i="1" s="1"/>
  <c r="M356" i="1"/>
  <c r="N356" i="1" s="1"/>
  <c r="L356" i="1"/>
  <c r="K356" i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D404" i="1" l="1"/>
  <c r="C404" i="1"/>
  <c r="D392" i="1"/>
  <c r="C392" i="1"/>
  <c r="D380" i="1"/>
  <c r="C380" i="1"/>
  <c r="D368" i="1"/>
  <c r="C368" i="1"/>
  <c r="E404" i="1" l="1"/>
  <c r="E368" i="1"/>
  <c r="E392" i="1"/>
  <c r="E380" i="1"/>
  <c r="J321" i="5"/>
  <c r="L321" i="5" s="1"/>
  <c r="I321" i="5"/>
  <c r="I320" i="5"/>
  <c r="J320" i="5" s="1"/>
  <c r="L320" i="5" s="1"/>
  <c r="I319" i="5"/>
  <c r="J319" i="5" s="1"/>
  <c r="L319" i="5" s="1"/>
  <c r="I318" i="5"/>
  <c r="J318" i="5" s="1"/>
  <c r="L318" i="5" s="1"/>
  <c r="I317" i="5"/>
  <c r="J317" i="5" s="1"/>
  <c r="L317" i="5" s="1"/>
  <c r="I316" i="5"/>
  <c r="J316" i="5" s="1"/>
  <c r="L316" i="5" s="1"/>
  <c r="I315" i="5"/>
  <c r="J315" i="5" s="1"/>
  <c r="L315" i="5" s="1"/>
  <c r="J314" i="5"/>
  <c r="L314" i="5" s="1"/>
  <c r="I314" i="5"/>
  <c r="I313" i="5"/>
  <c r="J313" i="5" s="1"/>
  <c r="L313" i="5" s="1"/>
  <c r="I312" i="5"/>
  <c r="J312" i="5" s="1"/>
  <c r="L312" i="5" s="1"/>
  <c r="I311" i="5"/>
  <c r="J311" i="5" s="1"/>
  <c r="L311" i="5" s="1"/>
  <c r="I310" i="5"/>
  <c r="J310" i="5" s="1"/>
  <c r="L310" i="5" s="1"/>
  <c r="I309" i="5"/>
  <c r="J309" i="5" s="1"/>
  <c r="L309" i="5" s="1"/>
  <c r="I308" i="5"/>
  <c r="J308" i="5" s="1"/>
  <c r="L308" i="5" s="1"/>
  <c r="I307" i="5"/>
  <c r="J307" i="5" s="1"/>
  <c r="L307" i="5" s="1"/>
  <c r="I306" i="5"/>
  <c r="J306" i="5" s="1"/>
  <c r="L306" i="5" s="1"/>
  <c r="I305" i="5"/>
  <c r="J305" i="5" s="1"/>
  <c r="L305" i="5" s="1"/>
  <c r="I304" i="5"/>
  <c r="J304" i="5" s="1"/>
  <c r="L304" i="5" s="1"/>
  <c r="I303" i="5"/>
  <c r="J303" i="5" s="1"/>
  <c r="L303" i="5" s="1"/>
  <c r="J302" i="5"/>
  <c r="L302" i="5" s="1"/>
  <c r="I302" i="5"/>
  <c r="I301" i="5"/>
  <c r="J301" i="5" s="1"/>
  <c r="L301" i="5" s="1"/>
  <c r="I300" i="5"/>
  <c r="J300" i="5" s="1"/>
  <c r="L300" i="5" s="1"/>
  <c r="I299" i="5"/>
  <c r="J299" i="5" s="1"/>
  <c r="L299" i="5" s="1"/>
  <c r="I298" i="5"/>
  <c r="J298" i="5" s="1"/>
  <c r="L298" i="5" s="1"/>
  <c r="I288" i="5"/>
  <c r="J288" i="5" s="1"/>
  <c r="L288" i="5" s="1"/>
  <c r="I287" i="5"/>
  <c r="J287" i="5" s="1"/>
  <c r="L287" i="5" s="1"/>
  <c r="J286" i="5"/>
  <c r="L286" i="5" s="1"/>
  <c r="I286" i="5"/>
  <c r="I285" i="5"/>
  <c r="J285" i="5" s="1"/>
  <c r="L285" i="5" s="1"/>
  <c r="I284" i="5"/>
  <c r="J284" i="5" s="1"/>
  <c r="L284" i="5" s="1"/>
  <c r="I283" i="5"/>
  <c r="J283" i="5" s="1"/>
  <c r="L283" i="5" s="1"/>
  <c r="I282" i="5"/>
  <c r="J282" i="5" s="1"/>
  <c r="L282" i="5" s="1"/>
  <c r="I281" i="5"/>
  <c r="J281" i="5" s="1"/>
  <c r="L281" i="5" s="1"/>
  <c r="I280" i="5"/>
  <c r="J280" i="5" s="1"/>
  <c r="L280" i="5" s="1"/>
  <c r="I279" i="5"/>
  <c r="J279" i="5" s="1"/>
  <c r="L279" i="5" s="1"/>
  <c r="J278" i="5"/>
  <c r="L278" i="5" s="1"/>
  <c r="I278" i="5"/>
  <c r="I277" i="5"/>
  <c r="J277" i="5" s="1"/>
  <c r="L277" i="5" s="1"/>
  <c r="I276" i="5"/>
  <c r="J276" i="5" s="1"/>
  <c r="L276" i="5" s="1"/>
  <c r="J275" i="5"/>
  <c r="L275" i="5" s="1"/>
  <c r="I275" i="5"/>
  <c r="I274" i="5"/>
  <c r="J274" i="5" s="1"/>
  <c r="L274" i="5" s="1"/>
  <c r="J273" i="5"/>
  <c r="L273" i="5" s="1"/>
  <c r="I273" i="5"/>
  <c r="I272" i="5"/>
  <c r="J272" i="5" s="1"/>
  <c r="L272" i="5" s="1"/>
  <c r="I271" i="5"/>
  <c r="J271" i="5" s="1"/>
  <c r="L271" i="5" s="1"/>
  <c r="J270" i="5"/>
  <c r="L270" i="5" s="1"/>
  <c r="I270" i="5"/>
  <c r="I269" i="5"/>
  <c r="J269" i="5" s="1"/>
  <c r="L269" i="5" s="1"/>
  <c r="I268" i="5"/>
  <c r="J268" i="5" s="1"/>
  <c r="L268" i="5" s="1"/>
  <c r="I267" i="5"/>
  <c r="J267" i="5" s="1"/>
  <c r="L267" i="5" s="1"/>
  <c r="I266" i="5"/>
  <c r="J266" i="5" s="1"/>
  <c r="L266" i="5" s="1"/>
  <c r="J265" i="5"/>
  <c r="I265" i="5"/>
  <c r="I255" i="5"/>
  <c r="J255" i="5" s="1"/>
  <c r="L255" i="5" s="1"/>
  <c r="I254" i="5"/>
  <c r="J254" i="5" s="1"/>
  <c r="L254" i="5" s="1"/>
  <c r="I253" i="5"/>
  <c r="J253" i="5" s="1"/>
  <c r="L253" i="5" s="1"/>
  <c r="J252" i="5"/>
  <c r="L252" i="5" s="1"/>
  <c r="I252" i="5"/>
  <c r="I251" i="5"/>
  <c r="J251" i="5" s="1"/>
  <c r="L251" i="5" s="1"/>
  <c r="I250" i="5"/>
  <c r="J250" i="5" s="1"/>
  <c r="L250" i="5" s="1"/>
  <c r="I249" i="5"/>
  <c r="J249" i="5" s="1"/>
  <c r="L249" i="5" s="1"/>
  <c r="J248" i="5"/>
  <c r="L248" i="5" s="1"/>
  <c r="I248" i="5"/>
  <c r="I247" i="5"/>
  <c r="J247" i="5" s="1"/>
  <c r="L247" i="5" s="1"/>
  <c r="I246" i="5"/>
  <c r="J246" i="5" s="1"/>
  <c r="L246" i="5" s="1"/>
  <c r="I245" i="5"/>
  <c r="J245" i="5" s="1"/>
  <c r="L245" i="5" s="1"/>
  <c r="I244" i="5"/>
  <c r="J244" i="5" s="1"/>
  <c r="L244" i="5" s="1"/>
  <c r="J243" i="5"/>
  <c r="L243" i="5" s="1"/>
  <c r="I243" i="5"/>
  <c r="I242" i="5"/>
  <c r="J242" i="5" s="1"/>
  <c r="L242" i="5" s="1"/>
  <c r="I241" i="5"/>
  <c r="J241" i="5" s="1"/>
  <c r="L241" i="5" s="1"/>
  <c r="I240" i="5"/>
  <c r="J240" i="5" s="1"/>
  <c r="L240" i="5" s="1"/>
  <c r="I239" i="5"/>
  <c r="J239" i="5" s="1"/>
  <c r="L239" i="5" s="1"/>
  <c r="I238" i="5"/>
  <c r="J238" i="5" s="1"/>
  <c r="L238" i="5" s="1"/>
  <c r="I237" i="5"/>
  <c r="J237" i="5" s="1"/>
  <c r="L237" i="5" s="1"/>
  <c r="J236" i="5"/>
  <c r="L236" i="5" s="1"/>
  <c r="I236" i="5"/>
  <c r="I235" i="5"/>
  <c r="J235" i="5" s="1"/>
  <c r="L235" i="5" s="1"/>
  <c r="I234" i="5"/>
  <c r="J234" i="5" s="1"/>
  <c r="L234" i="5" s="1"/>
  <c r="I233" i="5"/>
  <c r="J233" i="5" s="1"/>
  <c r="L233" i="5" s="1"/>
  <c r="J232" i="5"/>
  <c r="I232" i="5"/>
  <c r="I222" i="5"/>
  <c r="J222" i="5" s="1"/>
  <c r="L222" i="5" s="1"/>
  <c r="J221" i="5"/>
  <c r="L221" i="5" s="1"/>
  <c r="I221" i="5"/>
  <c r="I220" i="5"/>
  <c r="J220" i="5" s="1"/>
  <c r="L220" i="5" s="1"/>
  <c r="I219" i="5"/>
  <c r="J219" i="5" s="1"/>
  <c r="L219" i="5" s="1"/>
  <c r="I218" i="5"/>
  <c r="J218" i="5" s="1"/>
  <c r="L218" i="5" s="1"/>
  <c r="J217" i="5"/>
  <c r="L217" i="5" s="1"/>
  <c r="I217" i="5"/>
  <c r="I216" i="5"/>
  <c r="J216" i="5" s="1"/>
  <c r="L216" i="5" s="1"/>
  <c r="I215" i="5"/>
  <c r="J215" i="5" s="1"/>
  <c r="L215" i="5" s="1"/>
  <c r="I214" i="5"/>
  <c r="J214" i="5" s="1"/>
  <c r="L214" i="5" s="1"/>
  <c r="J213" i="5"/>
  <c r="L213" i="5" s="1"/>
  <c r="I213" i="5"/>
  <c r="I212" i="5"/>
  <c r="J212" i="5" s="1"/>
  <c r="L212" i="5" s="1"/>
  <c r="I211" i="5"/>
  <c r="J211" i="5" s="1"/>
  <c r="L211" i="5" s="1"/>
  <c r="I210" i="5"/>
  <c r="J210" i="5" s="1"/>
  <c r="L210" i="5" s="1"/>
  <c r="J209" i="5"/>
  <c r="L209" i="5" s="1"/>
  <c r="I209" i="5"/>
  <c r="I208" i="5"/>
  <c r="J208" i="5" s="1"/>
  <c r="L208" i="5" s="1"/>
  <c r="I207" i="5"/>
  <c r="J207" i="5" s="1"/>
  <c r="L207" i="5" s="1"/>
  <c r="I206" i="5"/>
  <c r="J206" i="5" s="1"/>
  <c r="L206" i="5" s="1"/>
  <c r="I205" i="5"/>
  <c r="J205" i="5" s="1"/>
  <c r="L205" i="5" s="1"/>
  <c r="I204" i="5"/>
  <c r="J204" i="5" s="1"/>
  <c r="L204" i="5" s="1"/>
  <c r="I203" i="5"/>
  <c r="J203" i="5" s="1"/>
  <c r="L203" i="5" s="1"/>
  <c r="I202" i="5"/>
  <c r="J202" i="5" s="1"/>
  <c r="L202" i="5" s="1"/>
  <c r="I201" i="5"/>
  <c r="J201" i="5" s="1"/>
  <c r="L201" i="5" s="1"/>
  <c r="I200" i="5"/>
  <c r="J200" i="5" s="1"/>
  <c r="L200" i="5" s="1"/>
  <c r="I199" i="5"/>
  <c r="J199" i="5" s="1"/>
  <c r="I189" i="5"/>
  <c r="J189" i="5" s="1"/>
  <c r="L189" i="5" s="1"/>
  <c r="I188" i="5"/>
  <c r="J188" i="5" s="1"/>
  <c r="L188" i="5" s="1"/>
  <c r="I187" i="5"/>
  <c r="J187" i="5" s="1"/>
  <c r="L187" i="5" s="1"/>
  <c r="J186" i="5"/>
  <c r="L186" i="5" s="1"/>
  <c r="I186" i="5"/>
  <c r="I185" i="5"/>
  <c r="J185" i="5" s="1"/>
  <c r="L185" i="5" s="1"/>
  <c r="I184" i="5"/>
  <c r="J184" i="5" s="1"/>
  <c r="L184" i="5" s="1"/>
  <c r="I183" i="5"/>
  <c r="J183" i="5" s="1"/>
  <c r="L183" i="5" s="1"/>
  <c r="J182" i="5"/>
  <c r="L182" i="5" s="1"/>
  <c r="I182" i="5"/>
  <c r="I181" i="5"/>
  <c r="J181" i="5" s="1"/>
  <c r="L181" i="5" s="1"/>
  <c r="I180" i="5"/>
  <c r="J180" i="5" s="1"/>
  <c r="L180" i="5" s="1"/>
  <c r="I179" i="5"/>
  <c r="J179" i="5" s="1"/>
  <c r="L179" i="5" s="1"/>
  <c r="J178" i="5"/>
  <c r="L178" i="5" s="1"/>
  <c r="I178" i="5"/>
  <c r="I177" i="5"/>
  <c r="J177" i="5" s="1"/>
  <c r="L177" i="5" s="1"/>
  <c r="I176" i="5"/>
  <c r="J176" i="5" s="1"/>
  <c r="L176" i="5" s="1"/>
  <c r="I175" i="5"/>
  <c r="J175" i="5" s="1"/>
  <c r="L175" i="5" s="1"/>
  <c r="J174" i="5"/>
  <c r="L174" i="5" s="1"/>
  <c r="I174" i="5"/>
  <c r="I173" i="5"/>
  <c r="J173" i="5" s="1"/>
  <c r="L173" i="5" s="1"/>
  <c r="I172" i="5"/>
  <c r="J172" i="5" s="1"/>
  <c r="L172" i="5" s="1"/>
  <c r="I171" i="5"/>
  <c r="J171" i="5" s="1"/>
  <c r="L171" i="5" s="1"/>
  <c r="I170" i="5"/>
  <c r="J170" i="5" s="1"/>
  <c r="L170" i="5" s="1"/>
  <c r="I169" i="5"/>
  <c r="J169" i="5" s="1"/>
  <c r="L169" i="5" s="1"/>
  <c r="I168" i="5"/>
  <c r="J168" i="5" s="1"/>
  <c r="L168" i="5" s="1"/>
  <c r="I167" i="5"/>
  <c r="J167" i="5" s="1"/>
  <c r="L167" i="5" s="1"/>
  <c r="I166" i="5"/>
  <c r="J166" i="5" s="1"/>
  <c r="L166" i="5" s="1"/>
  <c r="I156" i="5"/>
  <c r="J156" i="5" s="1"/>
  <c r="L156" i="5" s="1"/>
  <c r="I155" i="5"/>
  <c r="J155" i="5" s="1"/>
  <c r="L155" i="5" s="1"/>
  <c r="I154" i="5"/>
  <c r="J154" i="5" s="1"/>
  <c r="L154" i="5" s="1"/>
  <c r="I153" i="5"/>
  <c r="J153" i="5" s="1"/>
  <c r="L153" i="5" s="1"/>
  <c r="I152" i="5"/>
  <c r="J152" i="5" s="1"/>
  <c r="L152" i="5" s="1"/>
  <c r="I151" i="5"/>
  <c r="J151" i="5" s="1"/>
  <c r="L151" i="5" s="1"/>
  <c r="I150" i="5"/>
  <c r="J150" i="5" s="1"/>
  <c r="L150" i="5" s="1"/>
  <c r="I149" i="5"/>
  <c r="J149" i="5" s="1"/>
  <c r="L149" i="5" s="1"/>
  <c r="I148" i="5"/>
  <c r="J148" i="5" s="1"/>
  <c r="L148" i="5" s="1"/>
  <c r="J147" i="5"/>
  <c r="L147" i="5" s="1"/>
  <c r="I147" i="5"/>
  <c r="L146" i="5"/>
  <c r="J146" i="5"/>
  <c r="I146" i="5"/>
  <c r="I145" i="5"/>
  <c r="J145" i="5" s="1"/>
  <c r="L145" i="5" s="1"/>
  <c r="I144" i="5"/>
  <c r="J144" i="5" s="1"/>
  <c r="L144" i="5" s="1"/>
  <c r="I143" i="5"/>
  <c r="J143" i="5" s="1"/>
  <c r="L143" i="5" s="1"/>
  <c r="I142" i="5"/>
  <c r="J142" i="5" s="1"/>
  <c r="L142" i="5" s="1"/>
  <c r="I141" i="5"/>
  <c r="J141" i="5" s="1"/>
  <c r="L141" i="5" s="1"/>
  <c r="I140" i="5"/>
  <c r="J140" i="5" s="1"/>
  <c r="L140" i="5" s="1"/>
  <c r="J139" i="5"/>
  <c r="L139" i="5" s="1"/>
  <c r="I139" i="5"/>
  <c r="I138" i="5"/>
  <c r="J138" i="5" s="1"/>
  <c r="L138" i="5" s="1"/>
  <c r="I137" i="5"/>
  <c r="J137" i="5" s="1"/>
  <c r="L137" i="5" s="1"/>
  <c r="I136" i="5"/>
  <c r="J136" i="5" s="1"/>
  <c r="L136" i="5" s="1"/>
  <c r="I135" i="5"/>
  <c r="J135" i="5" s="1"/>
  <c r="L135" i="5" s="1"/>
  <c r="I134" i="5"/>
  <c r="J134" i="5" s="1"/>
  <c r="L134" i="5" s="1"/>
  <c r="J133" i="5"/>
  <c r="I133" i="5"/>
  <c r="I123" i="5"/>
  <c r="J123" i="5" s="1"/>
  <c r="L123" i="5" s="1"/>
  <c r="J122" i="5"/>
  <c r="L122" i="5" s="1"/>
  <c r="I122" i="5"/>
  <c r="I121" i="5"/>
  <c r="J121" i="5" s="1"/>
  <c r="L121" i="5" s="1"/>
  <c r="J120" i="5"/>
  <c r="L120" i="5" s="1"/>
  <c r="I120" i="5"/>
  <c r="J119" i="5"/>
  <c r="L119" i="5" s="1"/>
  <c r="I119" i="5"/>
  <c r="I118" i="5"/>
  <c r="J118" i="5" s="1"/>
  <c r="L118" i="5" s="1"/>
  <c r="I117" i="5"/>
  <c r="J117" i="5" s="1"/>
  <c r="L117" i="5" s="1"/>
  <c r="J116" i="5"/>
  <c r="L116" i="5" s="1"/>
  <c r="I116" i="5"/>
  <c r="I115" i="5"/>
  <c r="J115" i="5" s="1"/>
  <c r="L115" i="5" s="1"/>
  <c r="I114" i="5"/>
  <c r="J114" i="5" s="1"/>
  <c r="L114" i="5" s="1"/>
  <c r="I113" i="5"/>
  <c r="J113" i="5" s="1"/>
  <c r="L113" i="5" s="1"/>
  <c r="I112" i="5"/>
  <c r="J112" i="5" s="1"/>
  <c r="L112" i="5" s="1"/>
  <c r="I111" i="5"/>
  <c r="J111" i="5" s="1"/>
  <c r="L111" i="5" s="1"/>
  <c r="I110" i="5"/>
  <c r="J110" i="5" s="1"/>
  <c r="L110" i="5" s="1"/>
  <c r="I109" i="5"/>
  <c r="J109" i="5" s="1"/>
  <c r="L109" i="5" s="1"/>
  <c r="I108" i="5"/>
  <c r="J108" i="5" s="1"/>
  <c r="L108" i="5" s="1"/>
  <c r="I107" i="5"/>
  <c r="J107" i="5" s="1"/>
  <c r="L107" i="5" s="1"/>
  <c r="J106" i="5"/>
  <c r="L106" i="5" s="1"/>
  <c r="I106" i="5"/>
  <c r="I105" i="5"/>
  <c r="J105" i="5" s="1"/>
  <c r="L105" i="5" s="1"/>
  <c r="I104" i="5"/>
  <c r="J104" i="5" s="1"/>
  <c r="L104" i="5" s="1"/>
  <c r="I103" i="5"/>
  <c r="J103" i="5" s="1"/>
  <c r="L103" i="5" s="1"/>
  <c r="I102" i="5"/>
  <c r="J102" i="5" s="1"/>
  <c r="L102" i="5" s="1"/>
  <c r="I101" i="5"/>
  <c r="J101" i="5" s="1"/>
  <c r="L101" i="5" s="1"/>
  <c r="I100" i="5"/>
  <c r="J100" i="5" s="1"/>
  <c r="L100" i="5" s="1"/>
  <c r="I90" i="5"/>
  <c r="J90" i="5" s="1"/>
  <c r="L90" i="5" s="1"/>
  <c r="I89" i="5"/>
  <c r="J89" i="5" s="1"/>
  <c r="L89" i="5" s="1"/>
  <c r="I88" i="5"/>
  <c r="J88" i="5" s="1"/>
  <c r="L88" i="5" s="1"/>
  <c r="J87" i="5"/>
  <c r="L87" i="5" s="1"/>
  <c r="I87" i="5"/>
  <c r="I86" i="5"/>
  <c r="J86" i="5" s="1"/>
  <c r="L86" i="5" s="1"/>
  <c r="J85" i="5"/>
  <c r="L85" i="5" s="1"/>
  <c r="I85" i="5"/>
  <c r="I84" i="5"/>
  <c r="J84" i="5" s="1"/>
  <c r="L84" i="5" s="1"/>
  <c r="I83" i="5"/>
  <c r="J83" i="5" s="1"/>
  <c r="L83" i="5" s="1"/>
  <c r="I82" i="5"/>
  <c r="J82" i="5" s="1"/>
  <c r="L82" i="5" s="1"/>
  <c r="I81" i="5"/>
  <c r="J81" i="5" s="1"/>
  <c r="L81" i="5" s="1"/>
  <c r="I80" i="5"/>
  <c r="J80" i="5" s="1"/>
  <c r="L80" i="5" s="1"/>
  <c r="J79" i="5"/>
  <c r="L79" i="5" s="1"/>
  <c r="I79" i="5"/>
  <c r="I78" i="5"/>
  <c r="J78" i="5" s="1"/>
  <c r="L78" i="5" s="1"/>
  <c r="I77" i="5"/>
  <c r="J77" i="5" s="1"/>
  <c r="L77" i="5" s="1"/>
  <c r="I76" i="5"/>
  <c r="J76" i="5" s="1"/>
  <c r="L76" i="5" s="1"/>
  <c r="I75" i="5"/>
  <c r="J75" i="5" s="1"/>
  <c r="L75" i="5" s="1"/>
  <c r="I74" i="5"/>
  <c r="J74" i="5" s="1"/>
  <c r="L74" i="5" s="1"/>
  <c r="J73" i="5"/>
  <c r="L73" i="5" s="1"/>
  <c r="I73" i="5"/>
  <c r="I72" i="5"/>
  <c r="J72" i="5" s="1"/>
  <c r="L72" i="5" s="1"/>
  <c r="J71" i="5"/>
  <c r="L71" i="5" s="1"/>
  <c r="I71" i="5"/>
  <c r="I70" i="5"/>
  <c r="J70" i="5" s="1"/>
  <c r="L70" i="5" s="1"/>
  <c r="I69" i="5"/>
  <c r="J69" i="5" s="1"/>
  <c r="L69" i="5" s="1"/>
  <c r="I68" i="5"/>
  <c r="J68" i="5" s="1"/>
  <c r="L68" i="5" s="1"/>
  <c r="I67" i="5"/>
  <c r="J67" i="5" s="1"/>
  <c r="L67" i="5" s="1"/>
  <c r="I57" i="5"/>
  <c r="J57" i="5" s="1"/>
  <c r="L57" i="5" s="1"/>
  <c r="I56" i="5"/>
  <c r="J56" i="5" s="1"/>
  <c r="L56" i="5" s="1"/>
  <c r="I55" i="5"/>
  <c r="J55" i="5" s="1"/>
  <c r="L55" i="5" s="1"/>
  <c r="J54" i="5"/>
  <c r="L54" i="5" s="1"/>
  <c r="I54" i="5"/>
  <c r="I53" i="5"/>
  <c r="J53" i="5" s="1"/>
  <c r="L53" i="5" s="1"/>
  <c r="I52" i="5"/>
  <c r="J52" i="5" s="1"/>
  <c r="L52" i="5" s="1"/>
  <c r="I51" i="5"/>
  <c r="J51" i="5" s="1"/>
  <c r="L51" i="5" s="1"/>
  <c r="I50" i="5"/>
  <c r="J50" i="5" s="1"/>
  <c r="L50" i="5" s="1"/>
  <c r="J49" i="5"/>
  <c r="L49" i="5" s="1"/>
  <c r="I49" i="5"/>
  <c r="I48" i="5"/>
  <c r="J48" i="5" s="1"/>
  <c r="L48" i="5" s="1"/>
  <c r="I47" i="5"/>
  <c r="J47" i="5" s="1"/>
  <c r="L47" i="5" s="1"/>
  <c r="I46" i="5"/>
  <c r="J46" i="5" s="1"/>
  <c r="L46" i="5" s="1"/>
  <c r="I45" i="5"/>
  <c r="J45" i="5" s="1"/>
  <c r="L45" i="5" s="1"/>
  <c r="I44" i="5"/>
  <c r="J44" i="5" s="1"/>
  <c r="L44" i="5" s="1"/>
  <c r="I43" i="5"/>
  <c r="J43" i="5" s="1"/>
  <c r="L43" i="5" s="1"/>
  <c r="I42" i="5"/>
  <c r="J42" i="5" s="1"/>
  <c r="L42" i="5" s="1"/>
  <c r="J41" i="5"/>
  <c r="L41" i="5" s="1"/>
  <c r="I41" i="5"/>
  <c r="I40" i="5"/>
  <c r="J40" i="5" s="1"/>
  <c r="L40" i="5" s="1"/>
  <c r="I39" i="5"/>
  <c r="J39" i="5" s="1"/>
  <c r="L39" i="5" s="1"/>
  <c r="I38" i="5"/>
  <c r="J38" i="5" s="1"/>
  <c r="L38" i="5" s="1"/>
  <c r="I37" i="5"/>
  <c r="J37" i="5" s="1"/>
  <c r="L37" i="5" s="1"/>
  <c r="I36" i="5"/>
  <c r="J36" i="5" s="1"/>
  <c r="L36" i="5" s="1"/>
  <c r="I35" i="5"/>
  <c r="J35" i="5" s="1"/>
  <c r="L35" i="5" s="1"/>
  <c r="J34" i="5"/>
  <c r="L34" i="5" s="1"/>
  <c r="I24" i="5"/>
  <c r="J24" i="5" s="1"/>
  <c r="L24" i="5" s="1"/>
  <c r="J23" i="5"/>
  <c r="L23" i="5" s="1"/>
  <c r="I23" i="5"/>
  <c r="I22" i="5"/>
  <c r="J22" i="5" s="1"/>
  <c r="L22" i="5" s="1"/>
  <c r="I21" i="5"/>
  <c r="J21" i="5" s="1"/>
  <c r="L21" i="5" s="1"/>
  <c r="I321" i="4"/>
  <c r="J321" i="4" s="1"/>
  <c r="L321" i="4" s="1"/>
  <c r="I320" i="4"/>
  <c r="J320" i="4" s="1"/>
  <c r="L320" i="4" s="1"/>
  <c r="I319" i="4"/>
  <c r="J319" i="4" s="1"/>
  <c r="L319" i="4" s="1"/>
  <c r="I318" i="4"/>
  <c r="J318" i="4" s="1"/>
  <c r="L318" i="4" s="1"/>
  <c r="I317" i="4"/>
  <c r="J317" i="4" s="1"/>
  <c r="L317" i="4" s="1"/>
  <c r="I316" i="4"/>
  <c r="J316" i="4" s="1"/>
  <c r="L316" i="4" s="1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J310" i="4"/>
  <c r="L310" i="4" s="1"/>
  <c r="I310" i="4"/>
  <c r="I309" i="4"/>
  <c r="J309" i="4" s="1"/>
  <c r="L309" i="4" s="1"/>
  <c r="I308" i="4"/>
  <c r="J308" i="4" s="1"/>
  <c r="L308" i="4" s="1"/>
  <c r="I307" i="4"/>
  <c r="J307" i="4" s="1"/>
  <c r="L307" i="4" s="1"/>
  <c r="I306" i="4"/>
  <c r="J306" i="4" s="1"/>
  <c r="L306" i="4" s="1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I300" i="4"/>
  <c r="J300" i="4" s="1"/>
  <c r="L300" i="4" s="1"/>
  <c r="I299" i="4"/>
  <c r="J299" i="4" s="1"/>
  <c r="L299" i="4" s="1"/>
  <c r="I298" i="4"/>
  <c r="J298" i="4" s="1"/>
  <c r="I288" i="4"/>
  <c r="J288" i="4" s="1"/>
  <c r="L288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J283" i="4"/>
  <c r="L283" i="4" s="1"/>
  <c r="I283" i="4"/>
  <c r="I282" i="4"/>
  <c r="J282" i="4" s="1"/>
  <c r="L282" i="4" s="1"/>
  <c r="I281" i="4"/>
  <c r="J281" i="4" s="1"/>
  <c r="L281" i="4" s="1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I270" i="4"/>
  <c r="J270" i="4" s="1"/>
  <c r="L270" i="4" s="1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I255" i="4"/>
  <c r="J255" i="4" s="1"/>
  <c r="L255" i="4" s="1"/>
  <c r="I254" i="4"/>
  <c r="J254" i="4" s="1"/>
  <c r="L254" i="4" s="1"/>
  <c r="I253" i="4"/>
  <c r="J253" i="4" s="1"/>
  <c r="L253" i="4" s="1"/>
  <c r="I252" i="4"/>
  <c r="J252" i="4" s="1"/>
  <c r="L252" i="4" s="1"/>
  <c r="I251" i="4"/>
  <c r="J251" i="4" s="1"/>
  <c r="L251" i="4" s="1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I246" i="4"/>
  <c r="J246" i="4" s="1"/>
  <c r="L246" i="4" s="1"/>
  <c r="I245" i="4"/>
  <c r="J245" i="4" s="1"/>
  <c r="L245" i="4" s="1"/>
  <c r="I244" i="4"/>
  <c r="J244" i="4" s="1"/>
  <c r="L244" i="4" s="1"/>
  <c r="I243" i="4"/>
  <c r="J243" i="4" s="1"/>
  <c r="L243" i="4" s="1"/>
  <c r="I242" i="4"/>
  <c r="J242" i="4" s="1"/>
  <c r="L242" i="4" s="1"/>
  <c r="I241" i="4"/>
  <c r="J241" i="4" s="1"/>
  <c r="L241" i="4" s="1"/>
  <c r="I240" i="4"/>
  <c r="J240" i="4" s="1"/>
  <c r="L240" i="4" s="1"/>
  <c r="I239" i="4"/>
  <c r="J239" i="4" s="1"/>
  <c r="L239" i="4" s="1"/>
  <c r="I238" i="4"/>
  <c r="J238" i="4" s="1"/>
  <c r="L238" i="4" s="1"/>
  <c r="I237" i="4"/>
  <c r="J237" i="4" s="1"/>
  <c r="L237" i="4" s="1"/>
  <c r="I236" i="4"/>
  <c r="J236" i="4" s="1"/>
  <c r="L236" i="4" s="1"/>
  <c r="I235" i="4"/>
  <c r="J235" i="4" s="1"/>
  <c r="L235" i="4" s="1"/>
  <c r="I234" i="4"/>
  <c r="J234" i="4" s="1"/>
  <c r="L234" i="4" s="1"/>
  <c r="I233" i="4"/>
  <c r="J233" i="4" s="1"/>
  <c r="L233" i="4" s="1"/>
  <c r="I232" i="4"/>
  <c r="J232" i="4" s="1"/>
  <c r="L232" i="4" s="1"/>
  <c r="I222" i="4"/>
  <c r="J222" i="4" s="1"/>
  <c r="L222" i="4" s="1"/>
  <c r="I221" i="4"/>
  <c r="J221" i="4" s="1"/>
  <c r="L221" i="4" s="1"/>
  <c r="I220" i="4"/>
  <c r="J220" i="4" s="1"/>
  <c r="L220" i="4" s="1"/>
  <c r="I219" i="4"/>
  <c r="J219" i="4" s="1"/>
  <c r="L219" i="4" s="1"/>
  <c r="I218" i="4"/>
  <c r="J218" i="4" s="1"/>
  <c r="L218" i="4" s="1"/>
  <c r="I217" i="4"/>
  <c r="J217" i="4" s="1"/>
  <c r="L217" i="4" s="1"/>
  <c r="J216" i="4"/>
  <c r="L216" i="4" s="1"/>
  <c r="I216" i="4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I211" i="4"/>
  <c r="J211" i="4" s="1"/>
  <c r="L211" i="4" s="1"/>
  <c r="I210" i="4"/>
  <c r="J210" i="4" s="1"/>
  <c r="L210" i="4" s="1"/>
  <c r="I209" i="4"/>
  <c r="J209" i="4" s="1"/>
  <c r="L209" i="4" s="1"/>
  <c r="I208" i="4"/>
  <c r="J208" i="4" s="1"/>
  <c r="L208" i="4" s="1"/>
  <c r="I207" i="4"/>
  <c r="J207" i="4" s="1"/>
  <c r="L207" i="4" s="1"/>
  <c r="I206" i="4"/>
  <c r="J206" i="4" s="1"/>
  <c r="L206" i="4" s="1"/>
  <c r="I205" i="4"/>
  <c r="J205" i="4" s="1"/>
  <c r="L205" i="4" s="1"/>
  <c r="I204" i="4"/>
  <c r="J204" i="4" s="1"/>
  <c r="L204" i="4" s="1"/>
  <c r="I203" i="4"/>
  <c r="J203" i="4" s="1"/>
  <c r="L203" i="4" s="1"/>
  <c r="I202" i="4"/>
  <c r="J202" i="4" s="1"/>
  <c r="L202" i="4" s="1"/>
  <c r="I201" i="4"/>
  <c r="J201" i="4" s="1"/>
  <c r="L201" i="4" s="1"/>
  <c r="I200" i="4"/>
  <c r="J200" i="4" s="1"/>
  <c r="L200" i="4" s="1"/>
  <c r="I199" i="4"/>
  <c r="J199" i="4" s="1"/>
  <c r="I189" i="4"/>
  <c r="J189" i="4" s="1"/>
  <c r="L189" i="4" s="1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I184" i="4"/>
  <c r="J184" i="4" s="1"/>
  <c r="L184" i="4" s="1"/>
  <c r="I183" i="4"/>
  <c r="J183" i="4" s="1"/>
  <c r="L183" i="4" s="1"/>
  <c r="I182" i="4"/>
  <c r="J182" i="4" s="1"/>
  <c r="L182" i="4" s="1"/>
  <c r="I181" i="4"/>
  <c r="J181" i="4" s="1"/>
  <c r="L181" i="4" s="1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I176" i="4"/>
  <c r="J176" i="4" s="1"/>
  <c r="L176" i="4" s="1"/>
  <c r="I175" i="4"/>
  <c r="J175" i="4" s="1"/>
  <c r="L175" i="4" s="1"/>
  <c r="I174" i="4"/>
  <c r="J174" i="4" s="1"/>
  <c r="L174" i="4" s="1"/>
  <c r="I173" i="4"/>
  <c r="J173" i="4" s="1"/>
  <c r="L173" i="4" s="1"/>
  <c r="I172" i="4"/>
  <c r="J172" i="4" s="1"/>
  <c r="L172" i="4" s="1"/>
  <c r="I171" i="4"/>
  <c r="J171" i="4" s="1"/>
  <c r="L171" i="4" s="1"/>
  <c r="I170" i="4"/>
  <c r="J170" i="4" s="1"/>
  <c r="L170" i="4" s="1"/>
  <c r="I169" i="4"/>
  <c r="J169" i="4" s="1"/>
  <c r="L169" i="4" s="1"/>
  <c r="I168" i="4"/>
  <c r="J168" i="4" s="1"/>
  <c r="L168" i="4" s="1"/>
  <c r="I167" i="4"/>
  <c r="J167" i="4" s="1"/>
  <c r="L167" i="4" s="1"/>
  <c r="I166" i="4"/>
  <c r="J166" i="4" s="1"/>
  <c r="I156" i="4"/>
  <c r="J156" i="4" s="1"/>
  <c r="L156" i="4" s="1"/>
  <c r="I155" i="4"/>
  <c r="J155" i="4" s="1"/>
  <c r="L155" i="4" s="1"/>
  <c r="I154" i="4"/>
  <c r="J154" i="4" s="1"/>
  <c r="L154" i="4" s="1"/>
  <c r="I153" i="4"/>
  <c r="J153" i="4" s="1"/>
  <c r="L153" i="4" s="1"/>
  <c r="I152" i="4"/>
  <c r="J152" i="4" s="1"/>
  <c r="L152" i="4" s="1"/>
  <c r="I151" i="4"/>
  <c r="J151" i="4" s="1"/>
  <c r="L151" i="4" s="1"/>
  <c r="I150" i="4"/>
  <c r="J150" i="4" s="1"/>
  <c r="L150" i="4" s="1"/>
  <c r="I149" i="4"/>
  <c r="J149" i="4" s="1"/>
  <c r="L149" i="4" s="1"/>
  <c r="I148" i="4"/>
  <c r="J148" i="4" s="1"/>
  <c r="L148" i="4" s="1"/>
  <c r="I147" i="4"/>
  <c r="J147" i="4" s="1"/>
  <c r="L147" i="4" s="1"/>
  <c r="I146" i="4"/>
  <c r="J146" i="4" s="1"/>
  <c r="L146" i="4" s="1"/>
  <c r="I145" i="4"/>
  <c r="J145" i="4" s="1"/>
  <c r="L145" i="4" s="1"/>
  <c r="I144" i="4"/>
  <c r="J144" i="4" s="1"/>
  <c r="L144" i="4" s="1"/>
  <c r="I143" i="4"/>
  <c r="J143" i="4" s="1"/>
  <c r="L143" i="4" s="1"/>
  <c r="I142" i="4"/>
  <c r="J142" i="4" s="1"/>
  <c r="L142" i="4" s="1"/>
  <c r="I141" i="4"/>
  <c r="J141" i="4" s="1"/>
  <c r="L141" i="4" s="1"/>
  <c r="I140" i="4"/>
  <c r="J140" i="4" s="1"/>
  <c r="L140" i="4" s="1"/>
  <c r="I139" i="4"/>
  <c r="J139" i="4" s="1"/>
  <c r="L139" i="4" s="1"/>
  <c r="I138" i="4"/>
  <c r="J138" i="4" s="1"/>
  <c r="L138" i="4" s="1"/>
  <c r="I137" i="4"/>
  <c r="J137" i="4" s="1"/>
  <c r="L137" i="4" s="1"/>
  <c r="I136" i="4"/>
  <c r="J136" i="4" s="1"/>
  <c r="L136" i="4" s="1"/>
  <c r="I135" i="4"/>
  <c r="J135" i="4" s="1"/>
  <c r="L135" i="4" s="1"/>
  <c r="I134" i="4"/>
  <c r="J134" i="4" s="1"/>
  <c r="L134" i="4" s="1"/>
  <c r="I133" i="4"/>
  <c r="J133" i="4" s="1"/>
  <c r="I123" i="4"/>
  <c r="J123" i="4" s="1"/>
  <c r="L123" i="4" s="1"/>
  <c r="I122" i="4"/>
  <c r="J122" i="4" s="1"/>
  <c r="L122" i="4" s="1"/>
  <c r="J121" i="4"/>
  <c r="L121" i="4" s="1"/>
  <c r="I121" i="4"/>
  <c r="I120" i="4"/>
  <c r="J120" i="4" s="1"/>
  <c r="L120" i="4" s="1"/>
  <c r="I119" i="4"/>
  <c r="J119" i="4" s="1"/>
  <c r="L119" i="4" s="1"/>
  <c r="I118" i="4"/>
  <c r="J118" i="4" s="1"/>
  <c r="L118" i="4" s="1"/>
  <c r="I117" i="4"/>
  <c r="J117" i="4" s="1"/>
  <c r="L117" i="4" s="1"/>
  <c r="I116" i="4"/>
  <c r="J116" i="4" s="1"/>
  <c r="L116" i="4" s="1"/>
  <c r="I115" i="4"/>
  <c r="J115" i="4" s="1"/>
  <c r="L115" i="4" s="1"/>
  <c r="I114" i="4"/>
  <c r="J114" i="4" s="1"/>
  <c r="L114" i="4" s="1"/>
  <c r="I113" i="4"/>
  <c r="J113" i="4" s="1"/>
  <c r="L113" i="4" s="1"/>
  <c r="I112" i="4"/>
  <c r="J112" i="4" s="1"/>
  <c r="L112" i="4" s="1"/>
  <c r="I111" i="4"/>
  <c r="J111" i="4" s="1"/>
  <c r="L111" i="4" s="1"/>
  <c r="I110" i="4"/>
  <c r="J110" i="4" s="1"/>
  <c r="L110" i="4" s="1"/>
  <c r="I109" i="4"/>
  <c r="J109" i="4" s="1"/>
  <c r="L109" i="4" s="1"/>
  <c r="I108" i="4"/>
  <c r="J108" i="4" s="1"/>
  <c r="L108" i="4" s="1"/>
  <c r="I107" i="4"/>
  <c r="J107" i="4" s="1"/>
  <c r="L107" i="4" s="1"/>
  <c r="I106" i="4"/>
  <c r="J106" i="4" s="1"/>
  <c r="L106" i="4" s="1"/>
  <c r="I105" i="4"/>
  <c r="J105" i="4" s="1"/>
  <c r="L105" i="4" s="1"/>
  <c r="I104" i="4"/>
  <c r="J104" i="4" s="1"/>
  <c r="L104" i="4" s="1"/>
  <c r="I103" i="4"/>
  <c r="J103" i="4" s="1"/>
  <c r="L103" i="4" s="1"/>
  <c r="I102" i="4"/>
  <c r="J102" i="4" s="1"/>
  <c r="L102" i="4" s="1"/>
  <c r="I101" i="4"/>
  <c r="J101" i="4" s="1"/>
  <c r="L101" i="4" s="1"/>
  <c r="I100" i="4"/>
  <c r="J100" i="4" s="1"/>
  <c r="L100" i="4" s="1"/>
  <c r="I90" i="4"/>
  <c r="J90" i="4" s="1"/>
  <c r="L90" i="4" s="1"/>
  <c r="I89" i="4"/>
  <c r="J89" i="4" s="1"/>
  <c r="L89" i="4" s="1"/>
  <c r="I88" i="4"/>
  <c r="J88" i="4" s="1"/>
  <c r="L88" i="4" s="1"/>
  <c r="I87" i="4"/>
  <c r="J87" i="4" s="1"/>
  <c r="L87" i="4" s="1"/>
  <c r="I86" i="4"/>
  <c r="J86" i="4" s="1"/>
  <c r="L86" i="4" s="1"/>
  <c r="I85" i="4"/>
  <c r="J85" i="4" s="1"/>
  <c r="L85" i="4" s="1"/>
  <c r="I84" i="4"/>
  <c r="J84" i="4" s="1"/>
  <c r="L84" i="4" s="1"/>
  <c r="I83" i="4"/>
  <c r="J83" i="4" s="1"/>
  <c r="L83" i="4" s="1"/>
  <c r="I82" i="4"/>
  <c r="J82" i="4" s="1"/>
  <c r="L82" i="4" s="1"/>
  <c r="I81" i="4"/>
  <c r="J81" i="4" s="1"/>
  <c r="L81" i="4" s="1"/>
  <c r="I80" i="4"/>
  <c r="J80" i="4" s="1"/>
  <c r="L80" i="4" s="1"/>
  <c r="I79" i="4"/>
  <c r="J79" i="4" s="1"/>
  <c r="L79" i="4" s="1"/>
  <c r="I78" i="4"/>
  <c r="J78" i="4" s="1"/>
  <c r="L78" i="4" s="1"/>
  <c r="I77" i="4"/>
  <c r="J77" i="4" s="1"/>
  <c r="L77" i="4" s="1"/>
  <c r="I76" i="4"/>
  <c r="J76" i="4" s="1"/>
  <c r="L76" i="4" s="1"/>
  <c r="I75" i="4"/>
  <c r="J75" i="4" s="1"/>
  <c r="L75" i="4" s="1"/>
  <c r="I74" i="4"/>
  <c r="J74" i="4" s="1"/>
  <c r="L74" i="4" s="1"/>
  <c r="I73" i="4"/>
  <c r="J73" i="4" s="1"/>
  <c r="L73" i="4" s="1"/>
  <c r="I72" i="4"/>
  <c r="J72" i="4" s="1"/>
  <c r="L72" i="4" s="1"/>
  <c r="I71" i="4"/>
  <c r="J71" i="4" s="1"/>
  <c r="L71" i="4" s="1"/>
  <c r="I70" i="4"/>
  <c r="J70" i="4" s="1"/>
  <c r="L70" i="4" s="1"/>
  <c r="I69" i="4"/>
  <c r="J69" i="4" s="1"/>
  <c r="L69" i="4" s="1"/>
  <c r="I68" i="4"/>
  <c r="J68" i="4" s="1"/>
  <c r="L68" i="4" s="1"/>
  <c r="I67" i="4"/>
  <c r="J67" i="4" s="1"/>
  <c r="I57" i="4"/>
  <c r="J57" i="4" s="1"/>
  <c r="L57" i="4" s="1"/>
  <c r="I56" i="4"/>
  <c r="J56" i="4" s="1"/>
  <c r="L56" i="4" s="1"/>
  <c r="I55" i="4"/>
  <c r="J55" i="4" s="1"/>
  <c r="L55" i="4" s="1"/>
  <c r="I54" i="4"/>
  <c r="J54" i="4" s="1"/>
  <c r="L54" i="4" s="1"/>
  <c r="J53" i="4"/>
  <c r="L53" i="4" s="1"/>
  <c r="I53" i="4"/>
  <c r="I52" i="4"/>
  <c r="J52" i="4" s="1"/>
  <c r="L52" i="4" s="1"/>
  <c r="I51" i="4"/>
  <c r="J51" i="4" s="1"/>
  <c r="L51" i="4" s="1"/>
  <c r="I50" i="4"/>
  <c r="J50" i="4" s="1"/>
  <c r="L50" i="4" s="1"/>
  <c r="I49" i="4"/>
  <c r="J49" i="4" s="1"/>
  <c r="L49" i="4" s="1"/>
  <c r="I48" i="4"/>
  <c r="J48" i="4" s="1"/>
  <c r="L48" i="4" s="1"/>
  <c r="I47" i="4"/>
  <c r="J47" i="4" s="1"/>
  <c r="L47" i="4" s="1"/>
  <c r="I46" i="4"/>
  <c r="J46" i="4" s="1"/>
  <c r="L46" i="4" s="1"/>
  <c r="I45" i="4"/>
  <c r="J45" i="4" s="1"/>
  <c r="L45" i="4" s="1"/>
  <c r="I44" i="4"/>
  <c r="J44" i="4" s="1"/>
  <c r="L44" i="4" s="1"/>
  <c r="J43" i="4"/>
  <c r="L43" i="4" s="1"/>
  <c r="I43" i="4"/>
  <c r="I42" i="4"/>
  <c r="J42" i="4" s="1"/>
  <c r="L42" i="4" s="1"/>
  <c r="I41" i="4"/>
  <c r="J41" i="4" s="1"/>
  <c r="L41" i="4" s="1"/>
  <c r="I40" i="4"/>
  <c r="J40" i="4" s="1"/>
  <c r="L40" i="4" s="1"/>
  <c r="I39" i="4"/>
  <c r="J39" i="4" s="1"/>
  <c r="L39" i="4" s="1"/>
  <c r="I38" i="4"/>
  <c r="J38" i="4" s="1"/>
  <c r="L38" i="4" s="1"/>
  <c r="I37" i="4"/>
  <c r="J37" i="4" s="1"/>
  <c r="L37" i="4" s="1"/>
  <c r="I36" i="4"/>
  <c r="J36" i="4" s="1"/>
  <c r="L36" i="4" s="1"/>
  <c r="J35" i="4"/>
  <c r="L35" i="4" s="1"/>
  <c r="I35" i="4"/>
  <c r="I34" i="4"/>
  <c r="J34" i="4" s="1"/>
  <c r="I24" i="4"/>
  <c r="J24" i="4" s="1"/>
  <c r="L24" i="4" s="1"/>
  <c r="I23" i="4"/>
  <c r="J23" i="4" s="1"/>
  <c r="L23" i="4" s="1"/>
  <c r="I22" i="4"/>
  <c r="J22" i="4" s="1"/>
  <c r="L22" i="4" s="1"/>
  <c r="I21" i="4"/>
  <c r="J21" i="4" s="1"/>
  <c r="I321" i="3"/>
  <c r="J321" i="3" s="1"/>
  <c r="L321" i="3" s="1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I314" i="3"/>
  <c r="J314" i="3" s="1"/>
  <c r="L314" i="3" s="1"/>
  <c r="I313" i="3"/>
  <c r="J313" i="3" s="1"/>
  <c r="L313" i="3" s="1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I307" i="3"/>
  <c r="J307" i="3" s="1"/>
  <c r="L307" i="3" s="1"/>
  <c r="I306" i="3"/>
  <c r="J306" i="3" s="1"/>
  <c r="L306" i="3" s="1"/>
  <c r="I305" i="3"/>
  <c r="J305" i="3" s="1"/>
  <c r="L305" i="3" s="1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I300" i="3"/>
  <c r="J300" i="3" s="1"/>
  <c r="L300" i="3" s="1"/>
  <c r="I299" i="3"/>
  <c r="J299" i="3" s="1"/>
  <c r="L299" i="3" s="1"/>
  <c r="I298" i="3"/>
  <c r="J298" i="3" s="1"/>
  <c r="L298" i="3" s="1"/>
  <c r="I288" i="3"/>
  <c r="J288" i="3" s="1"/>
  <c r="L288" i="3" s="1"/>
  <c r="J287" i="3"/>
  <c r="L287" i="3" s="1"/>
  <c r="I287" i="3"/>
  <c r="J286" i="3"/>
  <c r="L286" i="3" s="1"/>
  <c r="I286" i="3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I280" i="3"/>
  <c r="J280" i="3" s="1"/>
  <c r="L280" i="3" s="1"/>
  <c r="J279" i="3"/>
  <c r="L279" i="3" s="1"/>
  <c r="I279" i="3"/>
  <c r="I278" i="3"/>
  <c r="J278" i="3" s="1"/>
  <c r="L278" i="3" s="1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I273" i="3"/>
  <c r="J273" i="3" s="1"/>
  <c r="L273" i="3" s="1"/>
  <c r="I272" i="3"/>
  <c r="J272" i="3" s="1"/>
  <c r="L272" i="3" s="1"/>
  <c r="I271" i="3"/>
  <c r="J271" i="3" s="1"/>
  <c r="L271" i="3" s="1"/>
  <c r="J270" i="3"/>
  <c r="L270" i="3" s="1"/>
  <c r="I270" i="3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I253" i="3"/>
  <c r="J253" i="3" s="1"/>
  <c r="L253" i="3" s="1"/>
  <c r="I252" i="3"/>
  <c r="J252" i="3" s="1"/>
  <c r="L252" i="3" s="1"/>
  <c r="I251" i="3"/>
  <c r="J251" i="3" s="1"/>
  <c r="L251" i="3" s="1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I243" i="3"/>
  <c r="J243" i="3" s="1"/>
  <c r="L243" i="3" s="1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I238" i="3"/>
  <c r="J238" i="3" s="1"/>
  <c r="L238" i="3" s="1"/>
  <c r="I237" i="3"/>
  <c r="J237" i="3" s="1"/>
  <c r="L237" i="3" s="1"/>
  <c r="I236" i="3"/>
  <c r="J236" i="3" s="1"/>
  <c r="L236" i="3" s="1"/>
  <c r="I235" i="3"/>
  <c r="J235" i="3" s="1"/>
  <c r="L235" i="3" s="1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I219" i="3"/>
  <c r="J219" i="3" s="1"/>
  <c r="L219" i="3" s="1"/>
  <c r="I218" i="3"/>
  <c r="J218" i="3" s="1"/>
  <c r="L218" i="3" s="1"/>
  <c r="I217" i="3"/>
  <c r="J217" i="3" s="1"/>
  <c r="L217" i="3" s="1"/>
  <c r="I216" i="3"/>
  <c r="J216" i="3" s="1"/>
  <c r="L216" i="3" s="1"/>
  <c r="I215" i="3"/>
  <c r="J215" i="3" s="1"/>
  <c r="L215" i="3" s="1"/>
  <c r="I214" i="3"/>
  <c r="J214" i="3" s="1"/>
  <c r="L214" i="3" s="1"/>
  <c r="I213" i="3"/>
  <c r="J213" i="3" s="1"/>
  <c r="L213" i="3" s="1"/>
  <c r="I212" i="3"/>
  <c r="J212" i="3" s="1"/>
  <c r="L212" i="3" s="1"/>
  <c r="I211" i="3"/>
  <c r="J211" i="3" s="1"/>
  <c r="L211" i="3" s="1"/>
  <c r="J210" i="3"/>
  <c r="L210" i="3" s="1"/>
  <c r="I210" i="3"/>
  <c r="I209" i="3"/>
  <c r="J209" i="3" s="1"/>
  <c r="L209" i="3" s="1"/>
  <c r="J208" i="3"/>
  <c r="L208" i="3" s="1"/>
  <c r="I208" i="3"/>
  <c r="I207" i="3"/>
  <c r="J207" i="3" s="1"/>
  <c r="L207" i="3" s="1"/>
  <c r="I206" i="3"/>
  <c r="J206" i="3" s="1"/>
  <c r="L206" i="3" s="1"/>
  <c r="I205" i="3"/>
  <c r="J205" i="3" s="1"/>
  <c r="L205" i="3" s="1"/>
  <c r="I204" i="3"/>
  <c r="J204" i="3" s="1"/>
  <c r="L204" i="3" s="1"/>
  <c r="I203" i="3"/>
  <c r="J203" i="3" s="1"/>
  <c r="L203" i="3" s="1"/>
  <c r="I202" i="3"/>
  <c r="J202" i="3" s="1"/>
  <c r="L202" i="3" s="1"/>
  <c r="J201" i="3"/>
  <c r="L201" i="3" s="1"/>
  <c r="I201" i="3"/>
  <c r="I200" i="3"/>
  <c r="J200" i="3" s="1"/>
  <c r="L200" i="3" s="1"/>
  <c r="I199" i="3"/>
  <c r="J199" i="3" s="1"/>
  <c r="I189" i="3"/>
  <c r="J189" i="3" s="1"/>
  <c r="L189" i="3" s="1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I183" i="3"/>
  <c r="J183" i="3" s="1"/>
  <c r="L183" i="3" s="1"/>
  <c r="I182" i="3"/>
  <c r="J182" i="3" s="1"/>
  <c r="L182" i="3" s="1"/>
  <c r="I181" i="3"/>
  <c r="J181" i="3" s="1"/>
  <c r="L181" i="3" s="1"/>
  <c r="I180" i="3"/>
  <c r="J180" i="3" s="1"/>
  <c r="L180" i="3" s="1"/>
  <c r="I179" i="3"/>
  <c r="J179" i="3" s="1"/>
  <c r="L179" i="3" s="1"/>
  <c r="I178" i="3"/>
  <c r="J178" i="3" s="1"/>
  <c r="L178" i="3" s="1"/>
  <c r="I177" i="3"/>
  <c r="J177" i="3" s="1"/>
  <c r="L177" i="3" s="1"/>
  <c r="I176" i="3"/>
  <c r="J176" i="3" s="1"/>
  <c r="L176" i="3" s="1"/>
  <c r="I175" i="3"/>
  <c r="J175" i="3" s="1"/>
  <c r="L175" i="3" s="1"/>
  <c r="I174" i="3"/>
  <c r="J174" i="3" s="1"/>
  <c r="L174" i="3" s="1"/>
  <c r="I173" i="3"/>
  <c r="J173" i="3" s="1"/>
  <c r="L173" i="3" s="1"/>
  <c r="I172" i="3"/>
  <c r="J172" i="3" s="1"/>
  <c r="L172" i="3" s="1"/>
  <c r="I171" i="3"/>
  <c r="J171" i="3" s="1"/>
  <c r="L171" i="3" s="1"/>
  <c r="I170" i="3"/>
  <c r="J170" i="3" s="1"/>
  <c r="L170" i="3" s="1"/>
  <c r="I169" i="3"/>
  <c r="J169" i="3" s="1"/>
  <c r="L169" i="3" s="1"/>
  <c r="I168" i="3"/>
  <c r="J168" i="3" s="1"/>
  <c r="L168" i="3" s="1"/>
  <c r="I167" i="3"/>
  <c r="J167" i="3" s="1"/>
  <c r="L167" i="3" s="1"/>
  <c r="I166" i="3"/>
  <c r="J166" i="3" s="1"/>
  <c r="L166" i="3" s="1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I149" i="3"/>
  <c r="J149" i="3" s="1"/>
  <c r="L149" i="3" s="1"/>
  <c r="I148" i="3"/>
  <c r="J148" i="3" s="1"/>
  <c r="L148" i="3" s="1"/>
  <c r="I147" i="3"/>
  <c r="J147" i="3" s="1"/>
  <c r="L147" i="3" s="1"/>
  <c r="I146" i="3"/>
  <c r="J146" i="3" s="1"/>
  <c r="L146" i="3" s="1"/>
  <c r="I145" i="3"/>
  <c r="J145" i="3" s="1"/>
  <c r="L145" i="3" s="1"/>
  <c r="I144" i="3"/>
  <c r="J144" i="3" s="1"/>
  <c r="L144" i="3" s="1"/>
  <c r="I143" i="3"/>
  <c r="J143" i="3" s="1"/>
  <c r="L143" i="3" s="1"/>
  <c r="I142" i="3"/>
  <c r="J142" i="3" s="1"/>
  <c r="L142" i="3" s="1"/>
  <c r="I141" i="3"/>
  <c r="J141" i="3" s="1"/>
  <c r="L141" i="3" s="1"/>
  <c r="I140" i="3"/>
  <c r="J140" i="3" s="1"/>
  <c r="L140" i="3" s="1"/>
  <c r="I139" i="3"/>
  <c r="J139" i="3" s="1"/>
  <c r="L139" i="3" s="1"/>
  <c r="I138" i="3"/>
  <c r="J138" i="3" s="1"/>
  <c r="L138" i="3" s="1"/>
  <c r="I137" i="3"/>
  <c r="J137" i="3" s="1"/>
  <c r="L137" i="3" s="1"/>
  <c r="I136" i="3"/>
  <c r="J136" i="3" s="1"/>
  <c r="L136" i="3" s="1"/>
  <c r="I135" i="3"/>
  <c r="J135" i="3" s="1"/>
  <c r="L135" i="3" s="1"/>
  <c r="I134" i="3"/>
  <c r="J134" i="3" s="1"/>
  <c r="L134" i="3" s="1"/>
  <c r="I133" i="3"/>
  <c r="J133" i="3" s="1"/>
  <c r="I123" i="3"/>
  <c r="J123" i="3" s="1"/>
  <c r="L123" i="3" s="1"/>
  <c r="I122" i="3"/>
  <c r="J122" i="3" s="1"/>
  <c r="L122" i="3" s="1"/>
  <c r="I121" i="3"/>
  <c r="J121" i="3" s="1"/>
  <c r="L121" i="3" s="1"/>
  <c r="I120" i="3"/>
  <c r="J120" i="3" s="1"/>
  <c r="L120" i="3" s="1"/>
  <c r="I119" i="3"/>
  <c r="J119" i="3" s="1"/>
  <c r="L119" i="3" s="1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I114" i="3"/>
  <c r="J114" i="3" s="1"/>
  <c r="L114" i="3" s="1"/>
  <c r="I113" i="3"/>
  <c r="J113" i="3" s="1"/>
  <c r="L113" i="3" s="1"/>
  <c r="J112" i="3"/>
  <c r="L112" i="3" s="1"/>
  <c r="I112" i="3"/>
  <c r="I111" i="3"/>
  <c r="J111" i="3" s="1"/>
  <c r="L111" i="3" s="1"/>
  <c r="I110" i="3"/>
  <c r="J110" i="3" s="1"/>
  <c r="L110" i="3" s="1"/>
  <c r="I109" i="3"/>
  <c r="J109" i="3" s="1"/>
  <c r="L109" i="3" s="1"/>
  <c r="I108" i="3"/>
  <c r="J108" i="3" s="1"/>
  <c r="L108" i="3" s="1"/>
  <c r="I107" i="3"/>
  <c r="J107" i="3" s="1"/>
  <c r="L107" i="3" s="1"/>
  <c r="I106" i="3"/>
  <c r="J106" i="3" s="1"/>
  <c r="L106" i="3" s="1"/>
  <c r="I105" i="3"/>
  <c r="J105" i="3" s="1"/>
  <c r="L105" i="3" s="1"/>
  <c r="I104" i="3"/>
  <c r="J104" i="3" s="1"/>
  <c r="L104" i="3" s="1"/>
  <c r="I103" i="3"/>
  <c r="J103" i="3" s="1"/>
  <c r="L103" i="3" s="1"/>
  <c r="I102" i="3"/>
  <c r="J102" i="3" s="1"/>
  <c r="L102" i="3" s="1"/>
  <c r="I101" i="3"/>
  <c r="J101" i="3" s="1"/>
  <c r="L101" i="3" s="1"/>
  <c r="I100" i="3"/>
  <c r="J100" i="3" s="1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I86" i="3"/>
  <c r="J86" i="3" s="1"/>
  <c r="L86" i="3" s="1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I78" i="3"/>
  <c r="J78" i="3" s="1"/>
  <c r="L78" i="3" s="1"/>
  <c r="I77" i="3"/>
  <c r="J77" i="3" s="1"/>
  <c r="L77" i="3" s="1"/>
  <c r="I76" i="3"/>
  <c r="J76" i="3" s="1"/>
  <c r="L76" i="3" s="1"/>
  <c r="I75" i="3"/>
  <c r="J75" i="3" s="1"/>
  <c r="L75" i="3" s="1"/>
  <c r="I74" i="3"/>
  <c r="J74" i="3" s="1"/>
  <c r="L74" i="3" s="1"/>
  <c r="I73" i="3"/>
  <c r="J73" i="3" s="1"/>
  <c r="L73" i="3" s="1"/>
  <c r="I72" i="3"/>
  <c r="J72" i="3" s="1"/>
  <c r="L72" i="3" s="1"/>
  <c r="I71" i="3"/>
  <c r="J71" i="3" s="1"/>
  <c r="L71" i="3" s="1"/>
  <c r="I70" i="3"/>
  <c r="J70" i="3" s="1"/>
  <c r="L70" i="3" s="1"/>
  <c r="I69" i="3"/>
  <c r="J69" i="3" s="1"/>
  <c r="L69" i="3" s="1"/>
  <c r="I68" i="3"/>
  <c r="J68" i="3" s="1"/>
  <c r="L68" i="3" s="1"/>
  <c r="J67" i="3"/>
  <c r="J57" i="3"/>
  <c r="L57" i="3" s="1"/>
  <c r="I57" i="3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I51" i="3"/>
  <c r="J51" i="3" s="1"/>
  <c r="L51" i="3" s="1"/>
  <c r="I50" i="3"/>
  <c r="J50" i="3" s="1"/>
  <c r="L50" i="3" s="1"/>
  <c r="I49" i="3"/>
  <c r="J49" i="3" s="1"/>
  <c r="L49" i="3" s="1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I44" i="3"/>
  <c r="J44" i="3" s="1"/>
  <c r="L44" i="3" s="1"/>
  <c r="I43" i="3"/>
  <c r="J43" i="3" s="1"/>
  <c r="L43" i="3" s="1"/>
  <c r="I42" i="3"/>
  <c r="J42" i="3" s="1"/>
  <c r="L42" i="3" s="1"/>
  <c r="I41" i="3"/>
  <c r="J41" i="3" s="1"/>
  <c r="L41" i="3" s="1"/>
  <c r="I40" i="3"/>
  <c r="J40" i="3" s="1"/>
  <c r="L40" i="3" s="1"/>
  <c r="I39" i="3"/>
  <c r="J39" i="3" s="1"/>
  <c r="L39" i="3" s="1"/>
  <c r="I38" i="3"/>
  <c r="J38" i="3" s="1"/>
  <c r="L38" i="3" s="1"/>
  <c r="I37" i="3"/>
  <c r="J37" i="3" s="1"/>
  <c r="L37" i="3" s="1"/>
  <c r="I36" i="3"/>
  <c r="J36" i="3" s="1"/>
  <c r="L36" i="3" s="1"/>
  <c r="I35" i="3"/>
  <c r="J35" i="3" s="1"/>
  <c r="L35" i="3" s="1"/>
  <c r="I34" i="3"/>
  <c r="J34" i="3" s="1"/>
  <c r="L34" i="3" s="1"/>
  <c r="J24" i="3"/>
  <c r="L24" i="3" s="1"/>
  <c r="I24" i="3"/>
  <c r="J23" i="3"/>
  <c r="L23" i="3" s="1"/>
  <c r="I23" i="3"/>
  <c r="I22" i="3"/>
  <c r="J22" i="3" s="1"/>
  <c r="L22" i="3" s="1"/>
  <c r="I21" i="3"/>
  <c r="J21" i="3" s="1"/>
  <c r="L340" i="1"/>
  <c r="K340" i="1"/>
  <c r="M339" i="1"/>
  <c r="N339" i="1" s="1"/>
  <c r="M338" i="1"/>
  <c r="N338" i="1" s="1"/>
  <c r="M337" i="1"/>
  <c r="N337" i="1" s="1"/>
  <c r="M336" i="1"/>
  <c r="N336" i="1" s="1"/>
  <c r="M335" i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J184" i="1"/>
  <c r="L184" i="1" s="1"/>
  <c r="J183" i="1"/>
  <c r="L183" i="1" s="1"/>
  <c r="J182" i="1"/>
  <c r="L182" i="1" s="1"/>
  <c r="I181" i="1"/>
  <c r="J181" i="1" s="1"/>
  <c r="L181" i="1" s="1"/>
  <c r="J180" i="1"/>
  <c r="L180" i="1" s="1"/>
  <c r="J179" i="1"/>
  <c r="L179" i="1" s="1"/>
  <c r="J178" i="1"/>
  <c r="L178" i="1" s="1"/>
  <c r="I177" i="1"/>
  <c r="J177" i="1" s="1"/>
  <c r="L177" i="1" s="1"/>
  <c r="I176" i="1"/>
  <c r="J176" i="1" s="1"/>
  <c r="L176" i="1" s="1"/>
  <c r="J175" i="1"/>
  <c r="L175" i="1" s="1"/>
  <c r="J174" i="1"/>
  <c r="L174" i="1" s="1"/>
  <c r="J173" i="1"/>
  <c r="L173" i="1" s="1"/>
  <c r="J172" i="1"/>
  <c r="L172" i="1" s="1"/>
  <c r="I171" i="1"/>
  <c r="J171" i="1" s="1"/>
  <c r="L171" i="1" s="1"/>
  <c r="J170" i="1"/>
  <c r="L170" i="1" s="1"/>
  <c r="J169" i="1"/>
  <c r="L169" i="1" s="1"/>
  <c r="J168" i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I147" i="1"/>
  <c r="J147" i="1" s="1"/>
  <c r="L147" i="1" s="1"/>
  <c r="J146" i="1"/>
  <c r="L146" i="1" s="1"/>
  <c r="J145" i="1"/>
  <c r="L145" i="1" s="1"/>
  <c r="J144" i="1"/>
  <c r="L144" i="1" s="1"/>
  <c r="J143" i="1"/>
  <c r="L143" i="1" s="1"/>
  <c r="I142" i="1"/>
  <c r="J142" i="1" s="1"/>
  <c r="L142" i="1" s="1"/>
  <c r="J141" i="1"/>
  <c r="L141" i="1" s="1"/>
  <c r="I140" i="1"/>
  <c r="J140" i="1" s="1"/>
  <c r="L140" i="1" s="1"/>
  <c r="J139" i="1"/>
  <c r="L139" i="1" s="1"/>
  <c r="J138" i="1"/>
  <c r="L138" i="1" s="1"/>
  <c r="I137" i="1"/>
  <c r="J137" i="1" s="1"/>
  <c r="L137" i="1" s="1"/>
  <c r="J136" i="1"/>
  <c r="L136" i="1" s="1"/>
  <c r="J135" i="1"/>
  <c r="L135" i="1" s="1"/>
  <c r="J134" i="1"/>
  <c r="L134" i="1" s="1"/>
  <c r="J133" i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I117" i="1"/>
  <c r="J117" i="1" s="1"/>
  <c r="L117" i="1" s="1"/>
  <c r="I116" i="1"/>
  <c r="J116" i="1" s="1"/>
  <c r="L116" i="1" s="1"/>
  <c r="I115" i="1"/>
  <c r="J115" i="1" s="1"/>
  <c r="L115" i="1" s="1"/>
  <c r="I114" i="1"/>
  <c r="J114" i="1" s="1"/>
  <c r="L114" i="1" s="1"/>
  <c r="I113" i="1"/>
  <c r="J113" i="1" s="1"/>
  <c r="L113" i="1" s="1"/>
  <c r="I112" i="1"/>
  <c r="J112" i="1" s="1"/>
  <c r="L112" i="1" s="1"/>
  <c r="I111" i="1"/>
  <c r="J111" i="1" s="1"/>
  <c r="L111" i="1" s="1"/>
  <c r="I110" i="1"/>
  <c r="J110" i="1" s="1"/>
  <c r="L110" i="1" s="1"/>
  <c r="I109" i="1"/>
  <c r="J109" i="1" s="1"/>
  <c r="L109" i="1" s="1"/>
  <c r="I108" i="1"/>
  <c r="J108" i="1" s="1"/>
  <c r="L108" i="1" s="1"/>
  <c r="I107" i="1"/>
  <c r="J107" i="1" s="1"/>
  <c r="L107" i="1" s="1"/>
  <c r="I106" i="1"/>
  <c r="J106" i="1" s="1"/>
  <c r="L106" i="1" s="1"/>
  <c r="I105" i="1"/>
  <c r="J105" i="1" s="1"/>
  <c r="L105" i="1" s="1"/>
  <c r="I104" i="1"/>
  <c r="J104" i="1" s="1"/>
  <c r="L104" i="1" s="1"/>
  <c r="I103" i="1"/>
  <c r="J103" i="1" s="1"/>
  <c r="L103" i="1" s="1"/>
  <c r="I102" i="1"/>
  <c r="J102" i="1" s="1"/>
  <c r="L102" i="1" s="1"/>
  <c r="I101" i="1"/>
  <c r="J101" i="1" s="1"/>
  <c r="L101" i="1" s="1"/>
  <c r="I100" i="1"/>
  <c r="J100" i="1" s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I79" i="1"/>
  <c r="J79" i="1" s="1"/>
  <c r="L79" i="1" s="1"/>
  <c r="I78" i="1"/>
  <c r="J78" i="1" s="1"/>
  <c r="L78" i="1" s="1"/>
  <c r="I77" i="1"/>
  <c r="J77" i="1" s="1"/>
  <c r="L77" i="1" s="1"/>
  <c r="I76" i="1"/>
  <c r="J76" i="1" s="1"/>
  <c r="L76" i="1" s="1"/>
  <c r="I75" i="1"/>
  <c r="J75" i="1" s="1"/>
  <c r="L75" i="1" s="1"/>
  <c r="I74" i="1"/>
  <c r="J74" i="1" s="1"/>
  <c r="L74" i="1" s="1"/>
  <c r="I73" i="1"/>
  <c r="J73" i="1" s="1"/>
  <c r="L73" i="1" s="1"/>
  <c r="I72" i="1"/>
  <c r="J72" i="1" s="1"/>
  <c r="L72" i="1" s="1"/>
  <c r="I71" i="1"/>
  <c r="J71" i="1" s="1"/>
  <c r="L71" i="1" s="1"/>
  <c r="I70" i="1"/>
  <c r="J70" i="1" s="1"/>
  <c r="L70" i="1" s="1"/>
  <c r="I69" i="1"/>
  <c r="J69" i="1" s="1"/>
  <c r="L69" i="1" s="1"/>
  <c r="I68" i="1"/>
  <c r="J68" i="1" s="1"/>
  <c r="L68" i="1" s="1"/>
  <c r="I67" i="1"/>
  <c r="J67" i="1" s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44" i="1"/>
  <c r="J44" i="1" s="1"/>
  <c r="L44" i="1" s="1"/>
  <c r="I43" i="1"/>
  <c r="J43" i="1" s="1"/>
  <c r="L43" i="1" s="1"/>
  <c r="I42" i="1"/>
  <c r="J42" i="1" s="1"/>
  <c r="L42" i="1" s="1"/>
  <c r="I41" i="1"/>
  <c r="J41" i="1" s="1"/>
  <c r="L41" i="1" s="1"/>
  <c r="I40" i="1"/>
  <c r="J40" i="1" s="1"/>
  <c r="L40" i="1" s="1"/>
  <c r="I39" i="1"/>
  <c r="J39" i="1" s="1"/>
  <c r="L39" i="1" s="1"/>
  <c r="I38" i="1"/>
  <c r="J38" i="1" s="1"/>
  <c r="L38" i="1" s="1"/>
  <c r="I37" i="1"/>
  <c r="J37" i="1" s="1"/>
  <c r="L37" i="1" s="1"/>
  <c r="I36" i="1"/>
  <c r="J36" i="1" s="1"/>
  <c r="L36" i="1" s="1"/>
  <c r="I35" i="1"/>
  <c r="J35" i="1" s="1"/>
  <c r="L35" i="1" s="1"/>
  <c r="J34" i="1"/>
  <c r="L34" i="1" s="1"/>
  <c r="I24" i="1"/>
  <c r="J24" i="1" s="1"/>
  <c r="L24" i="1" s="1"/>
  <c r="J23" i="1"/>
  <c r="L23" i="1" s="1"/>
  <c r="L22" i="1"/>
  <c r="I21" i="1"/>
  <c r="J21" i="1" s="1"/>
  <c r="L26" i="5" l="1"/>
  <c r="J26" i="5"/>
  <c r="J257" i="5"/>
  <c r="L232" i="5"/>
  <c r="L257" i="5" s="1"/>
  <c r="J125" i="5"/>
  <c r="J290" i="3"/>
  <c r="M340" i="1"/>
  <c r="N340" i="1" s="1"/>
  <c r="J257" i="1"/>
  <c r="L232" i="1"/>
  <c r="L257" i="1" s="1"/>
  <c r="J290" i="5"/>
  <c r="L125" i="5"/>
  <c r="L59" i="5"/>
  <c r="L191" i="5"/>
  <c r="L323" i="5"/>
  <c r="L92" i="5"/>
  <c r="L199" i="5"/>
  <c r="L224" i="5" s="1"/>
  <c r="J224" i="5"/>
  <c r="J158" i="5"/>
  <c r="J59" i="5"/>
  <c r="L133" i="5"/>
  <c r="L158" i="5" s="1"/>
  <c r="J191" i="5"/>
  <c r="L265" i="5"/>
  <c r="L290" i="5" s="1"/>
  <c r="J323" i="5"/>
  <c r="J92" i="5"/>
  <c r="L166" i="4"/>
  <c r="L191" i="4" s="1"/>
  <c r="J191" i="4"/>
  <c r="J26" i="4"/>
  <c r="L21" i="4"/>
  <c r="L26" i="4" s="1"/>
  <c r="L67" i="4"/>
  <c r="L92" i="4" s="1"/>
  <c r="J92" i="4"/>
  <c r="L199" i="4"/>
  <c r="L224" i="4" s="1"/>
  <c r="J224" i="4"/>
  <c r="J125" i="4"/>
  <c r="J158" i="4"/>
  <c r="J257" i="4"/>
  <c r="L125" i="4"/>
  <c r="L257" i="4"/>
  <c r="L34" i="4"/>
  <c r="L59" i="4" s="1"/>
  <c r="J59" i="4"/>
  <c r="L298" i="4"/>
  <c r="L323" i="4" s="1"/>
  <c r="J323" i="4"/>
  <c r="J290" i="4"/>
  <c r="L133" i="4"/>
  <c r="L158" i="4" s="1"/>
  <c r="L265" i="4"/>
  <c r="L290" i="4" s="1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1" i="3"/>
  <c r="L26" i="3" s="1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L325" i="5"/>
  <c r="O325" i="5"/>
  <c r="O325" i="4"/>
  <c r="L325" i="4"/>
  <c r="O325" i="3"/>
  <c r="L325" i="3"/>
  <c r="O325" i="1"/>
</calcChain>
</file>

<file path=xl/sharedStrings.xml><?xml version="1.0" encoding="utf-8"?>
<sst xmlns="http://schemas.openxmlformats.org/spreadsheetml/2006/main" count="1859" uniqueCount="470">
  <si>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</si>
  <si>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</si>
  <si>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</si>
  <si>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</si>
  <si>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</si>
  <si>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</si>
  <si>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</si>
  <si>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</si>
  <si>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</si>
  <si>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</si>
  <si>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</si>
  <si>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</si>
  <si>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</si>
  <si>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</si>
  <si>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</si>
  <si>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</si>
  <si>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</si>
  <si>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</si>
  <si>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</si>
  <si>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</si>
  <si>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</si>
  <si>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</si>
  <si>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</si>
  <si>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</si>
  <si>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</si>
  <si>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</si>
  <si>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</si>
  <si>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</si>
  <si>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</si>
  <si>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</si>
  <si>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</si>
  <si>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</si>
  <si>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</si>
  <si>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</si>
  <si>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</si>
  <si>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</si>
  <si>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</si>
  <si>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</si>
  <si>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</si>
  <si>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</si>
  <si>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</si>
  <si>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</si>
  <si>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</si>
  <si>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</si>
  <si>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</si>
  <si>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</si>
  <si>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</si>
  <si>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RESULT</t>
  </si>
  <si>
    <t>TOTAL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</si>
  <si>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</si>
  <si>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</si>
  <si>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</si>
  <si>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</si>
  <si>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</si>
  <si>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</si>
  <si>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</si>
  <si>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1.35 PM</t>
  </si>
  <si>
    <t>2.10 PM</t>
  </si>
  <si>
    <t>2.45 PM</t>
  </si>
  <si>
    <t>3.20 PM</t>
  </si>
  <si>
    <t>3.55 PM</t>
  </si>
  <si>
    <t>4.30 PM</t>
  </si>
  <si>
    <t>5.05 PM</t>
  </si>
  <si>
    <t>ODDS</t>
  </si>
  <si>
    <t>BSP $</t>
  </si>
  <si>
    <t>DOOMBEN</t>
  </si>
  <si>
    <t>RANDWICK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</si>
  <si>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</si>
  <si>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</si>
  <si>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</si>
  <si>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</si>
  <si>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</si>
  <si>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</si>
  <si>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</si>
  <si>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</si>
  <si>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</si>
  <si>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</si>
  <si>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</si>
  <si>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</si>
  <si>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</si>
  <si>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</si>
  <si>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</si>
  <si>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</si>
  <si>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</si>
  <si>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</si>
  <si>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</si>
  <si>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r>
      <t xml:space="preserve">WEDNESDAY 15 June 2022 </t>
    </r>
    <r>
      <rPr>
        <b/>
        <sz val="14"/>
        <color rgb="FFFF0000"/>
        <rFont val="Calibri"/>
        <family val="2"/>
        <scheme val="minor"/>
      </rPr>
      <t>SANDOWN</t>
    </r>
  </si>
  <si>
    <r>
      <t xml:space="preserve">HEAVY 9 / </t>
    </r>
    <r>
      <rPr>
        <b/>
        <sz val="11"/>
        <color rgb="FFFF0000"/>
        <rFont val="Calibri"/>
        <family val="2"/>
        <scheme val="minor"/>
      </rPr>
      <t>SHWRY</t>
    </r>
  </si>
  <si>
    <r>
      <t xml:space="preserve">WEDNESDAY 15 JUNE 2022  </t>
    </r>
    <r>
      <rPr>
        <b/>
        <sz val="14"/>
        <color rgb="FFFF0000"/>
        <rFont val="Calibri"/>
        <family val="2"/>
        <scheme val="minor"/>
      </rPr>
      <t>DOOMBEN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</si>
  <si>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</si>
  <si>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WEDNESDAY 15 JUNE 2022 </t>
    </r>
    <r>
      <rPr>
        <b/>
        <sz val="14"/>
        <color rgb="FFFF0000"/>
        <rFont val="Calibri"/>
        <family val="2"/>
        <scheme val="minor"/>
      </rPr>
      <t xml:space="preserve"> STRATHALBYN</t>
    </r>
  </si>
  <si>
    <r>
      <t xml:space="preserve">SOFT 7 / </t>
    </r>
    <r>
      <rPr>
        <b/>
        <sz val="11"/>
        <color rgb="FFFF0000"/>
        <rFont val="Calibri"/>
        <family val="2"/>
        <scheme val="minor"/>
      </rPr>
      <t>OCAST</t>
    </r>
  </si>
  <si>
    <t>STRTHLBYN</t>
  </si>
  <si>
    <t>SANDOWN</t>
  </si>
  <si>
    <t>6x82</t>
  </si>
  <si>
    <t>LA VINA</t>
  </si>
  <si>
    <t>MADDOX</t>
  </si>
  <si>
    <t>164x</t>
  </si>
  <si>
    <t>SWEETZOU</t>
  </si>
  <si>
    <t>TYCOON HUMMA</t>
  </si>
  <si>
    <t>15x5</t>
  </si>
  <si>
    <t>BROWNIE</t>
  </si>
  <si>
    <t>39x2</t>
  </si>
  <si>
    <t>15x0</t>
  </si>
  <si>
    <t>JEZOULENKO</t>
  </si>
  <si>
    <t>x503</t>
  </si>
  <si>
    <t>HIGH RISK</t>
  </si>
  <si>
    <t>KASAMI</t>
  </si>
  <si>
    <t>403x</t>
  </si>
  <si>
    <t>BEATRIX</t>
  </si>
  <si>
    <t>0x7x</t>
  </si>
  <si>
    <t>DREAM EFFORT</t>
  </si>
  <si>
    <t>JUNGLE SENSATION</t>
  </si>
  <si>
    <t>0444</t>
  </si>
  <si>
    <t>*</t>
  </si>
  <si>
    <t>SUGARTOWN 100</t>
  </si>
  <si>
    <t>1000m</t>
  </si>
  <si>
    <t>F&amp;M-BM 70</t>
  </si>
  <si>
    <t>1400m</t>
  </si>
  <si>
    <t>MARES-BM 7O</t>
  </si>
  <si>
    <t>3x6x</t>
  </si>
  <si>
    <t>35x1</t>
  </si>
  <si>
    <t>5x80</t>
  </si>
  <si>
    <t>MRS SIPPY</t>
  </si>
  <si>
    <t>x662</t>
  </si>
  <si>
    <t>MINYINGA</t>
  </si>
  <si>
    <t>31x1</t>
  </si>
  <si>
    <t>x480</t>
  </si>
  <si>
    <t>FLORENT</t>
  </si>
  <si>
    <t>STRATESSA</t>
  </si>
  <si>
    <t>CYCLONE SALLY</t>
  </si>
  <si>
    <t>x321</t>
  </si>
  <si>
    <t>LADY D'ORO</t>
  </si>
  <si>
    <t>78x5</t>
  </si>
  <si>
    <t>SARNIA</t>
  </si>
  <si>
    <t>NO SECRET</t>
  </si>
  <si>
    <t xml:space="preserve">KURABUI </t>
  </si>
  <si>
    <t>OUR MODENA</t>
  </si>
  <si>
    <t>PITCHANUN</t>
  </si>
  <si>
    <t>MELTDOWN</t>
  </si>
  <si>
    <t>1800m</t>
  </si>
  <si>
    <t>BMJ-70</t>
  </si>
  <si>
    <t>07x3</t>
  </si>
  <si>
    <t>5x79</t>
  </si>
  <si>
    <t>SILENT COMMAND</t>
  </si>
  <si>
    <t>51x6</t>
  </si>
  <si>
    <t>HEZAFOX</t>
  </si>
  <si>
    <t>1x41</t>
  </si>
  <si>
    <t>0x42</t>
  </si>
  <si>
    <t>x400</t>
  </si>
  <si>
    <t>SARODEC</t>
  </si>
  <si>
    <t>UNFAIR DISMISSAL</t>
  </si>
  <si>
    <t>81x</t>
  </si>
  <si>
    <t>32x4</t>
  </si>
  <si>
    <t>LORENZETTI</t>
  </si>
  <si>
    <t>RIPPLEBROOK</t>
  </si>
  <si>
    <t>PEEKAYS LEGACY</t>
  </si>
  <si>
    <t>76x9</t>
  </si>
  <si>
    <t>x548</t>
  </si>
  <si>
    <t>NEWZEEL DEAL</t>
  </si>
  <si>
    <t>1x26</t>
  </si>
  <si>
    <t>0412</t>
  </si>
  <si>
    <t>FIFTH POSITION</t>
  </si>
  <si>
    <t>LADY IN THE SKY</t>
  </si>
  <si>
    <t xml:space="preserve">RUDHYAR </t>
  </si>
  <si>
    <t xml:space="preserve">IMPULSAR </t>
  </si>
  <si>
    <t xml:space="preserve">MARK OF THE MAN </t>
  </si>
  <si>
    <t xml:space="preserve">MARCOLT </t>
  </si>
  <si>
    <t>AUSTRATA</t>
  </si>
  <si>
    <t>SHAKESPEARE</t>
  </si>
  <si>
    <t>STAR SPARKS 100</t>
  </si>
  <si>
    <t>1500m</t>
  </si>
  <si>
    <t>BM-70</t>
  </si>
  <si>
    <t>25x4</t>
  </si>
  <si>
    <t>PEIDRA</t>
  </si>
  <si>
    <t>10x9</t>
  </si>
  <si>
    <t>EUGENE'S FOREST</t>
  </si>
  <si>
    <t>20x7</t>
  </si>
  <si>
    <t>31x8</t>
  </si>
  <si>
    <t>0x67</t>
  </si>
  <si>
    <t>x383</t>
  </si>
  <si>
    <t>366x</t>
  </si>
  <si>
    <t>21x3</t>
  </si>
  <si>
    <t>SANTERO</t>
  </si>
  <si>
    <t>45x0</t>
  </si>
  <si>
    <t>CALIFORNIA LONGBOW</t>
  </si>
  <si>
    <t>3x15</t>
  </si>
  <si>
    <t>LAUNCH PAD</t>
  </si>
  <si>
    <t>7x61</t>
  </si>
  <si>
    <t>MILTIDA</t>
  </si>
  <si>
    <t>24x6</t>
  </si>
  <si>
    <t>4x36</t>
  </si>
  <si>
    <t>SUNFALL</t>
  </si>
  <si>
    <t>6x62</t>
  </si>
  <si>
    <t>GREEN FLASH</t>
  </si>
  <si>
    <t>23x5</t>
  </si>
  <si>
    <t>SOARHI</t>
  </si>
  <si>
    <t>x312</t>
  </si>
  <si>
    <t>BATTAGLIA</t>
  </si>
  <si>
    <t>21x4</t>
  </si>
  <si>
    <t>BIG BREW</t>
  </si>
  <si>
    <t>0x29</t>
  </si>
  <si>
    <t xml:space="preserve">FEUERMOND </t>
  </si>
  <si>
    <t>TRICOLOGY</t>
  </si>
  <si>
    <t xml:space="preserve">PLATFORM </t>
  </si>
  <si>
    <t>JAYROD TOO</t>
  </si>
  <si>
    <t xml:space="preserve">CABINHO </t>
  </si>
  <si>
    <t>ROCK IN THE PARK</t>
  </si>
  <si>
    <t>OZ LEGEND</t>
  </si>
  <si>
    <t xml:space="preserve">RAINBOW THIEF </t>
  </si>
  <si>
    <t>GLOBAL GIFT</t>
  </si>
  <si>
    <t>1300m</t>
  </si>
  <si>
    <t>441x</t>
  </si>
  <si>
    <t xml:space="preserve">HERE TO SHOCK </t>
  </si>
  <si>
    <t>2x24</t>
  </si>
  <si>
    <t>5x03</t>
  </si>
  <si>
    <t>CONDO'S EXPRESS</t>
  </si>
  <si>
    <t>x064</t>
  </si>
  <si>
    <t>BRENLYN'S TROOPER</t>
  </si>
  <si>
    <t>00x0</t>
  </si>
  <si>
    <t>FREE TO MOVE</t>
  </si>
  <si>
    <t>0x06</t>
  </si>
  <si>
    <t>KALASHANI LAD</t>
  </si>
  <si>
    <t>OFFICE JIM</t>
  </si>
  <si>
    <t>795x</t>
  </si>
  <si>
    <t>SALTPETER</t>
  </si>
  <si>
    <t>x110</t>
  </si>
  <si>
    <t>SKYWOLF</t>
  </si>
  <si>
    <t>446x</t>
  </si>
  <si>
    <t>7x48</t>
  </si>
  <si>
    <t>159x</t>
  </si>
  <si>
    <t>DERIVE</t>
  </si>
  <si>
    <t>9x11</t>
  </si>
  <si>
    <t>IRONEDGE</t>
  </si>
  <si>
    <t>1x1</t>
  </si>
  <si>
    <t>309x</t>
  </si>
  <si>
    <t>SEB SONG</t>
  </si>
  <si>
    <t>0x32</t>
  </si>
  <si>
    <t>REDSNAP</t>
  </si>
  <si>
    <t>213x</t>
  </si>
  <si>
    <t xml:space="preserve">THE GENERAL </t>
  </si>
  <si>
    <t xml:space="preserve">GRANDE RUMORE </t>
  </si>
  <si>
    <t>CAMELOT TALES</t>
  </si>
  <si>
    <t xml:space="preserve">SOUTH PARADE </t>
  </si>
  <si>
    <t xml:space="preserve">CARBONETTI </t>
  </si>
  <si>
    <t>1660m</t>
  </si>
  <si>
    <t>CLASS 2</t>
  </si>
  <si>
    <t>2.53 PM</t>
  </si>
  <si>
    <t>49x7</t>
  </si>
  <si>
    <t>DIASONIC</t>
  </si>
  <si>
    <t>5x11</t>
  </si>
  <si>
    <t>5x63</t>
  </si>
  <si>
    <t>PAREDO</t>
  </si>
  <si>
    <t>x008</t>
  </si>
  <si>
    <t>SOVEREIGN LEGEND</t>
  </si>
  <si>
    <t>12x1</t>
  </si>
  <si>
    <t>GAUNTLET</t>
  </si>
  <si>
    <t>GLASHABEE</t>
  </si>
  <si>
    <t>ROSE OF DUPORTH</t>
  </si>
  <si>
    <t>ROYAL BALLET</t>
  </si>
  <si>
    <t>148x</t>
  </si>
  <si>
    <t>PAINTED BLACK</t>
  </si>
  <si>
    <t>0x75</t>
  </si>
  <si>
    <t>FANTOME LADY</t>
  </si>
  <si>
    <t>NITROGLYCERINE</t>
  </si>
  <si>
    <t>STELLAR</t>
  </si>
  <si>
    <t>84x8</t>
  </si>
  <si>
    <t>WAIKATO</t>
  </si>
  <si>
    <t xml:space="preserve">TAREX </t>
  </si>
  <si>
    <r>
      <t xml:space="preserve">MAJESTIC COLOUR </t>
    </r>
    <r>
      <rPr>
        <b/>
        <sz val="9"/>
        <color rgb="FFFF0000"/>
        <rFont val="Arial"/>
        <family val="2"/>
      </rPr>
      <t>100 100</t>
    </r>
  </si>
  <si>
    <t>4.03 PM</t>
  </si>
  <si>
    <t>1350m</t>
  </si>
  <si>
    <t>CLASS 3-HANDICAP</t>
  </si>
  <si>
    <t>36x5</t>
  </si>
  <si>
    <t>THUNDER MANIA</t>
  </si>
  <si>
    <t>8x71</t>
  </si>
  <si>
    <t>38x4</t>
  </si>
  <si>
    <t>HOT SPRING GOLD</t>
  </si>
  <si>
    <t>258x</t>
  </si>
  <si>
    <t>DAULAT TAI PANAZIZ</t>
  </si>
  <si>
    <t>5x04</t>
  </si>
  <si>
    <t>WHOZYADEELER</t>
  </si>
  <si>
    <t>0x94</t>
  </si>
  <si>
    <t>RAYJEN</t>
  </si>
  <si>
    <t>BERDINI'S GIRL</t>
  </si>
  <si>
    <t>PETUNIA</t>
  </si>
  <si>
    <t>4x85</t>
  </si>
  <si>
    <t>POWER BOOM</t>
  </si>
  <si>
    <t>11x4</t>
  </si>
  <si>
    <t>SHEPPEY</t>
  </si>
  <si>
    <t>TRI NATIONS</t>
  </si>
  <si>
    <t>48x5</t>
  </si>
  <si>
    <t>OUR FRAULEIN</t>
  </si>
  <si>
    <t xml:space="preserve">COLLAY'S SPIRIT </t>
  </si>
  <si>
    <r>
      <t xml:space="preserve">BRAVE WARRIOR </t>
    </r>
    <r>
      <rPr>
        <b/>
        <sz val="9"/>
        <color rgb="FFFF0000"/>
        <rFont val="Arial"/>
        <family val="2"/>
      </rPr>
      <t>100</t>
    </r>
  </si>
  <si>
    <t>1200m</t>
  </si>
  <si>
    <t>CLASS 4-HANDICAP</t>
  </si>
  <si>
    <t>4.34 PM</t>
  </si>
  <si>
    <t>REDOUTE'S IMAGE</t>
  </si>
  <si>
    <t>10x2</t>
  </si>
  <si>
    <t>HOLIDAY DREAMS</t>
  </si>
  <si>
    <t>5x01</t>
  </si>
  <si>
    <t>ONE SHY RUBY</t>
  </si>
  <si>
    <t>ORIENTAL RUNNER</t>
  </si>
  <si>
    <t>30x1</t>
  </si>
  <si>
    <t>x183</t>
  </si>
  <si>
    <t>BUNDYANDCOKE</t>
  </si>
  <si>
    <t>KUDU</t>
  </si>
  <si>
    <t>TORUN</t>
  </si>
  <si>
    <t>SEQUANA</t>
  </si>
  <si>
    <t>AVOLONTE</t>
  </si>
  <si>
    <t>MAXCALEMMA</t>
  </si>
  <si>
    <t>SNAZZ 'N' CHARM</t>
  </si>
  <si>
    <t>REALITY</t>
  </si>
  <si>
    <t>KING'S RULE</t>
  </si>
  <si>
    <t>0641</t>
  </si>
  <si>
    <t xml:space="preserve">EL VENCEDOR </t>
  </si>
  <si>
    <t xml:space="preserve">SUPER GORGEOUS 100 100 </t>
  </si>
  <si>
    <t>3.00 PM</t>
  </si>
  <si>
    <t>1600m</t>
  </si>
  <si>
    <t>BM-56</t>
  </si>
  <si>
    <t>x0x7</t>
  </si>
  <si>
    <t>HALLAROSTE</t>
  </si>
  <si>
    <t>SEFTON</t>
  </si>
  <si>
    <t>SPLASHING ROSSA</t>
  </si>
  <si>
    <t>READY FORA MOET</t>
  </si>
  <si>
    <t>SIRMAZE</t>
  </si>
  <si>
    <t>FIGHT FOR FREEDOM</t>
  </si>
  <si>
    <t>LITTLEBITFUNNY</t>
  </si>
  <si>
    <t>87x7</t>
  </si>
  <si>
    <t>MOSS THE BOSS</t>
  </si>
  <si>
    <t>SPACE EQUITY</t>
  </si>
  <si>
    <t>SAWTELL 100 100</t>
  </si>
  <si>
    <t>1100m</t>
  </si>
  <si>
    <t>BM-54</t>
  </si>
  <si>
    <t>7x03</t>
  </si>
  <si>
    <t>SITTING BULL</t>
  </si>
  <si>
    <t>MARSHALL DILLON</t>
  </si>
  <si>
    <t>EM BRYAN</t>
  </si>
  <si>
    <t>BEEOKAY</t>
  </si>
  <si>
    <t>LIBERTY BLUE</t>
  </si>
  <si>
    <t>x794</t>
  </si>
  <si>
    <t>DECISIVE HEART</t>
  </si>
  <si>
    <t>SEE YOU LATER NOW</t>
  </si>
  <si>
    <t>BITAEQUI</t>
  </si>
  <si>
    <t>CELTIC BELLE</t>
  </si>
  <si>
    <t>0812</t>
  </si>
  <si>
    <r>
      <t xml:space="preserve">CARTIER TIARA </t>
    </r>
    <r>
      <rPr>
        <b/>
        <sz val="9"/>
        <color rgb="FFFF0000"/>
        <rFont val="Arial"/>
        <family val="2"/>
      </rPr>
      <t>100</t>
    </r>
  </si>
  <si>
    <t>BM-56-HANDICAP</t>
  </si>
  <si>
    <t>4.45 PM</t>
  </si>
  <si>
    <t>99x4</t>
  </si>
  <si>
    <t>ORDER IS RESTORED</t>
  </si>
  <si>
    <t>7x60</t>
  </si>
  <si>
    <t>TABLE OF WISDOM</t>
  </si>
  <si>
    <t>10x6</t>
  </si>
  <si>
    <t>THE LADIES MAN</t>
  </si>
  <si>
    <t>65x5</t>
  </si>
  <si>
    <t>GO BOO BOO</t>
  </si>
  <si>
    <t>x926</t>
  </si>
  <si>
    <t>MORE SHOTS</t>
  </si>
  <si>
    <t>MUMBLES</t>
  </si>
  <si>
    <t>TEMPTING BELLE</t>
  </si>
  <si>
    <t>EQUUS D'ORO</t>
  </si>
  <si>
    <t>0x22</t>
  </si>
  <si>
    <t>GOODARCHIE</t>
  </si>
  <si>
    <t>0x08</t>
  </si>
  <si>
    <t>HILUMIERE</t>
  </si>
  <si>
    <t>450x</t>
  </si>
  <si>
    <t>TIZA</t>
  </si>
  <si>
    <t>0847</t>
  </si>
  <si>
    <t>0896</t>
  </si>
  <si>
    <t>STRATH</t>
  </si>
  <si>
    <t>STRATHLBN</t>
  </si>
  <si>
    <t>7.SAWTELL</t>
  </si>
  <si>
    <t>11.LADY D'ORO</t>
  </si>
  <si>
    <t>12.MILTIDA</t>
  </si>
  <si>
    <r>
      <t xml:space="preserve">DATE: </t>
    </r>
    <r>
      <rPr>
        <b/>
        <sz val="12"/>
        <color rgb="FFFF0000"/>
        <rFont val="Calibri"/>
        <family val="2"/>
        <scheme val="minor"/>
      </rPr>
      <t>15 June Wednesday 2022</t>
    </r>
  </si>
  <si>
    <t>STRATHALBYN</t>
  </si>
  <si>
    <t>TRIFECTA'S &amp; F4'S</t>
  </si>
  <si>
    <t>SAND</t>
  </si>
  <si>
    <t>MILTIDE</t>
  </si>
  <si>
    <t>STAWELL</t>
  </si>
  <si>
    <r>
      <t xml:space="preserve">WEDNESDAY 15 JUNE 2022  </t>
    </r>
    <r>
      <rPr>
        <b/>
        <sz val="14"/>
        <color rgb="FFFF0000"/>
        <rFont val="Calibri"/>
        <family val="2"/>
        <scheme val="minor"/>
      </rPr>
      <t>RANDWICK INS</t>
    </r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</si>
  <si>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</si>
  <si>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t>3x54</t>
  </si>
  <si>
    <t>0x45</t>
  </si>
  <si>
    <t>ROMAN</t>
  </si>
  <si>
    <t>BROWN THOMAS</t>
  </si>
  <si>
    <t>ZOUNIQUE</t>
  </si>
  <si>
    <t>DEPARTING BULLET</t>
  </si>
  <si>
    <t>x645</t>
  </si>
  <si>
    <t>DINADO</t>
  </si>
  <si>
    <t>25x6</t>
  </si>
  <si>
    <t>VIREN</t>
  </si>
  <si>
    <t xml:space="preserve">SPANISH POINT </t>
  </si>
  <si>
    <t>KING OF THE CASTLE</t>
  </si>
  <si>
    <t>NAVAL WARFARE</t>
  </si>
  <si>
    <t xml:space="preserve">CHATEAUX PARK </t>
  </si>
  <si>
    <t>BM-72</t>
  </si>
  <si>
    <t>2.00 PM</t>
  </si>
  <si>
    <t>2.35 PM</t>
  </si>
  <si>
    <t>1550m</t>
  </si>
  <si>
    <t>MEDIA STARGUEST</t>
  </si>
  <si>
    <t>SEGRILL</t>
  </si>
  <si>
    <t xml:space="preserve">x386 </t>
  </si>
  <si>
    <t xml:space="preserve">x151 </t>
  </si>
  <si>
    <t>93x1</t>
  </si>
  <si>
    <t>TOULON BROOK</t>
  </si>
  <si>
    <t>20x2</t>
  </si>
  <si>
    <t>MICRONA</t>
  </si>
  <si>
    <t>137x</t>
  </si>
  <si>
    <t>FIORDLAND (IRE)</t>
  </si>
  <si>
    <t>DOM TYCOON</t>
  </si>
  <si>
    <t>BOB'S YOUR UNCLE</t>
  </si>
  <si>
    <t>ROSEIRRO</t>
  </si>
  <si>
    <t>TENORINO</t>
  </si>
  <si>
    <t>0384</t>
  </si>
  <si>
    <t xml:space="preserve">FIORDLAND </t>
  </si>
  <si>
    <t xml:space="preserve">PROPOSE A TOAST 100 </t>
  </si>
  <si>
    <t>3.45 PM</t>
  </si>
  <si>
    <t>x220</t>
  </si>
  <si>
    <t>HE'S A HOTSHOT</t>
  </si>
  <si>
    <t>057x</t>
  </si>
  <si>
    <t>HENSCHEL</t>
  </si>
  <si>
    <t>5x74</t>
  </si>
  <si>
    <t>MONTE DITTO</t>
  </si>
  <si>
    <t>7x34</t>
  </si>
  <si>
    <t>QUIET RIOT</t>
  </si>
  <si>
    <t>0x05</t>
  </si>
  <si>
    <t>KATTEGAT</t>
  </si>
  <si>
    <t>66x3</t>
  </si>
  <si>
    <t>AFFINITY BEYOND</t>
  </si>
  <si>
    <t>6x26</t>
  </si>
  <si>
    <t>TWICE AS SPECIAL</t>
  </si>
  <si>
    <t>DELIGHTFUL DREAM</t>
  </si>
  <si>
    <t>RAFHA'S CHOICE</t>
  </si>
  <si>
    <t>COOL MISSILE</t>
  </si>
  <si>
    <r>
      <t xml:space="preserve">JULIAN ROCK </t>
    </r>
    <r>
      <rPr>
        <b/>
        <sz val="9"/>
        <color rgb="FFFF0000"/>
        <rFont val="Arial"/>
        <family val="2"/>
      </rPr>
      <t xml:space="preserve">100 100 </t>
    </r>
  </si>
  <si>
    <t>4.20 PM</t>
  </si>
  <si>
    <t>8x32</t>
  </si>
  <si>
    <t>HIT THE TARGET</t>
  </si>
  <si>
    <t>434x</t>
  </si>
  <si>
    <t>STEEL DIAMOND</t>
  </si>
  <si>
    <t>GUSONIC</t>
  </si>
  <si>
    <t>x156</t>
  </si>
  <si>
    <t>BRIARS KINGDOM</t>
  </si>
  <si>
    <t>38x7</t>
  </si>
  <si>
    <t>OAKFIELD TWILIGHT</t>
  </si>
  <si>
    <t>x786</t>
  </si>
  <si>
    <t>x326</t>
  </si>
  <si>
    <t>BROKEN HILL</t>
  </si>
  <si>
    <t>x522</t>
  </si>
  <si>
    <t>LA SANTE</t>
  </si>
  <si>
    <t>TAWFIQ LASS</t>
  </si>
  <si>
    <t>266x</t>
  </si>
  <si>
    <t>RICH AND SHAMELESS</t>
  </si>
  <si>
    <t>0322</t>
  </si>
  <si>
    <t xml:space="preserve">BONITA AURELIA </t>
  </si>
  <si>
    <t xml:space="preserve">HE'S SUPER LUCKY </t>
  </si>
  <si>
    <r>
      <t xml:space="preserve">CALGARY QUEEN </t>
    </r>
    <r>
      <rPr>
        <b/>
        <sz val="9"/>
        <color rgb="FFFF0000"/>
        <rFont val="Arial"/>
        <family val="2"/>
      </rPr>
      <t>100</t>
    </r>
  </si>
  <si>
    <t>7.ZOUNIQUE</t>
  </si>
  <si>
    <t>10.RAFHA'S CHOICE</t>
  </si>
  <si>
    <t>RANDWK</t>
  </si>
  <si>
    <t>RAPHA'S CHOICE</t>
  </si>
  <si>
    <t>M/O</t>
  </si>
  <si>
    <t>DAYTONA BAY 0</t>
  </si>
  <si>
    <r>
      <t xml:space="preserve">HOME RULE </t>
    </r>
    <r>
      <rPr>
        <b/>
        <sz val="9"/>
        <color rgb="FFFF0000"/>
        <rFont val="Arial"/>
        <family val="2"/>
      </rPr>
      <t>100 100</t>
    </r>
  </si>
  <si>
    <r>
      <t xml:space="preserve">ZOUSTORM </t>
    </r>
    <r>
      <rPr>
        <b/>
        <sz val="9"/>
        <color rgb="FFFF0000"/>
        <rFont val="Arial"/>
        <family val="2"/>
      </rPr>
      <t>100 100</t>
    </r>
  </si>
  <si>
    <t>M/O**</t>
  </si>
  <si>
    <t>RANDWICK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</si>
</sst>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Times New Roman"/>
      <family val="1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170" fontId="13" fillId="0" borderId="1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41" fillId="3" borderId="1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0" xfId="0" applyNumberFormat="1" applyFont="1" applyFill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0" fontId="44" fillId="0" borderId="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3" fillId="2" borderId="0" xfId="0" applyNumberFormat="1" applyFont="1" applyFill="1" applyAlignment="1">
      <alignment horizontal="right"/>
    </xf>
    <xf numFmtId="164" fontId="44" fillId="5" borderId="0" xfId="1" applyNumberFormat="1" applyFont="1" applyFill="1" applyAlignment="1">
      <alignment horizontal="right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6" fillId="0" borderId="0" xfId="0" applyFont="1" applyBorder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1" fontId="5" fillId="0" borderId="0" xfId="0" applyNumberFormat="1" applyFont="1" applyBorder="1" applyAlignment="1" applyProtection="1">
      <protection locked="0"/>
    </xf>
    <xf numFmtId="0" fontId="34" fillId="0" borderId="0" xfId="0" applyFont="1" applyBorder="1" applyAlignment="1"/>
    <xf numFmtId="1" fontId="43" fillId="0" borderId="0" xfId="0" applyNumberFormat="1" applyFont="1" applyBorder="1" applyAlignment="1" applyProtection="1">
      <protection locked="0"/>
    </xf>
    <xf numFmtId="44" fontId="17" fillId="0" borderId="0" xfId="1" applyFont="1" applyBorder="1" applyAlignment="1">
      <alignment horizontal="center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Border="1" applyAlignment="1">
      <alignment horizontal="center"/>
    </xf>
    <xf numFmtId="44" fontId="17" fillId="0" borderId="0" xfId="1" applyFont="1" applyFill="1" applyBorder="1" applyAlignment="1">
      <alignment horizontal="center"/>
    </xf>
    <xf numFmtId="44" fontId="17" fillId="0" borderId="0" xfId="1" applyFont="1" applyFill="1" applyAlignment="1">
      <alignment horizontal="center" vertical="center"/>
    </xf>
    <xf numFmtId="1" fontId="0" fillId="0" borderId="0" xfId="0" applyNumberFormat="1" applyBorder="1" applyAlignment="1" applyProtection="1">
      <protection locked="0"/>
    </xf>
    <xf numFmtId="1" fontId="31" fillId="0" borderId="0" xfId="0" applyNumberFormat="1" applyFont="1" applyBorder="1" applyAlignment="1" applyProtection="1">
      <alignment horizontal="left"/>
      <protection locked="0"/>
    </xf>
    <xf numFmtId="1" fontId="48" fillId="0" borderId="0" xfId="0" applyNumberFormat="1" applyFont="1" applyBorder="1" applyAlignment="1" applyProtection="1">
      <alignment horizontal="center"/>
      <protection locked="0"/>
    </xf>
    <xf numFmtId="1" fontId="49" fillId="0" borderId="0" xfId="0" applyNumberFormat="1" applyFont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 horizontal="center"/>
      <protection locked="0"/>
    </xf>
    <xf numFmtId="165" fontId="48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left"/>
    </xf>
    <xf numFmtId="0" fontId="29" fillId="0" borderId="0" xfId="0" applyFont="1" applyBorder="1" applyAlignment="1"/>
    <xf numFmtId="1" fontId="22" fillId="0" borderId="0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44" fontId="7" fillId="0" borderId="0" xfId="1" applyFont="1" applyFill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44" fontId="20" fillId="3" borderId="17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44" fontId="17" fillId="0" borderId="0" xfId="1" applyFont="1" applyFill="1" applyAlignment="1">
      <alignment horizontal="center"/>
    </xf>
    <xf numFmtId="0" fontId="20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center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3" borderId="0" xfId="0" applyFont="1" applyFill="1" applyAlignment="1">
      <alignment horizontal="center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15</xdr:col>
      <xdr:colOff>361950</xdr:colOff>
      <xdr:row>3</xdr:row>
      <xdr:rowOff>295275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700" y="0"/>
          <a:ext cx="39052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</xdr:rowOff>
    </xdr:from>
    <xdr:to>
      <xdr:col>15</xdr:col>
      <xdr:colOff>371474</xdr:colOff>
      <xdr:row>4</xdr:row>
      <xdr:rowOff>1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1"/>
          <a:ext cx="3914775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38100</xdr:rowOff>
    </xdr:from>
    <xdr:to>
      <xdr:col>15</xdr:col>
      <xdr:colOff>342900</xdr:colOff>
      <xdr:row>4</xdr:row>
      <xdr:rowOff>1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9CF0628F-5E39-4792-959E-991B4F0928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700" y="38100"/>
          <a:ext cx="3886200" cy="1352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</xdr:colOff>
      <xdr:row>0</xdr:row>
      <xdr:rowOff>19050</xdr:rowOff>
    </xdr:from>
    <xdr:to>
      <xdr:col>15</xdr:col>
      <xdr:colOff>361949</xdr:colOff>
      <xdr:row>4</xdr:row>
      <xdr:rowOff>0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2B45296E-E7D4-4C7F-9B28-D2666F1E2C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96174" y="19050"/>
          <a:ext cx="3914775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S377" sqref="S377:T377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84" t="s">
        <v>23</v>
      </c>
      <c r="B1" s="384"/>
      <c r="C1" s="384"/>
      <c r="D1" s="384"/>
      <c r="E1" s="384"/>
      <c r="F1" s="384"/>
      <c r="G1" s="384"/>
      <c r="H1" s="384"/>
      <c r="I1" s="71"/>
    </row>
    <row r="2" spans="1:17" ht="30" customHeight="1" thickBot="1" x14ac:dyDescent="0.3">
      <c r="A2" s="385" t="s">
        <v>24</v>
      </c>
      <c r="B2" s="385"/>
      <c r="C2" s="385"/>
      <c r="D2" s="385"/>
      <c r="E2" s="385"/>
      <c r="F2" s="385"/>
      <c r="G2" s="385"/>
      <c r="H2" s="385"/>
      <c r="I2" s="55"/>
      <c r="J2" s="55"/>
      <c r="K2" s="55"/>
      <c r="L2" s="55"/>
      <c r="M2" s="55"/>
      <c r="N2" s="55"/>
    </row>
    <row r="3" spans="1:17" ht="24.95" customHeight="1" thickBot="1" x14ac:dyDescent="0.3">
      <c r="A3" s="392" t="s">
        <v>30</v>
      </c>
      <c r="B3" s="393"/>
      <c r="C3" s="394" t="s">
        <v>31</v>
      </c>
      <c r="D3" s="395"/>
      <c r="E3" s="395"/>
      <c r="F3" s="395"/>
      <c r="G3" s="395"/>
      <c r="H3" s="395"/>
      <c r="I3" s="395"/>
      <c r="J3" s="396"/>
    </row>
    <row r="4" spans="1:17" ht="24.95" customHeight="1" thickBot="1" x14ac:dyDescent="0.3">
      <c r="A4" s="231" t="s">
        <v>29</v>
      </c>
      <c r="B4" s="232"/>
      <c r="C4" s="386" t="s">
        <v>21</v>
      </c>
      <c r="D4" s="387"/>
      <c r="E4" s="387"/>
      <c r="F4" s="387"/>
      <c r="G4" s="387"/>
      <c r="H4" s="387"/>
      <c r="I4" s="387"/>
      <c r="J4" s="388"/>
    </row>
    <row r="5" spans="1:17" ht="45" customHeight="1" thickBot="1" x14ac:dyDescent="0.3">
      <c r="A5" s="389" t="s">
        <v>32</v>
      </c>
      <c r="B5" s="390"/>
      <c r="C5" s="390"/>
      <c r="D5" s="390"/>
      <c r="E5" s="390"/>
      <c r="F5" s="390"/>
      <c r="G5" s="390"/>
      <c r="H5" s="390"/>
      <c r="I5" s="390"/>
      <c r="J5" s="390"/>
      <c r="K5" s="215"/>
      <c r="L5" s="216"/>
      <c r="M5" s="216"/>
      <c r="N5" s="216"/>
      <c r="O5" s="217"/>
    </row>
    <row r="6" spans="1:17" ht="24.95" customHeight="1" thickBot="1" x14ac:dyDescent="0.3">
      <c r="A6" s="397" t="s">
        <v>45</v>
      </c>
      <c r="B6" s="398"/>
      <c r="C6" s="398"/>
      <c r="D6" s="398"/>
      <c r="E6" s="398"/>
      <c r="F6" s="398"/>
      <c r="G6" s="398"/>
      <c r="H6" s="398"/>
      <c r="I6" s="398"/>
      <c r="J6" s="398"/>
      <c r="K6" s="218"/>
      <c r="L6" s="239"/>
      <c r="M6" s="239"/>
      <c r="N6" s="239"/>
      <c r="O6" s="203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0"/>
      <c r="L7" s="224"/>
      <c r="M7" s="224"/>
      <c r="N7" s="224"/>
      <c r="O7" s="211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0"/>
      <c r="J8" s="108"/>
      <c r="K8" s="212"/>
      <c r="L8" s="91"/>
      <c r="M8" s="230"/>
      <c r="O8" s="203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30"/>
      <c r="J9" s="108"/>
      <c r="K9" s="212"/>
      <c r="L9" s="91"/>
      <c r="M9" s="230"/>
      <c r="O9" s="203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0"/>
      <c r="J10" s="108"/>
      <c r="K10" s="212"/>
      <c r="L10" s="91"/>
      <c r="M10" s="230"/>
      <c r="O10" s="203"/>
    </row>
    <row r="11" spans="1:17" ht="15" customHeight="1" x14ac:dyDescent="0.25">
      <c r="A11" s="44" t="s">
        <v>36</v>
      </c>
      <c r="B11" s="223" t="s">
        <v>49</v>
      </c>
      <c r="C11" s="223"/>
      <c r="D11" s="223"/>
      <c r="E11" s="223"/>
      <c r="F11" s="223"/>
      <c r="G11" s="107"/>
      <c r="H11" s="90"/>
      <c r="I11" s="230"/>
      <c r="J11" s="108"/>
      <c r="K11" s="212"/>
      <c r="L11" s="91"/>
      <c r="M11" s="230"/>
      <c r="O11" s="203"/>
    </row>
    <row r="12" spans="1:17" ht="15" hidden="1" customHeight="1" x14ac:dyDescent="0.25">
      <c r="A12" s="44"/>
      <c r="B12" s="223"/>
      <c r="C12" s="223"/>
      <c r="D12" s="223"/>
      <c r="E12" s="223"/>
      <c r="F12" s="223"/>
      <c r="G12" s="107"/>
      <c r="H12" s="90"/>
      <c r="I12" s="230"/>
      <c r="J12" s="108"/>
      <c r="K12" s="212"/>
      <c r="L12" s="91"/>
      <c r="M12" s="230"/>
      <c r="O12" s="203"/>
    </row>
    <row r="13" spans="1:17" ht="15" customHeight="1" thickBot="1" x14ac:dyDescent="0.3">
      <c r="A13" s="219">
        <v>100</v>
      </c>
      <c r="B13" s="109" t="s">
        <v>70</v>
      </c>
      <c r="C13" s="110"/>
      <c r="D13" s="204"/>
      <c r="E13" s="204"/>
      <c r="F13" s="204"/>
      <c r="G13" s="205"/>
      <c r="H13" s="93"/>
      <c r="I13" s="206"/>
      <c r="J13" s="207"/>
      <c r="K13" s="213"/>
      <c r="L13" s="208"/>
      <c r="M13" s="206"/>
      <c r="N13" s="92"/>
      <c r="O13" s="209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379" t="s">
        <v>86</v>
      </c>
      <c r="B15" s="379"/>
      <c r="C15" s="379"/>
      <c r="D15" s="379"/>
      <c r="E15" s="379"/>
      <c r="F15" s="380" t="s">
        <v>87</v>
      </c>
      <c r="G15" s="380"/>
      <c r="H15" s="233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0"/>
      <c r="D16" s="230"/>
      <c r="E16" s="88"/>
      <c r="F16" s="88"/>
      <c r="G16" s="91"/>
      <c r="H16" s="91"/>
      <c r="J16" s="391"/>
      <c r="K16" s="391"/>
      <c r="L16" s="391"/>
    </row>
    <row r="17" spans="1:16" ht="20.100000000000001" customHeight="1" x14ac:dyDescent="0.25">
      <c r="A17" s="233" t="s">
        <v>38</v>
      </c>
      <c r="B17" s="114"/>
      <c r="C17" s="69"/>
      <c r="D17" s="69"/>
      <c r="E17" s="228"/>
      <c r="F17" s="228"/>
      <c r="G17" s="53"/>
      <c r="H17" s="234"/>
      <c r="I17" s="377" t="s">
        <v>15</v>
      </c>
      <c r="J17" s="381">
        <v>0.9</v>
      </c>
      <c r="K17" s="376" t="s">
        <v>4</v>
      </c>
      <c r="L17" s="382">
        <v>100</v>
      </c>
      <c r="M17" s="375" t="s">
        <v>3</v>
      </c>
      <c r="N17" s="372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77"/>
      <c r="J18" s="381"/>
      <c r="K18" s="376"/>
      <c r="L18" s="382"/>
      <c r="M18" s="375"/>
      <c r="N18" s="37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72" t="s">
        <v>20</v>
      </c>
      <c r="N19" s="372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9" t="s">
        <v>72</v>
      </c>
      <c r="I20" s="229" t="s">
        <v>73</v>
      </c>
      <c r="J20" s="78" t="s">
        <v>1</v>
      </c>
      <c r="K20" s="78" t="s">
        <v>12</v>
      </c>
      <c r="L20" s="78" t="s">
        <v>5</v>
      </c>
      <c r="M20" s="372"/>
      <c r="N20" s="372"/>
      <c r="O20" s="117" t="s">
        <v>52</v>
      </c>
    </row>
    <row r="21" spans="1:16" ht="15" customHeight="1" x14ac:dyDescent="0.25">
      <c r="A21" s="99" t="s">
        <v>93</v>
      </c>
      <c r="B21" s="64">
        <v>7</v>
      </c>
      <c r="C21" s="214" t="s">
        <v>375</v>
      </c>
      <c r="D21" s="214"/>
      <c r="E21" s="65">
        <v>1</v>
      </c>
      <c r="F21" s="66">
        <v>58</v>
      </c>
      <c r="G21" s="49">
        <v>6.5</v>
      </c>
      <c r="H21" s="98">
        <v>8.1999999999999993</v>
      </c>
      <c r="I21" s="19">
        <f>H21</f>
        <v>8.1999999999999993</v>
      </c>
      <c r="J21" s="15">
        <f t="shared" ref="J21:J24" si="0">IF(M21="B", $L$17/G21*$J$17,IF(I21&lt;=G21,$M$17,IF(I21&gt;G21,SUM($L$17/G21*$J$17,0,ROUNDUP(,0)))))</f>
        <v>13.846153846153847</v>
      </c>
      <c r="K21" s="75"/>
      <c r="L21" s="73" t="b">
        <f>IF(J21="NO BET",0,IF(K21&gt;1,J21*-1,IF(K21=1,SUM(J21*I21-J21,0))))</f>
        <v>0</v>
      </c>
      <c r="M21" s="74"/>
      <c r="N21" s="27"/>
      <c r="O21" s="118" t="s">
        <v>114</v>
      </c>
    </row>
    <row r="22" spans="1:16" ht="15" customHeight="1" x14ac:dyDescent="0.25">
      <c r="A22" s="99" t="s">
        <v>93</v>
      </c>
      <c r="B22" s="65">
        <v>5</v>
      </c>
      <c r="C22" s="214" t="s">
        <v>374</v>
      </c>
      <c r="D22" s="214"/>
      <c r="E22" s="65">
        <v>5</v>
      </c>
      <c r="F22" s="66">
        <v>56.5</v>
      </c>
      <c r="G22" s="49">
        <v>4.7</v>
      </c>
      <c r="H22" s="98">
        <v>24</v>
      </c>
      <c r="I22" s="19">
        <f t="shared" ref="I22" si="1">H22</f>
        <v>24</v>
      </c>
      <c r="J22" s="15">
        <f t="shared" ref="J22" si="2">IF(M22="B", $L$17/G22*$J$17,IF(I22&lt;=G22,$M$17,IF(I22&gt;G22,SUM($L$17/G22*$J$17,0,ROUNDUP(,0)))))</f>
        <v>19.148936170212767</v>
      </c>
      <c r="K22" s="75"/>
      <c r="L22" s="73" t="b">
        <f t="shared" ref="L22:L24" si="3">IF(J22="NO BET",0,IF(K22&gt;1,J22*-1,IF(K22=1,SUM(J22*I22-J22,0))))</f>
        <v>0</v>
      </c>
      <c r="M22" s="74"/>
      <c r="N22" s="27"/>
      <c r="O22" s="118" t="s">
        <v>114</v>
      </c>
    </row>
    <row r="23" spans="1:16" ht="15" customHeight="1" x14ac:dyDescent="0.25">
      <c r="A23" s="99"/>
      <c r="B23" s="65"/>
      <c r="C23" s="214"/>
      <c r="D23" s="214"/>
      <c r="E23" s="65"/>
      <c r="F23" s="66"/>
      <c r="G23" s="49">
        <v>0</v>
      </c>
      <c r="H23" s="98">
        <v>0</v>
      </c>
      <c r="I23" s="19"/>
      <c r="J23" s="15" t="str">
        <f t="shared" si="0"/>
        <v>NO BET</v>
      </c>
      <c r="K23" s="75"/>
      <c r="L23" s="73">
        <f t="shared" si="3"/>
        <v>0</v>
      </c>
      <c r="M23" s="74"/>
      <c r="N23" s="27"/>
      <c r="O23" s="118"/>
    </row>
    <row r="24" spans="1:16" ht="15" customHeight="1" x14ac:dyDescent="0.25">
      <c r="A24" s="99"/>
      <c r="B24" s="65"/>
      <c r="C24" s="214"/>
      <c r="D24" s="214"/>
      <c r="E24" s="65"/>
      <c r="F24" s="66"/>
      <c r="G24" s="49">
        <v>0</v>
      </c>
      <c r="H24" s="98">
        <v>0</v>
      </c>
      <c r="I24" s="19">
        <f t="shared" ref="I22:I24" si="4">H24</f>
        <v>0</v>
      </c>
      <c r="J24" s="15" t="str">
        <f t="shared" si="0"/>
        <v>NO BET</v>
      </c>
      <c r="K24" s="75"/>
      <c r="L24" s="73">
        <f t="shared" si="3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32.995090016366618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0"/>
      <c r="D27" s="240"/>
      <c r="E27" s="240"/>
      <c r="F27" s="240"/>
      <c r="G27" s="23"/>
      <c r="H27" s="20"/>
      <c r="I27" s="94"/>
      <c r="J27" s="22"/>
      <c r="K27" s="55"/>
      <c r="L27" s="95"/>
      <c r="M27" s="74"/>
      <c r="N27" s="241"/>
      <c r="O27" s="13"/>
      <c r="P27" s="12"/>
    </row>
    <row r="28" spans="1:16" ht="31.5" x14ac:dyDescent="0.5">
      <c r="A28" s="242" t="s">
        <v>39</v>
      </c>
      <c r="B28" s="242"/>
      <c r="C28" s="242"/>
      <c r="D28" s="242"/>
      <c r="E28" s="42"/>
      <c r="F28" s="42"/>
      <c r="G28" s="242"/>
      <c r="H28" s="242"/>
      <c r="I28" s="243"/>
      <c r="J28" s="38"/>
      <c r="K28" s="54"/>
      <c r="L28" s="244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4" t="s">
        <v>6</v>
      </c>
      <c r="B30" s="79" t="s">
        <v>93</v>
      </c>
      <c r="C30" s="69" t="s">
        <v>14</v>
      </c>
      <c r="D30" s="114" t="s">
        <v>116</v>
      </c>
      <c r="E30" s="228"/>
      <c r="F30" s="228"/>
      <c r="G30" s="114"/>
      <c r="H30" s="234" t="s">
        <v>19</v>
      </c>
      <c r="I30" s="377" t="s">
        <v>15</v>
      </c>
      <c r="J30" s="374">
        <v>0.9</v>
      </c>
      <c r="K30" s="376" t="s">
        <v>4</v>
      </c>
      <c r="L30" s="373">
        <v>100</v>
      </c>
      <c r="M30" s="399" t="s">
        <v>3</v>
      </c>
      <c r="N30" s="372" t="s">
        <v>50</v>
      </c>
      <c r="O30" s="115"/>
    </row>
    <row r="31" spans="1:16" x14ac:dyDescent="0.25">
      <c r="A31" s="79" t="s">
        <v>7</v>
      </c>
      <c r="B31" s="85">
        <v>4</v>
      </c>
      <c r="C31" s="80" t="s">
        <v>13</v>
      </c>
      <c r="D31" s="85" t="s">
        <v>117</v>
      </c>
      <c r="E31" s="78"/>
      <c r="F31" s="78"/>
      <c r="G31" s="85"/>
      <c r="H31" s="67"/>
      <c r="I31" s="377"/>
      <c r="J31" s="374"/>
      <c r="K31" s="376"/>
      <c r="L31" s="373"/>
      <c r="M31" s="399"/>
      <c r="N31" s="372"/>
      <c r="O31" s="115"/>
    </row>
    <row r="32" spans="1:16" ht="15" customHeight="1" x14ac:dyDescent="0.25">
      <c r="A32" s="81" t="s">
        <v>8</v>
      </c>
      <c r="B32" s="82" t="s">
        <v>57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72" t="s">
        <v>20</v>
      </c>
      <c r="N32" s="372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9" t="s">
        <v>72</v>
      </c>
      <c r="I33" s="229" t="s">
        <v>73</v>
      </c>
      <c r="J33" s="78" t="s">
        <v>1</v>
      </c>
      <c r="K33" s="78" t="s">
        <v>12</v>
      </c>
      <c r="L33" s="78" t="s">
        <v>5</v>
      </c>
      <c r="M33" s="372"/>
      <c r="N33" s="372"/>
      <c r="O33" s="117" t="s">
        <v>52</v>
      </c>
    </row>
    <row r="34" spans="1:15" x14ac:dyDescent="0.25">
      <c r="A34" s="84">
        <v>1</v>
      </c>
      <c r="B34" s="300" t="s">
        <v>94</v>
      </c>
      <c r="C34" s="294" t="s">
        <v>95</v>
      </c>
      <c r="D34" s="295"/>
      <c r="E34" s="302">
        <v>1</v>
      </c>
      <c r="F34" s="303">
        <v>61.5</v>
      </c>
      <c r="G34" s="28">
        <v>5.7</v>
      </c>
      <c r="H34" s="29">
        <v>7.8</v>
      </c>
      <c r="I34" s="32">
        <v>7.8</v>
      </c>
      <c r="J34" s="33">
        <f>IF(M34="B", $L$30/G34*$J$30,IF(I34&lt;=G34,$M$30,IF(I34&gt;G34,SUM($L$30/G34*$J$30,0,ROUNDUP(,0)))))</f>
        <v>15.789473684210524</v>
      </c>
      <c r="K34" s="122"/>
      <c r="L34" s="73" t="b">
        <f>IF(J34="NO BET",0,IF(K34&gt;1,J34*-1,IF(K34=1,SUM(J34*I34-J34,0))))</f>
        <v>0</v>
      </c>
      <c r="N34" s="64"/>
      <c r="O34" s="118" t="s">
        <v>114</v>
      </c>
    </row>
    <row r="35" spans="1:15" ht="15" customHeight="1" x14ac:dyDescent="0.25">
      <c r="A35" s="84">
        <v>2</v>
      </c>
      <c r="B35" s="300">
        <v>2121</v>
      </c>
      <c r="C35" s="294" t="s">
        <v>96</v>
      </c>
      <c r="D35" s="295"/>
      <c r="E35" s="302">
        <v>6</v>
      </c>
      <c r="F35" s="303">
        <v>60.5</v>
      </c>
      <c r="G35" s="28">
        <v>8.9</v>
      </c>
      <c r="H35" s="29">
        <v>6.8</v>
      </c>
      <c r="I35" s="32">
        <f t="shared" ref="I35:I57" si="5">H35</f>
        <v>6.8</v>
      </c>
      <c r="J35" s="33" t="str">
        <f t="shared" ref="J35:J57" si="6">IF(M35="B", $L$30/G35*$J$30,IF(I35&lt;=G35,$M$30,IF(I35&gt;G35,SUM($L$30/G35*$J$30,0,ROUNDUP(,0)))))</f>
        <v>NO BET</v>
      </c>
      <c r="K35" s="122"/>
      <c r="L35" s="73">
        <f t="shared" ref="L35:L57" si="7">IF(J35="NO BET",0,IF(K35&gt;1,J35*-1,IF(K35=1,SUM(J35*I35-J35,0))))</f>
        <v>0</v>
      </c>
      <c r="N35" s="64"/>
      <c r="O35" s="118" t="s">
        <v>114</v>
      </c>
    </row>
    <row r="36" spans="1:15" x14ac:dyDescent="0.25">
      <c r="A36" s="84">
        <v>3</v>
      </c>
      <c r="B36" s="300" t="s">
        <v>97</v>
      </c>
      <c r="C36" s="294" t="s">
        <v>98</v>
      </c>
      <c r="D36" s="295"/>
      <c r="E36" s="302">
        <v>9</v>
      </c>
      <c r="F36" s="303">
        <v>60.5</v>
      </c>
      <c r="G36" s="28">
        <v>9.6999999999999993</v>
      </c>
      <c r="H36" s="29">
        <v>5.5</v>
      </c>
      <c r="I36" s="32">
        <f t="shared" si="5"/>
        <v>5.5</v>
      </c>
      <c r="J36" s="33" t="str">
        <f t="shared" si="6"/>
        <v>NO BET</v>
      </c>
      <c r="K36" s="122"/>
      <c r="L36" s="73">
        <f t="shared" si="7"/>
        <v>0</v>
      </c>
      <c r="N36" s="64"/>
      <c r="O36" s="118"/>
    </row>
    <row r="37" spans="1:15" ht="15" customHeight="1" x14ac:dyDescent="0.25">
      <c r="A37" s="84">
        <v>4</v>
      </c>
      <c r="B37" s="300">
        <v>4923</v>
      </c>
      <c r="C37" s="294" t="s">
        <v>99</v>
      </c>
      <c r="D37" s="295"/>
      <c r="E37" s="302">
        <v>10</v>
      </c>
      <c r="F37" s="303">
        <v>60.5</v>
      </c>
      <c r="G37" s="28">
        <v>6.5</v>
      </c>
      <c r="H37" s="29">
        <v>4.7</v>
      </c>
      <c r="I37" s="32">
        <f t="shared" si="5"/>
        <v>4.7</v>
      </c>
      <c r="J37" s="33" t="str">
        <f t="shared" si="6"/>
        <v>NO BET</v>
      </c>
      <c r="K37" s="122"/>
      <c r="L37" s="73">
        <f t="shared" si="7"/>
        <v>0</v>
      </c>
      <c r="N37" s="64" t="s">
        <v>464</v>
      </c>
      <c r="O37" s="118" t="s">
        <v>114</v>
      </c>
    </row>
    <row r="38" spans="1:15" ht="15" customHeight="1" x14ac:dyDescent="0.25">
      <c r="A38" s="84">
        <v>5</v>
      </c>
      <c r="B38" s="300" t="s">
        <v>100</v>
      </c>
      <c r="C38" s="294" t="s">
        <v>101</v>
      </c>
      <c r="D38" s="295"/>
      <c r="E38" s="302">
        <v>12</v>
      </c>
      <c r="F38" s="303">
        <v>60</v>
      </c>
      <c r="G38" s="28">
        <v>9.6999999999999993</v>
      </c>
      <c r="H38" s="29">
        <v>9.8000000000000007</v>
      </c>
      <c r="I38" s="32">
        <f t="shared" si="5"/>
        <v>9.8000000000000007</v>
      </c>
      <c r="J38" s="33">
        <f t="shared" si="6"/>
        <v>9.2783505154639183</v>
      </c>
      <c r="K38" s="122"/>
      <c r="L38" s="73" t="b">
        <f t="shared" si="7"/>
        <v>0</v>
      </c>
      <c r="N38" s="64"/>
      <c r="O38" s="118"/>
    </row>
    <row r="39" spans="1:15" x14ac:dyDescent="0.25">
      <c r="A39" s="314">
        <v>6</v>
      </c>
      <c r="B39" s="315" t="s">
        <v>102</v>
      </c>
      <c r="C39" s="316" t="s">
        <v>115</v>
      </c>
      <c r="D39" s="317"/>
      <c r="E39" s="318">
        <v>3</v>
      </c>
      <c r="F39" s="319">
        <v>59.5</v>
      </c>
      <c r="G39" s="320">
        <v>4</v>
      </c>
      <c r="H39" s="321">
        <v>4.9000000000000004</v>
      </c>
      <c r="I39" s="32">
        <f t="shared" si="5"/>
        <v>4.9000000000000004</v>
      </c>
      <c r="J39" s="33">
        <f t="shared" si="6"/>
        <v>22.5</v>
      </c>
      <c r="K39" s="122"/>
      <c r="L39" s="73" t="b">
        <f t="shared" si="7"/>
        <v>0</v>
      </c>
      <c r="N39" s="64" t="s">
        <v>464</v>
      </c>
      <c r="O39" s="118"/>
    </row>
    <row r="40" spans="1:15" x14ac:dyDescent="0.25">
      <c r="A40" s="304">
        <v>7</v>
      </c>
      <c r="B40" s="305" t="s">
        <v>103</v>
      </c>
      <c r="C40" s="306" t="s">
        <v>104</v>
      </c>
      <c r="D40" s="307"/>
      <c r="E40" s="308">
        <v>2</v>
      </c>
      <c r="F40" s="309">
        <v>58.5</v>
      </c>
      <c r="G40" s="310">
        <v>0</v>
      </c>
      <c r="H40" s="311">
        <v>0</v>
      </c>
      <c r="I40" s="312">
        <f t="shared" si="5"/>
        <v>0</v>
      </c>
      <c r="J40" s="313" t="str">
        <f t="shared" si="6"/>
        <v>NO BET</v>
      </c>
      <c r="K40" s="122"/>
      <c r="L40" s="73">
        <f t="shared" si="7"/>
        <v>0</v>
      </c>
      <c r="M40" s="72"/>
      <c r="N40" s="64"/>
      <c r="O40" s="118" t="s">
        <v>114</v>
      </c>
    </row>
    <row r="41" spans="1:15" x14ac:dyDescent="0.25">
      <c r="A41" s="84">
        <v>8</v>
      </c>
      <c r="B41" s="300" t="s">
        <v>105</v>
      </c>
      <c r="C41" s="294" t="s">
        <v>106</v>
      </c>
      <c r="D41" s="295"/>
      <c r="E41" s="302">
        <v>7</v>
      </c>
      <c r="F41" s="303">
        <v>58</v>
      </c>
      <c r="G41" s="28">
        <v>15.7</v>
      </c>
      <c r="H41" s="29">
        <v>40</v>
      </c>
      <c r="I41" s="32">
        <f t="shared" si="5"/>
        <v>40</v>
      </c>
      <c r="J41" s="33">
        <f t="shared" si="6"/>
        <v>5.7324840764331215</v>
      </c>
      <c r="K41" s="122"/>
      <c r="L41" s="73" t="b">
        <f t="shared" si="7"/>
        <v>0</v>
      </c>
      <c r="N41" s="64"/>
      <c r="O41" s="118" t="s">
        <v>114</v>
      </c>
    </row>
    <row r="42" spans="1:15" x14ac:dyDescent="0.25">
      <c r="A42" s="304">
        <v>9</v>
      </c>
      <c r="B42" s="305">
        <v>6123</v>
      </c>
      <c r="C42" s="306" t="s">
        <v>107</v>
      </c>
      <c r="D42" s="307"/>
      <c r="E42" s="308">
        <v>11</v>
      </c>
      <c r="F42" s="309">
        <v>58</v>
      </c>
      <c r="G42" s="310">
        <v>0</v>
      </c>
      <c r="H42" s="311">
        <v>0</v>
      </c>
      <c r="I42" s="312">
        <f t="shared" si="5"/>
        <v>0</v>
      </c>
      <c r="J42" s="313" t="str">
        <f t="shared" si="6"/>
        <v>NO BET</v>
      </c>
      <c r="K42" s="122"/>
      <c r="L42" s="73">
        <f t="shared" si="7"/>
        <v>0</v>
      </c>
      <c r="N42" s="64"/>
      <c r="O42" s="118"/>
    </row>
    <row r="43" spans="1:15" x14ac:dyDescent="0.25">
      <c r="A43" s="84">
        <v>10</v>
      </c>
      <c r="B43" s="300" t="s">
        <v>108</v>
      </c>
      <c r="C43" s="294" t="s">
        <v>109</v>
      </c>
      <c r="D43" s="295"/>
      <c r="E43" s="302">
        <v>8</v>
      </c>
      <c r="F43" s="303">
        <v>57.5</v>
      </c>
      <c r="G43" s="28">
        <v>31</v>
      </c>
      <c r="H43" s="29">
        <v>9.6</v>
      </c>
      <c r="I43" s="32">
        <f t="shared" si="5"/>
        <v>9.6</v>
      </c>
      <c r="J43" s="33" t="str">
        <f t="shared" si="6"/>
        <v>NO BET</v>
      </c>
      <c r="K43" s="122"/>
      <c r="L43" s="73">
        <f t="shared" si="7"/>
        <v>0</v>
      </c>
      <c r="N43" s="64"/>
      <c r="O43" s="118"/>
    </row>
    <row r="44" spans="1:15" x14ac:dyDescent="0.25">
      <c r="A44" s="304">
        <v>11</v>
      </c>
      <c r="B44" s="305" t="s">
        <v>110</v>
      </c>
      <c r="C44" s="306" t="s">
        <v>111</v>
      </c>
      <c r="D44" s="307"/>
      <c r="E44" s="308">
        <v>5</v>
      </c>
      <c r="F44" s="309">
        <v>56</v>
      </c>
      <c r="G44" s="310">
        <v>0</v>
      </c>
      <c r="H44" s="311">
        <v>0</v>
      </c>
      <c r="I44" s="312">
        <f t="shared" si="5"/>
        <v>0</v>
      </c>
      <c r="J44" s="313" t="str">
        <f t="shared" si="6"/>
        <v>NO BET</v>
      </c>
      <c r="K44" s="122"/>
      <c r="L44" s="73">
        <f t="shared" si="7"/>
        <v>0</v>
      </c>
      <c r="N44" s="64"/>
      <c r="O44" s="118"/>
    </row>
    <row r="45" spans="1:15" x14ac:dyDescent="0.25">
      <c r="A45" s="84">
        <v>12</v>
      </c>
      <c r="B45" s="301" t="s">
        <v>113</v>
      </c>
      <c r="C45" s="294" t="s">
        <v>112</v>
      </c>
      <c r="D45" s="295"/>
      <c r="E45" s="302">
        <v>4</v>
      </c>
      <c r="F45" s="303">
        <v>55</v>
      </c>
      <c r="G45" s="28">
        <v>67</v>
      </c>
      <c r="H45" s="29">
        <v>46</v>
      </c>
      <c r="I45" s="32">
        <f t="shared" si="5"/>
        <v>46</v>
      </c>
      <c r="J45" s="33" t="str">
        <f t="shared" si="6"/>
        <v>NO BET</v>
      </c>
      <c r="K45" s="122"/>
      <c r="L45" s="73">
        <f t="shared" si="7"/>
        <v>0</v>
      </c>
      <c r="N45" s="64"/>
      <c r="O45" s="118"/>
    </row>
    <row r="46" spans="1:15" hidden="1" x14ac:dyDescent="0.25">
      <c r="A46" s="84">
        <v>13</v>
      </c>
      <c r="B46" s="296"/>
      <c r="C46" s="297"/>
      <c r="D46" s="295"/>
      <c r="E46" s="298"/>
      <c r="F46" s="299"/>
      <c r="G46" s="28">
        <v>0</v>
      </c>
      <c r="H46" s="29">
        <v>0</v>
      </c>
      <c r="I46" s="32">
        <f t="shared" si="5"/>
        <v>0</v>
      </c>
      <c r="J46" s="33" t="str">
        <f t="shared" si="6"/>
        <v>NO BET</v>
      </c>
      <c r="K46" s="122"/>
      <c r="L46" s="73">
        <f t="shared" si="7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5"/>
        <v>0</v>
      </c>
      <c r="J47" s="33" t="str">
        <f t="shared" si="6"/>
        <v>NO BET</v>
      </c>
      <c r="K47" s="122"/>
      <c r="L47" s="73">
        <f t="shared" si="7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5"/>
        <v>0</v>
      </c>
      <c r="J48" s="33" t="str">
        <f t="shared" si="6"/>
        <v>NO BET</v>
      </c>
      <c r="K48" s="122"/>
      <c r="L48" s="73">
        <f t="shared" si="7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5"/>
        <v>0</v>
      </c>
      <c r="J49" s="33" t="str">
        <f t="shared" si="6"/>
        <v>NO BET</v>
      </c>
      <c r="K49" s="122"/>
      <c r="L49" s="73">
        <f t="shared" si="7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5"/>
        <v>0</v>
      </c>
      <c r="J50" s="33" t="str">
        <f t="shared" si="6"/>
        <v>NO BET</v>
      </c>
      <c r="K50" s="122"/>
      <c r="L50" s="73">
        <f t="shared" si="7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5"/>
        <v>0</v>
      </c>
      <c r="J51" s="15" t="str">
        <f t="shared" si="6"/>
        <v>NO BET</v>
      </c>
      <c r="K51" s="55"/>
      <c r="L51" s="73">
        <f t="shared" si="7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5"/>
        <v>0</v>
      </c>
      <c r="J52" s="15" t="str">
        <f t="shared" si="6"/>
        <v>NO BET</v>
      </c>
      <c r="K52" s="55"/>
      <c r="L52" s="73">
        <f t="shared" si="7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5"/>
        <v>0</v>
      </c>
      <c r="J53" s="15" t="str">
        <f t="shared" si="6"/>
        <v>NO BET</v>
      </c>
      <c r="K53" s="55"/>
      <c r="L53" s="73">
        <f t="shared" si="7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5"/>
        <v>0</v>
      </c>
      <c r="J54" s="15" t="str">
        <f t="shared" si="6"/>
        <v>NO BET</v>
      </c>
      <c r="K54" s="55"/>
      <c r="L54" s="73">
        <f t="shared" si="7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5"/>
        <v>0</v>
      </c>
      <c r="J55" s="15" t="str">
        <f t="shared" si="6"/>
        <v>NO BET</v>
      </c>
      <c r="K55" s="55"/>
      <c r="L55" s="73">
        <f t="shared" si="7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5"/>
        <v>0</v>
      </c>
      <c r="J56" s="15" t="str">
        <f t="shared" si="6"/>
        <v>NO BET</v>
      </c>
      <c r="K56" s="55"/>
      <c r="L56" s="73">
        <f t="shared" si="7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5"/>
        <v>0</v>
      </c>
      <c r="J57" s="15" t="str">
        <f t="shared" si="6"/>
        <v>NO BET</v>
      </c>
      <c r="K57" s="55"/>
      <c r="L57" s="73">
        <f t="shared" si="7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78"/>
      <c r="C59" s="378"/>
      <c r="D59" s="227"/>
      <c r="E59" s="63" t="s">
        <v>16</v>
      </c>
      <c r="F59" s="61"/>
      <c r="G59" s="86"/>
      <c r="H59" s="16"/>
      <c r="I59" s="17" t="s">
        <v>25</v>
      </c>
      <c r="J59" s="18">
        <f>SUM(J34:J57)</f>
        <v>53.300308276107565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4" t="s">
        <v>6</v>
      </c>
      <c r="B63" s="79" t="s">
        <v>93</v>
      </c>
      <c r="C63" s="69" t="s">
        <v>14</v>
      </c>
      <c r="D63" s="114" t="s">
        <v>118</v>
      </c>
      <c r="E63" s="228"/>
      <c r="F63" s="228"/>
      <c r="G63" s="114"/>
      <c r="H63" s="234" t="s">
        <v>19</v>
      </c>
      <c r="I63" s="377" t="s">
        <v>15</v>
      </c>
      <c r="J63" s="374">
        <v>0.9</v>
      </c>
      <c r="K63" s="376" t="s">
        <v>4</v>
      </c>
      <c r="L63" s="373">
        <v>100</v>
      </c>
      <c r="M63" s="375" t="s">
        <v>3</v>
      </c>
      <c r="N63" s="372" t="s">
        <v>50</v>
      </c>
      <c r="O63" s="115"/>
    </row>
    <row r="64" spans="1:16" x14ac:dyDescent="0.25">
      <c r="A64" s="79" t="s">
        <v>7</v>
      </c>
      <c r="B64" s="85">
        <v>5</v>
      </c>
      <c r="C64" s="80" t="s">
        <v>13</v>
      </c>
      <c r="D64" s="85" t="s">
        <v>119</v>
      </c>
      <c r="E64" s="78"/>
      <c r="F64" s="78"/>
      <c r="G64" s="85"/>
      <c r="H64" s="67"/>
      <c r="I64" s="377"/>
      <c r="J64" s="374"/>
      <c r="K64" s="376"/>
      <c r="L64" s="373"/>
      <c r="M64" s="375"/>
      <c r="N64" s="372"/>
      <c r="O64" s="115"/>
    </row>
    <row r="65" spans="1:15" ht="15" customHeight="1" x14ac:dyDescent="0.25">
      <c r="A65" s="81" t="s">
        <v>8</v>
      </c>
      <c r="B65" s="82" t="s">
        <v>58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72" t="s">
        <v>20</v>
      </c>
      <c r="N65" s="372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9" t="s">
        <v>72</v>
      </c>
      <c r="I66" s="229" t="s">
        <v>73</v>
      </c>
      <c r="J66" s="78" t="s">
        <v>1</v>
      </c>
      <c r="K66" s="78" t="s">
        <v>12</v>
      </c>
      <c r="L66" s="78" t="s">
        <v>5</v>
      </c>
      <c r="M66" s="372"/>
      <c r="N66" s="372"/>
      <c r="O66" s="117" t="s">
        <v>52</v>
      </c>
    </row>
    <row r="67" spans="1:15" x14ac:dyDescent="0.25">
      <c r="A67" s="84">
        <v>1</v>
      </c>
      <c r="B67" s="300" t="s">
        <v>120</v>
      </c>
      <c r="C67" s="294" t="s">
        <v>136</v>
      </c>
      <c r="D67" s="323"/>
      <c r="E67" s="302">
        <v>1</v>
      </c>
      <c r="F67" s="303">
        <v>63.5</v>
      </c>
      <c r="G67" s="131">
        <v>11</v>
      </c>
      <c r="H67" s="8">
        <v>5</v>
      </c>
      <c r="I67" s="32">
        <f>H67</f>
        <v>5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 t="s">
        <v>114</v>
      </c>
    </row>
    <row r="68" spans="1:15" ht="15" customHeight="1" x14ac:dyDescent="0.25">
      <c r="A68" s="84">
        <v>2</v>
      </c>
      <c r="B68" s="300" t="s">
        <v>121</v>
      </c>
      <c r="C68" s="294" t="s">
        <v>137</v>
      </c>
      <c r="D68" s="323"/>
      <c r="E68" s="302">
        <v>2</v>
      </c>
      <c r="F68" s="303">
        <v>62</v>
      </c>
      <c r="G68" s="131">
        <v>5.9</v>
      </c>
      <c r="H68" s="8">
        <v>8.8000000000000007</v>
      </c>
      <c r="I68" s="32">
        <f t="shared" ref="I68:I90" si="8">H68</f>
        <v>8.8000000000000007</v>
      </c>
      <c r="J68" s="33">
        <f t="shared" ref="J68:J90" si="9">IF(M68="B", $L$63/G68*$J$63,IF(I68&lt;=G68,$M$63,IF(I68&gt;G68,SUM($L$63/G68*$J$63,0,ROUNDUP(,0)))))</f>
        <v>15.254237288135592</v>
      </c>
      <c r="K68" s="122"/>
      <c r="L68" s="73" t="b">
        <f t="shared" ref="L68:L90" si="10">IF(J68="NO BET",0,IF(K68&gt;1,J68*-1,IF(K68=1,SUM(J68*I68-J68,0))))</f>
        <v>0</v>
      </c>
      <c r="M68" s="12"/>
      <c r="N68" s="64"/>
      <c r="O68" s="118" t="s">
        <v>114</v>
      </c>
    </row>
    <row r="69" spans="1:15" x14ac:dyDescent="0.25">
      <c r="A69" s="304">
        <v>3</v>
      </c>
      <c r="B69" s="305" t="s">
        <v>122</v>
      </c>
      <c r="C69" s="306" t="s">
        <v>123</v>
      </c>
      <c r="D69" s="325"/>
      <c r="E69" s="308">
        <v>3</v>
      </c>
      <c r="F69" s="309">
        <v>60</v>
      </c>
      <c r="G69" s="326">
        <v>0</v>
      </c>
      <c r="H69" s="311">
        <v>0</v>
      </c>
      <c r="I69" s="312">
        <f t="shared" si="8"/>
        <v>0</v>
      </c>
      <c r="J69" s="313" t="str">
        <f t="shared" si="9"/>
        <v>NO BET</v>
      </c>
      <c r="K69" s="122"/>
      <c r="L69" s="73">
        <f t="shared" si="10"/>
        <v>0</v>
      </c>
      <c r="M69" s="12"/>
      <c r="N69" s="64"/>
      <c r="O69" s="118"/>
    </row>
    <row r="70" spans="1:15" ht="15" customHeight="1" x14ac:dyDescent="0.25">
      <c r="A70" s="314">
        <v>4</v>
      </c>
      <c r="B70" s="315" t="s">
        <v>124</v>
      </c>
      <c r="C70" s="316" t="s">
        <v>125</v>
      </c>
      <c r="D70" s="327"/>
      <c r="E70" s="318">
        <v>7</v>
      </c>
      <c r="F70" s="319">
        <v>59</v>
      </c>
      <c r="G70" s="328">
        <v>4.7</v>
      </c>
      <c r="H70" s="321">
        <v>4.9000000000000004</v>
      </c>
      <c r="I70" s="32">
        <f t="shared" si="8"/>
        <v>4.9000000000000004</v>
      </c>
      <c r="J70" s="33">
        <f t="shared" si="9"/>
        <v>19.148936170212767</v>
      </c>
      <c r="K70" s="122"/>
      <c r="L70" s="73" t="b">
        <f t="shared" si="10"/>
        <v>0</v>
      </c>
      <c r="M70" s="12"/>
      <c r="N70" s="64"/>
      <c r="O70" s="118" t="s">
        <v>114</v>
      </c>
    </row>
    <row r="71" spans="1:15" x14ac:dyDescent="0.25">
      <c r="A71" s="304">
        <v>5</v>
      </c>
      <c r="B71" s="305" t="s">
        <v>126</v>
      </c>
      <c r="C71" s="306" t="s">
        <v>135</v>
      </c>
      <c r="D71" s="325"/>
      <c r="E71" s="308">
        <v>8</v>
      </c>
      <c r="F71" s="309">
        <v>58.5</v>
      </c>
      <c r="G71" s="326">
        <v>0</v>
      </c>
      <c r="H71" s="311">
        <v>0</v>
      </c>
      <c r="I71" s="312">
        <f t="shared" si="8"/>
        <v>0</v>
      </c>
      <c r="J71" s="313" t="str">
        <f t="shared" si="9"/>
        <v>NO BET</v>
      </c>
      <c r="K71" s="122"/>
      <c r="L71" s="73">
        <f t="shared" si="10"/>
        <v>0</v>
      </c>
      <c r="M71" s="12"/>
      <c r="N71" s="64"/>
      <c r="O71" s="118"/>
    </row>
    <row r="72" spans="1:15" x14ac:dyDescent="0.25">
      <c r="A72" s="84">
        <v>6</v>
      </c>
      <c r="B72" s="300" t="s">
        <v>127</v>
      </c>
      <c r="C72" s="294" t="s">
        <v>128</v>
      </c>
      <c r="D72" s="323"/>
      <c r="E72" s="302">
        <v>12</v>
      </c>
      <c r="F72" s="303">
        <v>58</v>
      </c>
      <c r="G72" s="132">
        <v>60.3</v>
      </c>
      <c r="H72" s="29">
        <v>40</v>
      </c>
      <c r="I72" s="32">
        <f t="shared" si="8"/>
        <v>40</v>
      </c>
      <c r="J72" s="33" t="str">
        <f t="shared" si="9"/>
        <v>NO BET</v>
      </c>
      <c r="K72" s="122"/>
      <c r="L72" s="73">
        <f t="shared" si="10"/>
        <v>0</v>
      </c>
      <c r="M72" s="12"/>
      <c r="N72" s="64"/>
      <c r="O72" s="127"/>
    </row>
    <row r="73" spans="1:15" x14ac:dyDescent="0.25">
      <c r="A73" s="84">
        <v>7</v>
      </c>
      <c r="B73" s="300" t="s">
        <v>97</v>
      </c>
      <c r="C73" s="294" t="s">
        <v>138</v>
      </c>
      <c r="D73" s="323"/>
      <c r="E73" s="302">
        <v>11</v>
      </c>
      <c r="F73" s="303">
        <v>58</v>
      </c>
      <c r="G73" s="131">
        <v>13.4</v>
      </c>
      <c r="H73" s="8">
        <v>9.4</v>
      </c>
      <c r="I73" s="32">
        <f t="shared" si="8"/>
        <v>9.4</v>
      </c>
      <c r="J73" s="33" t="str">
        <f t="shared" si="9"/>
        <v>NO BET</v>
      </c>
      <c r="K73" s="122"/>
      <c r="L73" s="73">
        <f t="shared" si="10"/>
        <v>0</v>
      </c>
      <c r="M73" s="12"/>
      <c r="N73" s="64"/>
      <c r="O73" s="127"/>
    </row>
    <row r="74" spans="1:15" x14ac:dyDescent="0.25">
      <c r="A74" s="304">
        <v>8</v>
      </c>
      <c r="B74" s="305">
        <v>5147</v>
      </c>
      <c r="C74" s="306" t="s">
        <v>129</v>
      </c>
      <c r="D74" s="325"/>
      <c r="E74" s="308">
        <v>9</v>
      </c>
      <c r="F74" s="309">
        <v>57.5</v>
      </c>
      <c r="G74" s="326">
        <v>0</v>
      </c>
      <c r="H74" s="311">
        <v>0</v>
      </c>
      <c r="I74" s="312">
        <f t="shared" si="8"/>
        <v>0</v>
      </c>
      <c r="J74" s="313" t="str">
        <f t="shared" si="9"/>
        <v>NO BET</v>
      </c>
      <c r="K74" s="122"/>
      <c r="L74" s="73">
        <f t="shared" si="10"/>
        <v>0</v>
      </c>
      <c r="M74" s="12"/>
      <c r="N74" s="64"/>
      <c r="O74" s="128"/>
    </row>
    <row r="75" spans="1:15" x14ac:dyDescent="0.25">
      <c r="A75" s="84">
        <v>9</v>
      </c>
      <c r="B75" s="300">
        <v>1513</v>
      </c>
      <c r="C75" s="294" t="s">
        <v>130</v>
      </c>
      <c r="D75" s="323"/>
      <c r="E75" s="302">
        <v>4</v>
      </c>
      <c r="F75" s="303">
        <v>57</v>
      </c>
      <c r="G75" s="132">
        <v>5.9</v>
      </c>
      <c r="H75" s="29">
        <v>5.2</v>
      </c>
      <c r="I75" s="32">
        <f t="shared" si="8"/>
        <v>5.2</v>
      </c>
      <c r="J75" s="33" t="str">
        <f t="shared" si="9"/>
        <v>NO BET</v>
      </c>
      <c r="K75" s="122"/>
      <c r="L75" s="73">
        <f t="shared" si="10"/>
        <v>0</v>
      </c>
      <c r="M75" s="12"/>
      <c r="N75" s="64"/>
      <c r="O75" s="127" t="s">
        <v>114</v>
      </c>
    </row>
    <row r="76" spans="1:15" x14ac:dyDescent="0.25">
      <c r="A76" s="84">
        <v>10</v>
      </c>
      <c r="B76" s="300" t="s">
        <v>131</v>
      </c>
      <c r="C76" s="294" t="s">
        <v>139</v>
      </c>
      <c r="D76" s="323"/>
      <c r="E76" s="302">
        <v>6</v>
      </c>
      <c r="F76" s="303">
        <v>57</v>
      </c>
      <c r="G76" s="132">
        <v>8.3000000000000007</v>
      </c>
      <c r="H76" s="29">
        <v>5.4</v>
      </c>
      <c r="I76" s="32">
        <f t="shared" si="8"/>
        <v>5.4</v>
      </c>
      <c r="J76" s="33" t="str">
        <f t="shared" si="9"/>
        <v>NO BET</v>
      </c>
      <c r="K76" s="122"/>
      <c r="L76" s="73">
        <f t="shared" si="10"/>
        <v>0</v>
      </c>
      <c r="M76" s="12"/>
      <c r="N76" s="64"/>
      <c r="O76" s="127" t="s">
        <v>114</v>
      </c>
    </row>
    <row r="77" spans="1:15" x14ac:dyDescent="0.25">
      <c r="A77" s="314">
        <v>11</v>
      </c>
      <c r="B77" s="315">
        <v>5453</v>
      </c>
      <c r="C77" s="316" t="s">
        <v>132</v>
      </c>
      <c r="D77" s="327"/>
      <c r="E77" s="318">
        <v>5</v>
      </c>
      <c r="F77" s="319">
        <v>56.5</v>
      </c>
      <c r="G77" s="328">
        <v>4.7</v>
      </c>
      <c r="H77" s="321">
        <v>24</v>
      </c>
      <c r="I77" s="32">
        <f t="shared" si="8"/>
        <v>24</v>
      </c>
      <c r="J77" s="33">
        <f t="shared" si="9"/>
        <v>19.148936170212767</v>
      </c>
      <c r="K77" s="122"/>
      <c r="L77" s="73" t="b">
        <f t="shared" si="10"/>
        <v>0</v>
      </c>
      <c r="M77" s="12"/>
      <c r="N77" s="64"/>
      <c r="O77" s="127" t="s">
        <v>114</v>
      </c>
    </row>
    <row r="78" spans="1:15" x14ac:dyDescent="0.25">
      <c r="A78" s="84">
        <v>12</v>
      </c>
      <c r="B78" s="300" t="s">
        <v>133</v>
      </c>
      <c r="C78" s="294" t="s">
        <v>134</v>
      </c>
      <c r="D78" s="323"/>
      <c r="E78" s="302">
        <v>10</v>
      </c>
      <c r="F78" s="303">
        <v>54</v>
      </c>
      <c r="G78" s="132">
        <v>50.5</v>
      </c>
      <c r="H78" s="29">
        <v>100</v>
      </c>
      <c r="I78" s="32">
        <f t="shared" si="8"/>
        <v>100</v>
      </c>
      <c r="J78" s="33">
        <f t="shared" si="9"/>
        <v>1.7821782178217822</v>
      </c>
      <c r="K78" s="122"/>
      <c r="L78" s="73" t="b">
        <f t="shared" si="10"/>
        <v>0</v>
      </c>
      <c r="M78" s="12"/>
      <c r="N78" s="64"/>
      <c r="O78" s="127"/>
    </row>
    <row r="79" spans="1:15" hidden="1" x14ac:dyDescent="0.25">
      <c r="A79" s="84">
        <v>13</v>
      </c>
      <c r="B79" s="322"/>
      <c r="C79" s="324"/>
      <c r="D79" s="323"/>
      <c r="E79" s="298"/>
      <c r="F79" s="299"/>
      <c r="G79" s="132">
        <v>0</v>
      </c>
      <c r="H79" s="29">
        <v>0</v>
      </c>
      <c r="I79" s="32">
        <f t="shared" si="8"/>
        <v>0</v>
      </c>
      <c r="J79" s="33" t="str">
        <f t="shared" si="9"/>
        <v>NO BET</v>
      </c>
      <c r="K79" s="122"/>
      <c r="L79" s="73">
        <f t="shared" si="10"/>
        <v>0</v>
      </c>
      <c r="M79" s="12"/>
      <c r="N79" s="64"/>
      <c r="O79" s="127"/>
    </row>
    <row r="80" spans="1:15" hidden="1" x14ac:dyDescent="0.25">
      <c r="A80" s="84">
        <v>14</v>
      </c>
      <c r="B80" s="201"/>
      <c r="C80" s="202"/>
      <c r="D80" s="31"/>
      <c r="E80" s="125"/>
      <c r="F80" s="125"/>
      <c r="G80" s="132">
        <v>0</v>
      </c>
      <c r="H80" s="29">
        <v>0</v>
      </c>
      <c r="I80" s="32">
        <f t="shared" si="8"/>
        <v>0</v>
      </c>
      <c r="J80" s="33" t="str">
        <f t="shared" si="9"/>
        <v>NO BET</v>
      </c>
      <c r="K80" s="122"/>
      <c r="L80" s="73">
        <f t="shared" si="10"/>
        <v>0</v>
      </c>
      <c r="M80" s="12"/>
      <c r="N80" s="64"/>
      <c r="O80" s="118"/>
    </row>
    <row r="81" spans="1:15" hidden="1" x14ac:dyDescent="0.25">
      <c r="A81" s="84">
        <v>15</v>
      </c>
      <c r="B81" s="201"/>
      <c r="C81" s="202"/>
      <c r="D81" s="31"/>
      <c r="E81" s="125"/>
      <c r="F81" s="125"/>
      <c r="G81" s="28">
        <v>0</v>
      </c>
      <c r="H81" s="29">
        <v>0</v>
      </c>
      <c r="I81" s="32">
        <f t="shared" si="8"/>
        <v>0</v>
      </c>
      <c r="J81" s="33" t="str">
        <f t="shared" si="9"/>
        <v>NO BET</v>
      </c>
      <c r="K81" s="122"/>
      <c r="L81" s="73">
        <f t="shared" si="10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8"/>
        <v>0</v>
      </c>
      <c r="J82" s="33" t="str">
        <f t="shared" si="9"/>
        <v>NO BET</v>
      </c>
      <c r="K82" s="122"/>
      <c r="L82" s="73">
        <f t="shared" si="10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8"/>
        <v>0</v>
      </c>
      <c r="J83" s="33" t="str">
        <f t="shared" si="9"/>
        <v>NO BET</v>
      </c>
      <c r="K83" s="122"/>
      <c r="L83" s="73">
        <f t="shared" si="10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8"/>
        <v>0</v>
      </c>
      <c r="J84" s="33" t="str">
        <f t="shared" si="9"/>
        <v>NO BET</v>
      </c>
      <c r="K84" s="55"/>
      <c r="L84" s="73">
        <f t="shared" si="10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8"/>
        <v>0</v>
      </c>
      <c r="J85" s="15" t="str">
        <f t="shared" si="9"/>
        <v>NO BET</v>
      </c>
      <c r="K85" s="55"/>
      <c r="L85" s="73">
        <f t="shared" si="10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8"/>
        <v>0</v>
      </c>
      <c r="J86" s="15" t="str">
        <f t="shared" si="9"/>
        <v>NO BET</v>
      </c>
      <c r="K86" s="55"/>
      <c r="L86" s="73">
        <f t="shared" si="10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8"/>
        <v>0</v>
      </c>
      <c r="J87" s="15" t="str">
        <f t="shared" si="9"/>
        <v>NO BET</v>
      </c>
      <c r="K87" s="55"/>
      <c r="L87" s="73">
        <f t="shared" si="10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8"/>
        <v>0</v>
      </c>
      <c r="J88" s="15" t="str">
        <f t="shared" si="9"/>
        <v>NO BET</v>
      </c>
      <c r="K88" s="55"/>
      <c r="L88" s="73">
        <f t="shared" si="10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8"/>
        <v>0</v>
      </c>
      <c r="J89" s="15" t="str">
        <f t="shared" si="9"/>
        <v>NO BET</v>
      </c>
      <c r="K89" s="55"/>
      <c r="L89" s="73">
        <f t="shared" si="10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8"/>
        <v>0</v>
      </c>
      <c r="J90" s="15" t="str">
        <f t="shared" si="9"/>
        <v>NO BET</v>
      </c>
      <c r="K90" s="55"/>
      <c r="L90" s="73">
        <f t="shared" si="10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83"/>
      <c r="C92" s="383"/>
      <c r="D92" s="226"/>
      <c r="E92" s="63" t="s">
        <v>16</v>
      </c>
      <c r="F92" s="61"/>
      <c r="G92" s="86"/>
      <c r="H92" s="16"/>
      <c r="I92" s="17" t="s">
        <v>25</v>
      </c>
      <c r="J92" s="18">
        <f>SUM(J67:J90)</f>
        <v>55.334287846382907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4" t="s">
        <v>6</v>
      </c>
      <c r="B96" s="79" t="s">
        <v>93</v>
      </c>
      <c r="C96" s="69" t="s">
        <v>14</v>
      </c>
      <c r="D96" s="114" t="s">
        <v>140</v>
      </c>
      <c r="E96" s="228"/>
      <c r="F96" s="228"/>
      <c r="G96" s="114"/>
      <c r="H96" s="234" t="s">
        <v>19</v>
      </c>
      <c r="I96" s="377" t="s">
        <v>15</v>
      </c>
      <c r="J96" s="374">
        <v>0.9</v>
      </c>
      <c r="K96" s="376" t="s">
        <v>4</v>
      </c>
      <c r="L96" s="373">
        <v>100</v>
      </c>
      <c r="M96" s="375" t="s">
        <v>3</v>
      </c>
      <c r="N96" s="372" t="s">
        <v>50</v>
      </c>
      <c r="O96" s="115"/>
    </row>
    <row r="97" spans="1:15" x14ac:dyDescent="0.25">
      <c r="A97" s="79" t="s">
        <v>7</v>
      </c>
      <c r="B97" s="85">
        <v>6</v>
      </c>
      <c r="C97" s="80" t="s">
        <v>13</v>
      </c>
      <c r="D97" s="85" t="s">
        <v>141</v>
      </c>
      <c r="E97" s="78"/>
      <c r="F97" s="78"/>
      <c r="G97" s="85"/>
      <c r="H97" s="67"/>
      <c r="I97" s="377"/>
      <c r="J97" s="374"/>
      <c r="K97" s="376"/>
      <c r="L97" s="373"/>
      <c r="M97" s="375"/>
      <c r="N97" s="372"/>
      <c r="O97" s="115"/>
    </row>
    <row r="98" spans="1:15" ht="15" customHeight="1" x14ac:dyDescent="0.25">
      <c r="A98" s="81" t="s">
        <v>8</v>
      </c>
      <c r="B98" s="82" t="s">
        <v>59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72" t="s">
        <v>20</v>
      </c>
      <c r="N98" s="372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9" t="s">
        <v>72</v>
      </c>
      <c r="I99" s="229" t="s">
        <v>73</v>
      </c>
      <c r="J99" s="78" t="s">
        <v>1</v>
      </c>
      <c r="K99" s="78" t="s">
        <v>12</v>
      </c>
      <c r="L99" s="78" t="s">
        <v>5</v>
      </c>
      <c r="M99" s="372"/>
      <c r="N99" s="372"/>
      <c r="O99" s="117" t="s">
        <v>52</v>
      </c>
    </row>
    <row r="100" spans="1:15" x14ac:dyDescent="0.25">
      <c r="A100" s="304">
        <v>1</v>
      </c>
      <c r="B100" s="305" t="s">
        <v>142</v>
      </c>
      <c r="C100" s="306" t="s">
        <v>162</v>
      </c>
      <c r="D100" s="307"/>
      <c r="E100" s="308">
        <v>10</v>
      </c>
      <c r="F100" s="309">
        <v>63</v>
      </c>
      <c r="G100" s="329">
        <v>0</v>
      </c>
      <c r="H100" s="330">
        <v>0</v>
      </c>
      <c r="I100" s="312">
        <f>H100</f>
        <v>0</v>
      </c>
      <c r="J100" s="31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/>
    </row>
    <row r="101" spans="1:15" ht="15" customHeight="1" x14ac:dyDescent="0.25">
      <c r="A101" s="304">
        <v>2</v>
      </c>
      <c r="B101" s="305" t="s">
        <v>143</v>
      </c>
      <c r="C101" s="306" t="s">
        <v>144</v>
      </c>
      <c r="D101" s="307"/>
      <c r="E101" s="308">
        <v>9</v>
      </c>
      <c r="F101" s="309">
        <v>62.5</v>
      </c>
      <c r="G101" s="329">
        <v>0</v>
      </c>
      <c r="H101" s="330">
        <v>0</v>
      </c>
      <c r="I101" s="312">
        <f t="shared" ref="I101:I123" si="11">H101</f>
        <v>0</v>
      </c>
      <c r="J101" s="313" t="str">
        <f t="shared" ref="J101:J123" si="12">IF(M101="B", $L$96/G101*$J$96,IF(I101&lt;=G101,$M$96,IF(I101&gt;G101,SUM($L$96/G101*$J$96,0,ROUNDUP(,0)))))</f>
        <v>NO BET</v>
      </c>
      <c r="K101" s="122"/>
      <c r="L101" s="73">
        <f t="shared" ref="L101:L123" si="13">IF(J101="NO BET",0,IF(K101&gt;1,J101*-1,IF(K101=1,SUM(J101*I101-J101,0))))</f>
        <v>0</v>
      </c>
      <c r="M101" s="86"/>
      <c r="N101" s="64"/>
      <c r="O101" s="64"/>
    </row>
    <row r="102" spans="1:15" x14ac:dyDescent="0.25">
      <c r="A102" s="84">
        <v>3</v>
      </c>
      <c r="B102" s="300" t="s">
        <v>121</v>
      </c>
      <c r="C102" s="294" t="s">
        <v>169</v>
      </c>
      <c r="D102" s="295"/>
      <c r="E102" s="302">
        <v>1</v>
      </c>
      <c r="F102" s="303">
        <v>61</v>
      </c>
      <c r="G102" s="132">
        <v>8.1999999999999993</v>
      </c>
      <c r="H102" s="29">
        <v>9.4</v>
      </c>
      <c r="I102" s="32">
        <f t="shared" si="11"/>
        <v>9.4</v>
      </c>
      <c r="J102" s="33">
        <f t="shared" si="12"/>
        <v>10.975609756097562</v>
      </c>
      <c r="K102" s="122"/>
      <c r="L102" s="73" t="b">
        <f t="shared" si="13"/>
        <v>0</v>
      </c>
      <c r="M102" s="86"/>
      <c r="N102" s="64"/>
      <c r="O102" s="64" t="s">
        <v>114</v>
      </c>
    </row>
    <row r="103" spans="1:15" ht="15" customHeight="1" x14ac:dyDescent="0.25">
      <c r="A103" s="84">
        <v>4</v>
      </c>
      <c r="B103" s="300" t="s">
        <v>145</v>
      </c>
      <c r="C103" s="294" t="s">
        <v>146</v>
      </c>
      <c r="D103" s="295"/>
      <c r="E103" s="302">
        <v>15</v>
      </c>
      <c r="F103" s="303">
        <v>60.5</v>
      </c>
      <c r="G103" s="132">
        <v>24.9</v>
      </c>
      <c r="H103" s="29">
        <v>26</v>
      </c>
      <c r="I103" s="32">
        <f t="shared" si="11"/>
        <v>26</v>
      </c>
      <c r="J103" s="33">
        <f t="shared" si="12"/>
        <v>3.6144578313253013</v>
      </c>
      <c r="K103" s="122"/>
      <c r="L103" s="73" t="b">
        <f t="shared" si="13"/>
        <v>0</v>
      </c>
      <c r="M103" s="86"/>
      <c r="N103" s="64"/>
      <c r="O103" s="64"/>
    </row>
    <row r="104" spans="1:15" x14ac:dyDescent="0.25">
      <c r="A104" s="304">
        <v>5</v>
      </c>
      <c r="B104" s="305">
        <v>2158</v>
      </c>
      <c r="C104" s="306" t="s">
        <v>168</v>
      </c>
      <c r="D104" s="307"/>
      <c r="E104" s="308">
        <v>5</v>
      </c>
      <c r="F104" s="309">
        <v>60</v>
      </c>
      <c r="G104" s="326">
        <v>0</v>
      </c>
      <c r="H104" s="311">
        <v>0</v>
      </c>
      <c r="I104" s="312">
        <f t="shared" si="11"/>
        <v>0</v>
      </c>
      <c r="J104" s="313" t="str">
        <f t="shared" si="12"/>
        <v>NO BET</v>
      </c>
      <c r="K104" s="122"/>
      <c r="L104" s="73">
        <f t="shared" si="13"/>
        <v>0</v>
      </c>
      <c r="M104" s="86"/>
      <c r="N104" s="64"/>
      <c r="O104" s="64"/>
    </row>
    <row r="105" spans="1:15" x14ac:dyDescent="0.25">
      <c r="A105" s="314">
        <v>6</v>
      </c>
      <c r="B105" s="315" t="s">
        <v>147</v>
      </c>
      <c r="C105" s="316" t="s">
        <v>170</v>
      </c>
      <c r="D105" s="317"/>
      <c r="E105" s="318">
        <v>2</v>
      </c>
      <c r="F105" s="319">
        <v>60</v>
      </c>
      <c r="G105" s="328">
        <v>3.5</v>
      </c>
      <c r="H105" s="321">
        <v>4.5999999999999996</v>
      </c>
      <c r="I105" s="32">
        <f t="shared" si="11"/>
        <v>4.5999999999999996</v>
      </c>
      <c r="J105" s="33">
        <f t="shared" si="12"/>
        <v>25.714285714285715</v>
      </c>
      <c r="K105" s="122"/>
      <c r="L105" s="73" t="b">
        <f t="shared" si="13"/>
        <v>0</v>
      </c>
      <c r="M105" s="86"/>
      <c r="N105" s="64"/>
      <c r="O105" s="118" t="s">
        <v>114</v>
      </c>
    </row>
    <row r="106" spans="1:15" x14ac:dyDescent="0.25">
      <c r="A106" s="84">
        <v>7</v>
      </c>
      <c r="B106" s="301" t="s">
        <v>161</v>
      </c>
      <c r="C106" s="294" t="s">
        <v>166</v>
      </c>
      <c r="D106" s="295"/>
      <c r="E106" s="302">
        <v>7</v>
      </c>
      <c r="F106" s="303">
        <v>59.5</v>
      </c>
      <c r="G106" s="131">
        <v>6.5</v>
      </c>
      <c r="H106" s="8">
        <v>4.4000000000000004</v>
      </c>
      <c r="I106" s="32">
        <f t="shared" si="11"/>
        <v>4.4000000000000004</v>
      </c>
      <c r="J106" s="33" t="str">
        <f t="shared" si="12"/>
        <v>NO BET</v>
      </c>
      <c r="K106" s="122"/>
      <c r="L106" s="73">
        <f t="shared" si="13"/>
        <v>0</v>
      </c>
      <c r="M106" s="86"/>
      <c r="N106" s="64"/>
      <c r="O106" s="118" t="s">
        <v>114</v>
      </c>
    </row>
    <row r="107" spans="1:15" x14ac:dyDescent="0.25">
      <c r="A107" s="84">
        <v>8</v>
      </c>
      <c r="B107" s="300" t="s">
        <v>148</v>
      </c>
      <c r="C107" s="294" t="s">
        <v>167</v>
      </c>
      <c r="D107" s="295"/>
      <c r="E107" s="302">
        <v>3</v>
      </c>
      <c r="F107" s="303">
        <v>59</v>
      </c>
      <c r="G107" s="132">
        <v>7</v>
      </c>
      <c r="H107" s="29">
        <v>5</v>
      </c>
      <c r="I107" s="32">
        <f t="shared" si="11"/>
        <v>5</v>
      </c>
      <c r="J107" s="33" t="str">
        <f t="shared" si="12"/>
        <v>NO BET</v>
      </c>
      <c r="K107" s="122"/>
      <c r="L107" s="73">
        <f t="shared" si="13"/>
        <v>0</v>
      </c>
      <c r="M107" s="86"/>
      <c r="N107" s="64"/>
      <c r="O107" s="118" t="s">
        <v>114</v>
      </c>
    </row>
    <row r="108" spans="1:15" x14ac:dyDescent="0.25">
      <c r="A108" s="84">
        <v>9</v>
      </c>
      <c r="B108" s="300" t="s">
        <v>149</v>
      </c>
      <c r="C108" s="294" t="s">
        <v>150</v>
      </c>
      <c r="D108" s="295"/>
      <c r="E108" s="302">
        <v>8</v>
      </c>
      <c r="F108" s="303">
        <v>58.5</v>
      </c>
      <c r="G108" s="132">
        <v>26</v>
      </c>
      <c r="H108" s="29">
        <v>21</v>
      </c>
      <c r="I108" s="32">
        <f t="shared" si="11"/>
        <v>21</v>
      </c>
      <c r="J108" s="33" t="str">
        <f t="shared" si="12"/>
        <v>NO BET</v>
      </c>
      <c r="K108" s="122"/>
      <c r="L108" s="73">
        <f t="shared" si="13"/>
        <v>0</v>
      </c>
      <c r="M108" s="86"/>
      <c r="N108" s="64"/>
      <c r="O108" s="118"/>
    </row>
    <row r="109" spans="1:15" x14ac:dyDescent="0.25">
      <c r="A109" s="84">
        <v>10</v>
      </c>
      <c r="B109" s="300">
        <v>2273</v>
      </c>
      <c r="C109" s="294" t="s">
        <v>151</v>
      </c>
      <c r="D109" s="295"/>
      <c r="E109" s="302">
        <v>6</v>
      </c>
      <c r="F109" s="303">
        <v>58.5</v>
      </c>
      <c r="G109" s="132">
        <v>12.2</v>
      </c>
      <c r="H109" s="29">
        <v>20</v>
      </c>
      <c r="I109" s="32">
        <f t="shared" si="11"/>
        <v>20</v>
      </c>
      <c r="J109" s="33">
        <f t="shared" si="12"/>
        <v>7.3770491803278704</v>
      </c>
      <c r="K109" s="122"/>
      <c r="L109" s="73" t="b">
        <f t="shared" si="13"/>
        <v>0</v>
      </c>
      <c r="M109" s="86"/>
      <c r="N109" s="64"/>
      <c r="O109" s="118" t="s">
        <v>114</v>
      </c>
    </row>
    <row r="110" spans="1:15" x14ac:dyDescent="0.25">
      <c r="A110" s="84">
        <v>11</v>
      </c>
      <c r="B110" s="300" t="s">
        <v>152</v>
      </c>
      <c r="C110" s="294" t="s">
        <v>165</v>
      </c>
      <c r="D110" s="295"/>
      <c r="E110" s="302">
        <v>13</v>
      </c>
      <c r="F110" s="303">
        <v>58</v>
      </c>
      <c r="G110" s="132">
        <v>21</v>
      </c>
      <c r="H110" s="29">
        <v>8.4</v>
      </c>
      <c r="I110" s="32">
        <f t="shared" si="11"/>
        <v>8.4</v>
      </c>
      <c r="J110" s="33" t="str">
        <f t="shared" si="12"/>
        <v>NO BET</v>
      </c>
      <c r="K110" s="122"/>
      <c r="L110" s="73">
        <f t="shared" si="13"/>
        <v>0</v>
      </c>
      <c r="M110" s="86"/>
      <c r="N110" s="64"/>
      <c r="O110" s="118"/>
    </row>
    <row r="111" spans="1:15" x14ac:dyDescent="0.25">
      <c r="A111" s="304">
        <v>12</v>
      </c>
      <c r="B111" s="305" t="s">
        <v>153</v>
      </c>
      <c r="C111" s="306" t="s">
        <v>154</v>
      </c>
      <c r="D111" s="307"/>
      <c r="E111" s="308">
        <v>16</v>
      </c>
      <c r="F111" s="309">
        <v>57.5</v>
      </c>
      <c r="G111" s="326">
        <v>0</v>
      </c>
      <c r="H111" s="311">
        <v>0</v>
      </c>
      <c r="I111" s="312">
        <f t="shared" si="11"/>
        <v>0</v>
      </c>
      <c r="J111" s="313" t="str">
        <f t="shared" si="12"/>
        <v>NO BET</v>
      </c>
      <c r="K111" s="122"/>
      <c r="L111" s="73">
        <f t="shared" si="13"/>
        <v>0</v>
      </c>
      <c r="M111" s="86"/>
      <c r="N111" s="64"/>
      <c r="O111" s="118"/>
    </row>
    <row r="112" spans="1:15" x14ac:dyDescent="0.25">
      <c r="A112" s="304">
        <v>13</v>
      </c>
      <c r="B112" s="305">
        <v>1643</v>
      </c>
      <c r="C112" s="306" t="s">
        <v>155</v>
      </c>
      <c r="D112" s="307"/>
      <c r="E112" s="308">
        <v>14</v>
      </c>
      <c r="F112" s="309">
        <v>57</v>
      </c>
      <c r="G112" s="326">
        <v>0</v>
      </c>
      <c r="H112" s="311">
        <v>0</v>
      </c>
      <c r="I112" s="312">
        <f t="shared" si="11"/>
        <v>0</v>
      </c>
      <c r="J112" s="313" t="str">
        <f t="shared" si="12"/>
        <v>NO BET</v>
      </c>
      <c r="K112" s="122"/>
      <c r="L112" s="73">
        <f t="shared" si="13"/>
        <v>0</v>
      </c>
      <c r="M112" s="86"/>
      <c r="N112" s="64"/>
      <c r="O112" s="118"/>
    </row>
    <row r="113" spans="1:15" ht="15" customHeight="1" x14ac:dyDescent="0.25">
      <c r="A113" s="304">
        <v>14</v>
      </c>
      <c r="B113" s="305">
        <v>8465</v>
      </c>
      <c r="C113" s="306" t="s">
        <v>156</v>
      </c>
      <c r="D113" s="307"/>
      <c r="E113" s="308">
        <v>12</v>
      </c>
      <c r="F113" s="309">
        <v>56.5</v>
      </c>
      <c r="G113" s="326">
        <v>0</v>
      </c>
      <c r="H113" s="311">
        <v>0</v>
      </c>
      <c r="I113" s="312">
        <f t="shared" si="11"/>
        <v>0</v>
      </c>
      <c r="J113" s="313" t="str">
        <f t="shared" si="12"/>
        <v>NO BET</v>
      </c>
      <c r="K113" s="122"/>
      <c r="L113" s="73">
        <f t="shared" si="13"/>
        <v>0</v>
      </c>
      <c r="M113" s="86"/>
      <c r="N113" s="64"/>
      <c r="O113" s="118"/>
    </row>
    <row r="114" spans="1:15" ht="16.5" customHeight="1" x14ac:dyDescent="0.25">
      <c r="A114" s="304">
        <v>15</v>
      </c>
      <c r="B114" s="305" t="s">
        <v>157</v>
      </c>
      <c r="C114" s="306" t="s">
        <v>163</v>
      </c>
      <c r="D114" s="307"/>
      <c r="E114" s="308">
        <v>17</v>
      </c>
      <c r="F114" s="309">
        <v>56</v>
      </c>
      <c r="G114" s="326">
        <v>0</v>
      </c>
      <c r="H114" s="311">
        <v>0</v>
      </c>
      <c r="I114" s="312">
        <f t="shared" si="11"/>
        <v>0</v>
      </c>
      <c r="J114" s="313" t="str">
        <f t="shared" si="12"/>
        <v>NO BET</v>
      </c>
      <c r="K114" s="122"/>
      <c r="L114" s="73">
        <f t="shared" si="13"/>
        <v>0</v>
      </c>
      <c r="M114" s="86"/>
      <c r="N114" s="64"/>
      <c r="O114" s="118"/>
    </row>
    <row r="115" spans="1:15" x14ac:dyDescent="0.25">
      <c r="A115" s="84">
        <v>16</v>
      </c>
      <c r="B115" s="300" t="s">
        <v>158</v>
      </c>
      <c r="C115" s="294" t="s">
        <v>159</v>
      </c>
      <c r="D115" s="295"/>
      <c r="E115" s="302">
        <v>4</v>
      </c>
      <c r="F115" s="303">
        <v>54</v>
      </c>
      <c r="G115" s="132">
        <v>17</v>
      </c>
      <c r="H115" s="29">
        <v>29</v>
      </c>
      <c r="I115" s="32">
        <f t="shared" si="11"/>
        <v>29</v>
      </c>
      <c r="J115" s="33">
        <f t="shared" si="12"/>
        <v>5.2941176470588243</v>
      </c>
      <c r="K115" s="122"/>
      <c r="L115" s="73" t="b">
        <f t="shared" si="13"/>
        <v>0</v>
      </c>
      <c r="M115" s="86"/>
      <c r="N115" s="64"/>
      <c r="O115" s="118"/>
    </row>
    <row r="116" spans="1:15" x14ac:dyDescent="0.25">
      <c r="A116" s="84">
        <v>17</v>
      </c>
      <c r="B116" s="300" t="s">
        <v>160</v>
      </c>
      <c r="C116" s="294" t="s">
        <v>164</v>
      </c>
      <c r="D116" s="295"/>
      <c r="E116" s="302">
        <v>11</v>
      </c>
      <c r="F116" s="303">
        <v>60</v>
      </c>
      <c r="G116" s="132">
        <v>7</v>
      </c>
      <c r="H116" s="29">
        <v>6.2</v>
      </c>
      <c r="I116" s="32">
        <f t="shared" si="11"/>
        <v>6.2</v>
      </c>
      <c r="J116" s="33" t="str">
        <f t="shared" si="12"/>
        <v>NO BET</v>
      </c>
      <c r="K116" s="122"/>
      <c r="L116" s="73">
        <f t="shared" si="13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142"/>
      <c r="F117" s="163"/>
      <c r="G117" s="132">
        <v>0</v>
      </c>
      <c r="H117" s="29">
        <v>0</v>
      </c>
      <c r="I117" s="32">
        <f t="shared" si="11"/>
        <v>0</v>
      </c>
      <c r="J117" s="33" t="str">
        <f t="shared" si="12"/>
        <v>NO BET</v>
      </c>
      <c r="K117" s="122"/>
      <c r="L117" s="73">
        <f t="shared" si="13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142"/>
      <c r="F118" s="163"/>
      <c r="G118" s="28">
        <v>0</v>
      </c>
      <c r="H118" s="29">
        <v>0</v>
      </c>
      <c r="I118" s="32">
        <f t="shared" si="11"/>
        <v>0</v>
      </c>
      <c r="J118" s="33" t="str">
        <f t="shared" si="12"/>
        <v>NO BET</v>
      </c>
      <c r="K118" s="122"/>
      <c r="L118" s="73">
        <f t="shared" si="13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11"/>
        <v>0</v>
      </c>
      <c r="J119" s="33" t="str">
        <f t="shared" si="12"/>
        <v>NO BET</v>
      </c>
      <c r="K119" s="122"/>
      <c r="L119" s="73">
        <f t="shared" si="13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1"/>
        <v>0</v>
      </c>
      <c r="J120" s="33" t="str">
        <f t="shared" si="12"/>
        <v>NO BET</v>
      </c>
      <c r="K120" s="122"/>
      <c r="L120" s="73">
        <f t="shared" si="13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1"/>
        <v>0</v>
      </c>
      <c r="J121" s="33" t="str">
        <f t="shared" si="12"/>
        <v>NO BET</v>
      </c>
      <c r="K121" s="122"/>
      <c r="L121" s="73">
        <f t="shared" si="13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1"/>
        <v>0</v>
      </c>
      <c r="J122" s="33" t="str">
        <f t="shared" si="12"/>
        <v>NO BET</v>
      </c>
      <c r="K122" s="122"/>
      <c r="L122" s="73">
        <f t="shared" si="13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1"/>
        <v>0</v>
      </c>
      <c r="J123" s="33" t="str">
        <f t="shared" si="12"/>
        <v>NO BET</v>
      </c>
      <c r="K123" s="122"/>
      <c r="L123" s="73">
        <f t="shared" si="13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78"/>
      <c r="C125" s="378"/>
      <c r="D125" s="227"/>
      <c r="E125" s="63" t="s">
        <v>16</v>
      </c>
      <c r="F125" s="61"/>
      <c r="G125" s="86">
        <v>6</v>
      </c>
      <c r="H125" s="16"/>
      <c r="I125" s="17" t="s">
        <v>25</v>
      </c>
      <c r="J125" s="18">
        <f>SUM(J100:J123)</f>
        <v>52.97552012909528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customHeight="1" x14ac:dyDescent="0.25">
      <c r="A129" s="234" t="s">
        <v>6</v>
      </c>
      <c r="B129" s="79" t="s">
        <v>93</v>
      </c>
      <c r="C129" s="69" t="s">
        <v>14</v>
      </c>
      <c r="D129" s="114" t="s">
        <v>171</v>
      </c>
      <c r="E129" s="228"/>
      <c r="F129" s="228"/>
      <c r="G129" s="114"/>
      <c r="H129" s="234" t="s">
        <v>19</v>
      </c>
      <c r="I129" s="377" t="s">
        <v>15</v>
      </c>
      <c r="J129" s="374">
        <v>0.9</v>
      </c>
      <c r="K129" s="376" t="s">
        <v>4</v>
      </c>
      <c r="L129" s="373">
        <v>100</v>
      </c>
      <c r="M129" s="375" t="s">
        <v>3</v>
      </c>
      <c r="N129" s="372" t="s">
        <v>50</v>
      </c>
      <c r="O129" s="115"/>
    </row>
    <row r="130" spans="1:15" x14ac:dyDescent="0.25">
      <c r="A130" s="79" t="s">
        <v>7</v>
      </c>
      <c r="B130" s="85">
        <v>7</v>
      </c>
      <c r="C130" s="80" t="s">
        <v>13</v>
      </c>
      <c r="D130" s="85" t="s">
        <v>172</v>
      </c>
      <c r="E130" s="78"/>
      <c r="F130" s="78"/>
      <c r="G130" s="85"/>
      <c r="H130" s="67"/>
      <c r="I130" s="377"/>
      <c r="J130" s="374"/>
      <c r="K130" s="376"/>
      <c r="L130" s="373"/>
      <c r="M130" s="375"/>
      <c r="N130" s="372"/>
      <c r="O130" s="115"/>
    </row>
    <row r="131" spans="1:15" ht="15" customHeight="1" x14ac:dyDescent="0.25">
      <c r="A131" s="81" t="s">
        <v>8</v>
      </c>
      <c r="B131" s="82" t="s">
        <v>60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72" t="s">
        <v>20</v>
      </c>
      <c r="N131" s="372"/>
      <c r="O131" s="116" t="s">
        <v>51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9" t="s">
        <v>72</v>
      </c>
      <c r="I132" s="229" t="s">
        <v>73</v>
      </c>
      <c r="J132" s="78" t="s">
        <v>1</v>
      </c>
      <c r="K132" s="78" t="s">
        <v>12</v>
      </c>
      <c r="L132" s="78" t="s">
        <v>5</v>
      </c>
      <c r="M132" s="372"/>
      <c r="N132" s="372"/>
      <c r="O132" s="117" t="s">
        <v>52</v>
      </c>
    </row>
    <row r="133" spans="1:15" x14ac:dyDescent="0.25">
      <c r="A133" s="84">
        <v>1</v>
      </c>
      <c r="B133" s="300" t="s">
        <v>173</v>
      </c>
      <c r="C133" s="294" t="s">
        <v>210</v>
      </c>
      <c r="D133" s="323"/>
      <c r="E133" s="302">
        <v>17</v>
      </c>
      <c r="F133" s="303">
        <v>62</v>
      </c>
      <c r="G133" s="5">
        <v>19.8</v>
      </c>
      <c r="H133" s="8">
        <v>25</v>
      </c>
      <c r="I133" s="32">
        <v>18.5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customHeight="1" x14ac:dyDescent="0.25">
      <c r="A134" s="84">
        <v>2</v>
      </c>
      <c r="B134" s="300">
        <v>3331</v>
      </c>
      <c r="C134" s="294" t="s">
        <v>174</v>
      </c>
      <c r="D134" s="323"/>
      <c r="E134" s="302">
        <v>12</v>
      </c>
      <c r="F134" s="303">
        <v>62</v>
      </c>
      <c r="G134" s="5">
        <v>6.6</v>
      </c>
      <c r="H134" s="8">
        <v>13.5</v>
      </c>
      <c r="I134" s="32">
        <v>13</v>
      </c>
      <c r="J134" s="33">
        <f t="shared" ref="J134:J156" si="14">IF(M134="B", $L$129/G134*$J$129,IF(I134&lt;=G134,$M$129,IF(I134&gt;G134,SUM($L$129/G134*$J$129,0,ROUNDUP(,0)))))</f>
        <v>13.636363636363637</v>
      </c>
      <c r="K134" s="55"/>
      <c r="L134" s="73" t="b">
        <f t="shared" ref="L134:L156" si="15">IF(J134="NO BET",0,IF(K134&gt;1,J134*-1,IF(K134=1,SUM(J134*I134-J134,0))))</f>
        <v>0</v>
      </c>
      <c r="M134" s="86"/>
      <c r="N134" s="64"/>
      <c r="O134" s="127" t="s">
        <v>114</v>
      </c>
    </row>
    <row r="135" spans="1:15" x14ac:dyDescent="0.25">
      <c r="A135" s="84">
        <v>3</v>
      </c>
      <c r="B135" s="300" t="s">
        <v>175</v>
      </c>
      <c r="C135" s="294" t="s">
        <v>176</v>
      </c>
      <c r="D135" s="323"/>
      <c r="E135" s="302">
        <v>10</v>
      </c>
      <c r="F135" s="303">
        <v>61.5</v>
      </c>
      <c r="G135" s="28">
        <v>39.299999999999997</v>
      </c>
      <c r="H135" s="29">
        <v>48</v>
      </c>
      <c r="I135" s="32">
        <v>46</v>
      </c>
      <c r="J135" s="33">
        <f t="shared" si="14"/>
        <v>2.2900763358778629</v>
      </c>
      <c r="K135" s="55"/>
      <c r="L135" s="73" t="b">
        <f t="shared" si="15"/>
        <v>0</v>
      </c>
      <c r="M135" s="86"/>
      <c r="N135" s="64"/>
      <c r="O135" s="118"/>
    </row>
    <row r="136" spans="1:15" ht="15" customHeight="1" x14ac:dyDescent="0.25">
      <c r="A136" s="84">
        <v>4</v>
      </c>
      <c r="B136" s="300" t="s">
        <v>177</v>
      </c>
      <c r="C136" s="294" t="s">
        <v>209</v>
      </c>
      <c r="D136" s="323"/>
      <c r="E136" s="302">
        <v>16</v>
      </c>
      <c r="F136" s="303">
        <v>61.5</v>
      </c>
      <c r="G136" s="28">
        <v>30.7</v>
      </c>
      <c r="H136" s="29">
        <v>25</v>
      </c>
      <c r="I136" s="32">
        <v>17.5</v>
      </c>
      <c r="J136" s="33" t="str">
        <f t="shared" si="14"/>
        <v>NO BET</v>
      </c>
      <c r="K136" s="55"/>
      <c r="L136" s="73">
        <f t="shared" si="15"/>
        <v>0</v>
      </c>
      <c r="M136" s="86"/>
      <c r="N136" s="64"/>
      <c r="O136" s="118" t="s">
        <v>114</v>
      </c>
    </row>
    <row r="137" spans="1:15" x14ac:dyDescent="0.25">
      <c r="A137" s="304">
        <v>5</v>
      </c>
      <c r="B137" s="305" t="s">
        <v>178</v>
      </c>
      <c r="C137" s="306" t="s">
        <v>208</v>
      </c>
      <c r="D137" s="325"/>
      <c r="E137" s="308">
        <v>7</v>
      </c>
      <c r="F137" s="309">
        <v>60.5</v>
      </c>
      <c r="G137" s="310">
        <v>0</v>
      </c>
      <c r="H137" s="311">
        <v>0</v>
      </c>
      <c r="I137" s="312">
        <f t="shared" ref="I137:I156" si="16">H137</f>
        <v>0</v>
      </c>
      <c r="J137" s="313" t="str">
        <f t="shared" si="14"/>
        <v>NO BET</v>
      </c>
      <c r="K137" s="55"/>
      <c r="L137" s="73">
        <f t="shared" si="15"/>
        <v>0</v>
      </c>
      <c r="M137" s="86"/>
      <c r="N137" s="64"/>
      <c r="O137" s="118"/>
    </row>
    <row r="138" spans="1:15" x14ac:dyDescent="0.25">
      <c r="A138" s="84">
        <v>6</v>
      </c>
      <c r="B138" s="300" t="s">
        <v>179</v>
      </c>
      <c r="C138" s="294" t="s">
        <v>207</v>
      </c>
      <c r="D138" s="323"/>
      <c r="E138" s="302">
        <v>9</v>
      </c>
      <c r="F138" s="303">
        <v>59.5</v>
      </c>
      <c r="G138" s="28">
        <v>27.3</v>
      </c>
      <c r="H138" s="29">
        <v>26</v>
      </c>
      <c r="I138" s="32">
        <v>21</v>
      </c>
      <c r="J138" s="33" t="str">
        <f t="shared" si="14"/>
        <v>NO BET</v>
      </c>
      <c r="K138" s="55"/>
      <c r="L138" s="73">
        <f t="shared" si="15"/>
        <v>0</v>
      </c>
      <c r="M138" s="86"/>
      <c r="N138" s="64"/>
      <c r="O138" s="118"/>
    </row>
    <row r="139" spans="1:15" x14ac:dyDescent="0.25">
      <c r="A139" s="84">
        <v>7</v>
      </c>
      <c r="B139" s="300" t="s">
        <v>180</v>
      </c>
      <c r="C139" s="294" t="s">
        <v>206</v>
      </c>
      <c r="D139" s="323"/>
      <c r="E139" s="302">
        <v>8</v>
      </c>
      <c r="F139" s="303">
        <v>59</v>
      </c>
      <c r="G139" s="5">
        <v>19.8</v>
      </c>
      <c r="H139" s="8">
        <v>11.5</v>
      </c>
      <c r="I139" s="32">
        <v>12.5</v>
      </c>
      <c r="J139" s="33" t="str">
        <f t="shared" si="14"/>
        <v>NO BET</v>
      </c>
      <c r="K139" s="55"/>
      <c r="L139" s="73">
        <f t="shared" si="15"/>
        <v>0</v>
      </c>
      <c r="M139" s="86"/>
      <c r="N139" s="64"/>
      <c r="O139" s="118" t="s">
        <v>114</v>
      </c>
    </row>
    <row r="140" spans="1:15" x14ac:dyDescent="0.25">
      <c r="A140" s="304">
        <v>8</v>
      </c>
      <c r="B140" s="305" t="s">
        <v>181</v>
      </c>
      <c r="C140" s="306" t="s">
        <v>205</v>
      </c>
      <c r="D140" s="325"/>
      <c r="E140" s="308">
        <v>5</v>
      </c>
      <c r="F140" s="309">
        <v>59</v>
      </c>
      <c r="G140" s="310">
        <v>0</v>
      </c>
      <c r="H140" s="311">
        <v>0</v>
      </c>
      <c r="I140" s="312">
        <f t="shared" si="16"/>
        <v>0</v>
      </c>
      <c r="J140" s="313" t="str">
        <f t="shared" si="14"/>
        <v>NO BET</v>
      </c>
      <c r="K140" s="55"/>
      <c r="L140" s="73">
        <f t="shared" si="15"/>
        <v>0</v>
      </c>
      <c r="M140" s="86"/>
      <c r="N140" s="64"/>
      <c r="O140" s="118"/>
    </row>
    <row r="141" spans="1:15" x14ac:dyDescent="0.25">
      <c r="A141" s="84">
        <v>9</v>
      </c>
      <c r="B141" s="300" t="s">
        <v>182</v>
      </c>
      <c r="C141" s="294" t="s">
        <v>183</v>
      </c>
      <c r="D141" s="323"/>
      <c r="E141" s="302">
        <v>4</v>
      </c>
      <c r="F141" s="303">
        <v>59</v>
      </c>
      <c r="G141" s="28">
        <v>8.5</v>
      </c>
      <c r="H141" s="29">
        <v>8.4</v>
      </c>
      <c r="I141" s="32">
        <v>9.4</v>
      </c>
      <c r="J141" s="33">
        <f t="shared" si="14"/>
        <v>10.588235294117649</v>
      </c>
      <c r="K141" s="55"/>
      <c r="L141" s="73" t="b">
        <f t="shared" si="15"/>
        <v>0</v>
      </c>
      <c r="M141" s="86"/>
      <c r="N141" s="64"/>
      <c r="O141" s="118" t="s">
        <v>114</v>
      </c>
    </row>
    <row r="142" spans="1:15" x14ac:dyDescent="0.25">
      <c r="A142" s="304">
        <v>10</v>
      </c>
      <c r="B142" s="305" t="s">
        <v>184</v>
      </c>
      <c r="C142" s="306" t="s">
        <v>185</v>
      </c>
      <c r="D142" s="325"/>
      <c r="E142" s="308">
        <v>18</v>
      </c>
      <c r="F142" s="309">
        <v>58.5</v>
      </c>
      <c r="G142" s="310">
        <v>0</v>
      </c>
      <c r="H142" s="311">
        <v>0</v>
      </c>
      <c r="I142" s="312">
        <f t="shared" si="16"/>
        <v>0</v>
      </c>
      <c r="J142" s="313" t="str">
        <f t="shared" si="14"/>
        <v>NO BET</v>
      </c>
      <c r="K142" s="55"/>
      <c r="L142" s="73">
        <f t="shared" si="15"/>
        <v>0</v>
      </c>
      <c r="M142" s="86"/>
      <c r="N142" s="64"/>
      <c r="O142" s="118"/>
    </row>
    <row r="143" spans="1:15" x14ac:dyDescent="0.25">
      <c r="A143" s="84">
        <v>11</v>
      </c>
      <c r="B143" s="300" t="s">
        <v>186</v>
      </c>
      <c r="C143" s="294" t="s">
        <v>187</v>
      </c>
      <c r="D143" s="323"/>
      <c r="E143" s="302">
        <v>14</v>
      </c>
      <c r="F143" s="303">
        <v>58.5</v>
      </c>
      <c r="G143" s="28">
        <v>8.8000000000000007</v>
      </c>
      <c r="H143" s="29">
        <v>7.8</v>
      </c>
      <c r="I143" s="32">
        <v>5.8</v>
      </c>
      <c r="J143" s="33" t="str">
        <f t="shared" si="14"/>
        <v>NO BET</v>
      </c>
      <c r="K143" s="55"/>
      <c r="L143" s="73">
        <f t="shared" si="15"/>
        <v>0</v>
      </c>
      <c r="M143" s="86"/>
      <c r="N143" s="64"/>
      <c r="O143" s="118" t="s">
        <v>114</v>
      </c>
    </row>
    <row r="144" spans="1:15" x14ac:dyDescent="0.25">
      <c r="A144" s="314">
        <v>12</v>
      </c>
      <c r="B144" s="315" t="s">
        <v>188</v>
      </c>
      <c r="C144" s="316" t="s">
        <v>189</v>
      </c>
      <c r="D144" s="327"/>
      <c r="E144" s="318">
        <v>1</v>
      </c>
      <c r="F144" s="319">
        <v>58</v>
      </c>
      <c r="G144" s="320">
        <v>5.9</v>
      </c>
      <c r="H144" s="321">
        <v>7.4</v>
      </c>
      <c r="I144" s="32">
        <v>8.1999999999999993</v>
      </c>
      <c r="J144" s="33">
        <f t="shared" si="14"/>
        <v>15.254237288135592</v>
      </c>
      <c r="K144" s="55"/>
      <c r="L144" s="73" t="b">
        <f t="shared" si="15"/>
        <v>0</v>
      </c>
      <c r="M144" s="86"/>
      <c r="N144" s="64"/>
      <c r="O144" s="118" t="s">
        <v>114</v>
      </c>
    </row>
    <row r="145" spans="1:15" x14ac:dyDescent="0.25">
      <c r="A145" s="84">
        <v>13</v>
      </c>
      <c r="B145" s="300" t="s">
        <v>190</v>
      </c>
      <c r="C145" s="294" t="s">
        <v>204</v>
      </c>
      <c r="D145" s="323"/>
      <c r="E145" s="302">
        <v>2</v>
      </c>
      <c r="F145" s="303">
        <v>58</v>
      </c>
      <c r="G145" s="28">
        <v>34.700000000000003</v>
      </c>
      <c r="H145" s="29">
        <v>24</v>
      </c>
      <c r="I145" s="32">
        <v>21</v>
      </c>
      <c r="J145" s="33" t="str">
        <f t="shared" si="14"/>
        <v>NO BET</v>
      </c>
      <c r="K145" s="55"/>
      <c r="L145" s="73">
        <f t="shared" si="15"/>
        <v>0</v>
      </c>
      <c r="M145" s="86"/>
      <c r="N145" s="64"/>
      <c r="O145" s="118"/>
    </row>
    <row r="146" spans="1:15" x14ac:dyDescent="0.25">
      <c r="A146" s="84">
        <v>14</v>
      </c>
      <c r="B146" s="300" t="s">
        <v>191</v>
      </c>
      <c r="C146" s="294" t="s">
        <v>192</v>
      </c>
      <c r="D146" s="323"/>
      <c r="E146" s="302">
        <v>3</v>
      </c>
      <c r="F146" s="303">
        <v>58</v>
      </c>
      <c r="G146" s="28">
        <v>14.8</v>
      </c>
      <c r="H146" s="29">
        <v>8.6</v>
      </c>
      <c r="I146" s="32">
        <v>8.8000000000000007</v>
      </c>
      <c r="J146" s="33" t="str">
        <f t="shared" si="14"/>
        <v>NO BET</v>
      </c>
      <c r="K146" s="55"/>
      <c r="L146" s="73">
        <f t="shared" si="15"/>
        <v>0</v>
      </c>
      <c r="M146" s="86"/>
      <c r="N146" s="64"/>
      <c r="O146" s="127"/>
    </row>
    <row r="147" spans="1:15" x14ac:dyDescent="0.25">
      <c r="A147" s="304">
        <v>15</v>
      </c>
      <c r="B147" s="305" t="s">
        <v>193</v>
      </c>
      <c r="C147" s="306" t="s">
        <v>194</v>
      </c>
      <c r="D147" s="325"/>
      <c r="E147" s="308">
        <v>20</v>
      </c>
      <c r="F147" s="309">
        <v>57.5</v>
      </c>
      <c r="G147" s="310">
        <v>0</v>
      </c>
      <c r="H147" s="311">
        <v>0</v>
      </c>
      <c r="I147" s="312">
        <f t="shared" si="16"/>
        <v>0</v>
      </c>
      <c r="J147" s="313" t="str">
        <f t="shared" si="14"/>
        <v>NO BET</v>
      </c>
      <c r="K147" s="55"/>
      <c r="L147" s="73">
        <f t="shared" si="15"/>
        <v>0</v>
      </c>
      <c r="M147" s="86"/>
      <c r="N147" s="64"/>
      <c r="O147" s="127"/>
    </row>
    <row r="148" spans="1:15" x14ac:dyDescent="0.25">
      <c r="A148" s="84">
        <v>16</v>
      </c>
      <c r="B148" s="300" t="s">
        <v>195</v>
      </c>
      <c r="C148" s="294" t="s">
        <v>196</v>
      </c>
      <c r="D148" s="323"/>
      <c r="E148" s="302">
        <v>6</v>
      </c>
      <c r="F148" s="303">
        <v>57</v>
      </c>
      <c r="G148" s="28">
        <v>19.8</v>
      </c>
      <c r="H148" s="29">
        <v>9</v>
      </c>
      <c r="I148" s="32">
        <v>8.1999999999999993</v>
      </c>
      <c r="J148" s="33" t="str">
        <f t="shared" si="14"/>
        <v>NO BET</v>
      </c>
      <c r="K148" s="55"/>
      <c r="L148" s="73">
        <f t="shared" si="15"/>
        <v>0</v>
      </c>
      <c r="M148" s="86"/>
      <c r="N148" s="64"/>
      <c r="O148" s="128"/>
    </row>
    <row r="149" spans="1:15" x14ac:dyDescent="0.25">
      <c r="A149" s="304">
        <v>17</v>
      </c>
      <c r="B149" s="305" t="s">
        <v>197</v>
      </c>
      <c r="C149" s="306" t="s">
        <v>198</v>
      </c>
      <c r="D149" s="325"/>
      <c r="E149" s="308">
        <v>19</v>
      </c>
      <c r="F149" s="309">
        <v>56</v>
      </c>
      <c r="G149" s="310">
        <v>0</v>
      </c>
      <c r="H149" s="311">
        <v>0</v>
      </c>
      <c r="I149" s="312">
        <v>0</v>
      </c>
      <c r="J149" s="313" t="str">
        <f t="shared" si="14"/>
        <v>NO BET</v>
      </c>
      <c r="K149" s="55"/>
      <c r="L149" s="73">
        <f t="shared" si="15"/>
        <v>0</v>
      </c>
      <c r="M149" s="86"/>
      <c r="N149" s="64"/>
      <c r="O149" s="127"/>
    </row>
    <row r="150" spans="1:15" x14ac:dyDescent="0.25">
      <c r="A150" s="84">
        <v>18</v>
      </c>
      <c r="B150" s="300" t="s">
        <v>199</v>
      </c>
      <c r="C150" s="294" t="s">
        <v>203</v>
      </c>
      <c r="D150" s="323"/>
      <c r="E150" s="302">
        <v>11</v>
      </c>
      <c r="F150" s="303">
        <v>55.5</v>
      </c>
      <c r="G150" s="28">
        <v>22</v>
      </c>
      <c r="H150" s="29">
        <v>12</v>
      </c>
      <c r="I150" s="32">
        <v>14.5</v>
      </c>
      <c r="J150" s="33" t="str">
        <f t="shared" si="14"/>
        <v>NO BET</v>
      </c>
      <c r="K150" s="55"/>
      <c r="L150" s="73">
        <f t="shared" si="15"/>
        <v>0</v>
      </c>
      <c r="M150" s="86"/>
      <c r="N150" s="64"/>
      <c r="O150" s="127"/>
    </row>
    <row r="151" spans="1:15" x14ac:dyDescent="0.25">
      <c r="A151" s="84">
        <v>19</v>
      </c>
      <c r="B151" s="300">
        <v>8623</v>
      </c>
      <c r="C151" s="294" t="s">
        <v>200</v>
      </c>
      <c r="D151" s="323"/>
      <c r="E151" s="302">
        <v>13</v>
      </c>
      <c r="F151" s="303">
        <v>55</v>
      </c>
      <c r="G151" s="28">
        <v>10.4</v>
      </c>
      <c r="H151" s="29">
        <v>29</v>
      </c>
      <c r="I151" s="32">
        <v>13.5</v>
      </c>
      <c r="J151" s="33">
        <f t="shared" si="14"/>
        <v>8.6538461538461533</v>
      </c>
      <c r="K151" s="55"/>
      <c r="L151" s="73" t="b">
        <f t="shared" si="15"/>
        <v>0</v>
      </c>
      <c r="M151" s="86"/>
      <c r="N151" s="64"/>
      <c r="O151" s="127"/>
    </row>
    <row r="152" spans="1:15" x14ac:dyDescent="0.25">
      <c r="A152" s="83">
        <v>20</v>
      </c>
      <c r="B152" s="300" t="s">
        <v>201</v>
      </c>
      <c r="C152" s="294" t="s">
        <v>202</v>
      </c>
      <c r="D152" s="331"/>
      <c r="E152" s="302">
        <v>15</v>
      </c>
      <c r="F152" s="303">
        <v>59.5</v>
      </c>
      <c r="G152" s="7">
        <v>8.8000000000000007</v>
      </c>
      <c r="H152" s="10">
        <v>14</v>
      </c>
      <c r="I152" s="19">
        <v>16</v>
      </c>
      <c r="J152" s="15">
        <f t="shared" si="14"/>
        <v>10.227272727272727</v>
      </c>
      <c r="K152" s="55"/>
      <c r="L152" s="73" t="b">
        <f t="shared" si="15"/>
        <v>0</v>
      </c>
      <c r="M152" s="86"/>
      <c r="N152" s="64"/>
      <c r="O152" s="127"/>
    </row>
    <row r="153" spans="1:15" hidden="1" x14ac:dyDescent="0.25">
      <c r="A153" s="83">
        <v>21</v>
      </c>
      <c r="B153" s="332"/>
      <c r="C153" s="323"/>
      <c r="D153" s="323"/>
      <c r="E153" s="333"/>
      <c r="F153" s="336"/>
      <c r="G153" s="28">
        <v>0</v>
      </c>
      <c r="H153" s="29">
        <v>0</v>
      </c>
      <c r="I153" s="19">
        <f t="shared" si="16"/>
        <v>0</v>
      </c>
      <c r="J153" s="15" t="str">
        <f t="shared" si="14"/>
        <v>NO BET</v>
      </c>
      <c r="K153" s="55"/>
      <c r="L153" s="73">
        <f t="shared" si="15"/>
        <v>0</v>
      </c>
      <c r="M153" s="86"/>
      <c r="N153" s="64"/>
      <c r="O153" s="127"/>
    </row>
    <row r="154" spans="1:15" hidden="1" x14ac:dyDescent="0.25">
      <c r="A154" s="83">
        <v>22</v>
      </c>
      <c r="B154" s="331"/>
      <c r="C154" s="331"/>
      <c r="D154" s="331"/>
      <c r="E154" s="334"/>
      <c r="F154" s="334"/>
      <c r="G154" s="5">
        <v>0</v>
      </c>
      <c r="H154" s="8">
        <v>0</v>
      </c>
      <c r="I154" s="19">
        <f t="shared" si="16"/>
        <v>0</v>
      </c>
      <c r="J154" s="15" t="str">
        <f t="shared" si="14"/>
        <v>NO BET</v>
      </c>
      <c r="K154" s="55"/>
      <c r="L154" s="73">
        <f t="shared" si="15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335"/>
      <c r="F155" s="335"/>
      <c r="G155" s="6">
        <v>0</v>
      </c>
      <c r="H155" s="9">
        <v>0</v>
      </c>
      <c r="I155" s="19">
        <f t="shared" si="16"/>
        <v>0</v>
      </c>
      <c r="J155" s="15" t="str">
        <f t="shared" si="14"/>
        <v>NO BET</v>
      </c>
      <c r="K155" s="55"/>
      <c r="L155" s="73">
        <f t="shared" si="15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6"/>
        <v>0</v>
      </c>
      <c r="J156" s="15" t="str">
        <f t="shared" si="14"/>
        <v>NO BET</v>
      </c>
      <c r="K156" s="55"/>
      <c r="L156" s="73">
        <f t="shared" si="15"/>
        <v>0</v>
      </c>
      <c r="M156" s="86"/>
      <c r="N156" s="64"/>
      <c r="O156" s="143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t="15" customHeight="1" x14ac:dyDescent="0.25">
      <c r="A158" s="57" t="s">
        <v>22</v>
      </c>
      <c r="B158" s="378"/>
      <c r="C158" s="378"/>
      <c r="D158" s="378"/>
      <c r="E158" s="63" t="s">
        <v>16</v>
      </c>
      <c r="F158" s="61"/>
      <c r="G158" s="86">
        <v>12</v>
      </c>
      <c r="H158" s="16"/>
      <c r="I158" s="17" t="s">
        <v>25</v>
      </c>
      <c r="J158" s="18">
        <f>SUM(J133:J156)</f>
        <v>60.65003143561362</v>
      </c>
      <c r="K158" s="56" t="s">
        <v>17</v>
      </c>
      <c r="L158" s="18">
        <f>SUM(L133:L157)</f>
        <v>0</v>
      </c>
      <c r="N158" s="2"/>
      <c r="O158" s="144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customHeight="1" x14ac:dyDescent="0.25">
      <c r="A162" s="234" t="s">
        <v>6</v>
      </c>
      <c r="B162" s="79" t="s">
        <v>93</v>
      </c>
      <c r="C162" s="69" t="s">
        <v>14</v>
      </c>
      <c r="D162" s="114" t="s">
        <v>211</v>
      </c>
      <c r="E162" s="228"/>
      <c r="F162" s="228"/>
      <c r="G162" s="114"/>
      <c r="H162" s="234" t="s">
        <v>19</v>
      </c>
      <c r="I162" s="377" t="s">
        <v>15</v>
      </c>
      <c r="J162" s="374">
        <v>0.9</v>
      </c>
      <c r="K162" s="376" t="s">
        <v>4</v>
      </c>
      <c r="L162" s="373">
        <v>100</v>
      </c>
      <c r="M162" s="375" t="s">
        <v>3</v>
      </c>
      <c r="N162" s="372" t="s">
        <v>50</v>
      </c>
      <c r="O162" s="115"/>
    </row>
    <row r="163" spans="1:15" x14ac:dyDescent="0.25">
      <c r="A163" s="79" t="s">
        <v>7</v>
      </c>
      <c r="B163" s="85">
        <v>8</v>
      </c>
      <c r="C163" s="80" t="s">
        <v>13</v>
      </c>
      <c r="D163" s="85" t="s">
        <v>172</v>
      </c>
      <c r="E163" s="78"/>
      <c r="F163" s="78"/>
      <c r="G163" s="85"/>
      <c r="H163" s="67"/>
      <c r="I163" s="377"/>
      <c r="J163" s="374"/>
      <c r="K163" s="376"/>
      <c r="L163" s="373"/>
      <c r="M163" s="375"/>
      <c r="N163" s="372"/>
      <c r="O163" s="115"/>
    </row>
    <row r="164" spans="1:15" ht="15" customHeight="1" x14ac:dyDescent="0.25">
      <c r="A164" s="81" t="s">
        <v>8</v>
      </c>
      <c r="B164" s="82" t="s">
        <v>61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72" t="s">
        <v>20</v>
      </c>
      <c r="N164" s="372"/>
      <c r="O164" s="116" t="s">
        <v>51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9" t="s">
        <v>72</v>
      </c>
      <c r="I165" s="229" t="s">
        <v>73</v>
      </c>
      <c r="J165" s="78" t="s">
        <v>1</v>
      </c>
      <c r="K165" s="78" t="s">
        <v>12</v>
      </c>
      <c r="L165" s="78" t="s">
        <v>5</v>
      </c>
      <c r="M165" s="372"/>
      <c r="N165" s="372"/>
      <c r="O165" s="117" t="s">
        <v>52</v>
      </c>
    </row>
    <row r="166" spans="1:15" x14ac:dyDescent="0.25">
      <c r="A166" s="84">
        <v>1</v>
      </c>
      <c r="B166" s="337" t="s">
        <v>212</v>
      </c>
      <c r="C166" s="338" t="s">
        <v>213</v>
      </c>
      <c r="D166" s="295"/>
      <c r="E166" s="302">
        <v>11</v>
      </c>
      <c r="F166" s="303">
        <v>62</v>
      </c>
      <c r="G166" s="28">
        <v>8.1999999999999993</v>
      </c>
      <c r="H166" s="29">
        <v>4</v>
      </c>
      <c r="I166" s="32">
        <f>H166</f>
        <v>4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customHeight="1" x14ac:dyDescent="0.25">
      <c r="A167" s="304">
        <v>2</v>
      </c>
      <c r="B167" s="305" t="s">
        <v>214</v>
      </c>
      <c r="C167" s="306" t="s">
        <v>240</v>
      </c>
      <c r="D167" s="307"/>
      <c r="E167" s="308">
        <v>19</v>
      </c>
      <c r="F167" s="309">
        <v>62</v>
      </c>
      <c r="G167" s="310">
        <v>0</v>
      </c>
      <c r="H167" s="311">
        <v>0</v>
      </c>
      <c r="I167" s="312">
        <f t="shared" ref="I167:I189" si="17">H167</f>
        <v>0</v>
      </c>
      <c r="J167" s="313" t="str">
        <f t="shared" ref="J167:J189" si="18">IF(M167="B", $L$162/G167*$J$162,IF(I167&lt;=G167,$M$162,IF(I167&gt;G167,SUM($L$162/G167*$J$162,0,ROUNDUP(,0)))))</f>
        <v>NO BET</v>
      </c>
      <c r="K167" s="55"/>
      <c r="L167" s="73">
        <f t="shared" ref="L167:L189" si="19">IF(J167="NO BET",0,IF(K167&gt;1,J167*-1,IF(K167=1,SUM(J167*I167-J167,0))))</f>
        <v>0</v>
      </c>
      <c r="M167" s="86"/>
      <c r="N167" s="64"/>
      <c r="O167" s="146"/>
    </row>
    <row r="168" spans="1:15" x14ac:dyDescent="0.25">
      <c r="A168" s="84">
        <v>3</v>
      </c>
      <c r="B168" s="300" t="s">
        <v>215</v>
      </c>
      <c r="C168" s="294" t="s">
        <v>216</v>
      </c>
      <c r="D168" s="295"/>
      <c r="E168" s="302">
        <v>2</v>
      </c>
      <c r="F168" s="303">
        <v>61</v>
      </c>
      <c r="G168" s="28">
        <v>8.9</v>
      </c>
      <c r="H168" s="29">
        <v>26</v>
      </c>
      <c r="I168" s="32">
        <v>27</v>
      </c>
      <c r="J168" s="33">
        <f t="shared" si="18"/>
        <v>10.112359550561797</v>
      </c>
      <c r="K168" s="55"/>
      <c r="L168" s="73" t="b">
        <f t="shared" si="19"/>
        <v>0</v>
      </c>
      <c r="M168" s="86"/>
      <c r="N168" s="64"/>
      <c r="O168" s="146"/>
    </row>
    <row r="169" spans="1:15" ht="15" customHeight="1" x14ac:dyDescent="0.25">
      <c r="A169" s="84">
        <v>4</v>
      </c>
      <c r="B169" s="300" t="s">
        <v>217</v>
      </c>
      <c r="C169" s="294" t="s">
        <v>218</v>
      </c>
      <c r="D169" s="295"/>
      <c r="E169" s="302">
        <v>10</v>
      </c>
      <c r="F169" s="303">
        <v>60.5</v>
      </c>
      <c r="G169" s="28">
        <v>22.9</v>
      </c>
      <c r="H169" s="29">
        <v>26</v>
      </c>
      <c r="I169" s="32">
        <v>27</v>
      </c>
      <c r="J169" s="33">
        <f t="shared" si="18"/>
        <v>3.9301310043668125</v>
      </c>
      <c r="K169" s="55"/>
      <c r="L169" s="73" t="b">
        <f t="shared" si="19"/>
        <v>0</v>
      </c>
      <c r="M169" s="86"/>
      <c r="N169" s="64"/>
      <c r="O169" s="146" t="s">
        <v>114</v>
      </c>
    </row>
    <row r="170" spans="1:15" x14ac:dyDescent="0.25">
      <c r="A170" s="84">
        <v>5</v>
      </c>
      <c r="B170" s="300" t="s">
        <v>219</v>
      </c>
      <c r="C170" s="294" t="s">
        <v>220</v>
      </c>
      <c r="D170" s="295"/>
      <c r="E170" s="302">
        <v>16</v>
      </c>
      <c r="F170" s="303">
        <v>60.5</v>
      </c>
      <c r="G170" s="28">
        <v>29.3</v>
      </c>
      <c r="H170" s="29">
        <v>22</v>
      </c>
      <c r="I170" s="32">
        <v>26</v>
      </c>
      <c r="J170" s="33" t="str">
        <f t="shared" si="18"/>
        <v>NO BET</v>
      </c>
      <c r="K170" s="55"/>
      <c r="L170" s="73">
        <f t="shared" si="19"/>
        <v>0</v>
      </c>
      <c r="M170" s="86"/>
      <c r="N170" s="64"/>
      <c r="O170" s="146"/>
    </row>
    <row r="171" spans="1:15" x14ac:dyDescent="0.25">
      <c r="A171" s="304">
        <v>6</v>
      </c>
      <c r="B171" s="305">
        <v>2094</v>
      </c>
      <c r="C171" s="306" t="s">
        <v>241</v>
      </c>
      <c r="D171" s="307"/>
      <c r="E171" s="308">
        <v>8</v>
      </c>
      <c r="F171" s="309">
        <v>60.5</v>
      </c>
      <c r="G171" s="310">
        <v>0</v>
      </c>
      <c r="H171" s="311">
        <v>0</v>
      </c>
      <c r="I171" s="312">
        <f t="shared" si="17"/>
        <v>0</v>
      </c>
      <c r="J171" s="313" t="str">
        <f t="shared" si="18"/>
        <v>NO BET</v>
      </c>
      <c r="K171" s="55"/>
      <c r="L171" s="73">
        <f t="shared" si="19"/>
        <v>0</v>
      </c>
      <c r="M171" s="86"/>
      <c r="N171" s="64"/>
      <c r="O171" s="146"/>
    </row>
    <row r="172" spans="1:15" x14ac:dyDescent="0.25">
      <c r="A172" s="84">
        <v>7</v>
      </c>
      <c r="B172" s="300" t="s">
        <v>221</v>
      </c>
      <c r="C172" s="294" t="s">
        <v>222</v>
      </c>
      <c r="D172" s="295"/>
      <c r="E172" s="302">
        <v>13</v>
      </c>
      <c r="F172" s="303">
        <v>60.5</v>
      </c>
      <c r="G172" s="28">
        <v>13.4</v>
      </c>
      <c r="H172" s="29">
        <v>10.5</v>
      </c>
      <c r="I172" s="32">
        <v>22</v>
      </c>
      <c r="J172" s="33">
        <f t="shared" si="18"/>
        <v>6.7164179104477615</v>
      </c>
      <c r="K172" s="55"/>
      <c r="L172" s="73" t="b">
        <f t="shared" si="19"/>
        <v>0</v>
      </c>
      <c r="M172" s="86"/>
      <c r="N172" s="64"/>
      <c r="O172" s="127"/>
    </row>
    <row r="173" spans="1:15" x14ac:dyDescent="0.25">
      <c r="A173" s="84">
        <v>8</v>
      </c>
      <c r="B173" s="300">
        <v>5144</v>
      </c>
      <c r="C173" s="294" t="s">
        <v>223</v>
      </c>
      <c r="D173" s="295"/>
      <c r="E173" s="302">
        <v>12</v>
      </c>
      <c r="F173" s="303">
        <v>60.5</v>
      </c>
      <c r="G173" s="28">
        <v>11.1</v>
      </c>
      <c r="H173" s="29">
        <v>16</v>
      </c>
      <c r="I173" s="32">
        <v>10.5</v>
      </c>
      <c r="J173" s="33" t="str">
        <f t="shared" si="18"/>
        <v>NO BET</v>
      </c>
      <c r="K173" s="55"/>
      <c r="L173" s="73">
        <f t="shared" si="19"/>
        <v>0</v>
      </c>
      <c r="M173" s="86"/>
      <c r="N173" s="64"/>
      <c r="O173" s="127"/>
    </row>
    <row r="174" spans="1:15" x14ac:dyDescent="0.25">
      <c r="A174" s="84">
        <v>9</v>
      </c>
      <c r="B174" s="300" t="s">
        <v>224</v>
      </c>
      <c r="C174" s="294" t="s">
        <v>225</v>
      </c>
      <c r="D174" s="295"/>
      <c r="E174" s="302">
        <v>4</v>
      </c>
      <c r="F174" s="303">
        <v>60.5</v>
      </c>
      <c r="G174" s="28">
        <v>16.399999999999999</v>
      </c>
      <c r="H174" s="29">
        <v>4.0999999999999996</v>
      </c>
      <c r="I174" s="32">
        <v>16</v>
      </c>
      <c r="J174" s="33" t="str">
        <f t="shared" si="18"/>
        <v>NO BET</v>
      </c>
      <c r="K174" s="55"/>
      <c r="L174" s="73">
        <f t="shared" si="19"/>
        <v>0</v>
      </c>
      <c r="M174" s="86"/>
      <c r="N174" s="64"/>
      <c r="O174" s="127"/>
    </row>
    <row r="175" spans="1:15" x14ac:dyDescent="0.25">
      <c r="A175" s="84">
        <v>10</v>
      </c>
      <c r="B175" s="300" t="s">
        <v>226</v>
      </c>
      <c r="C175" s="294" t="s">
        <v>227</v>
      </c>
      <c r="D175" s="295"/>
      <c r="E175" s="302">
        <v>18</v>
      </c>
      <c r="F175" s="303">
        <v>60.5</v>
      </c>
      <c r="G175" s="28">
        <v>8</v>
      </c>
      <c r="H175" s="29">
        <v>5</v>
      </c>
      <c r="I175" s="32">
        <v>4.0999999999999996</v>
      </c>
      <c r="J175" s="33" t="str">
        <f t="shared" si="18"/>
        <v>NO BET</v>
      </c>
      <c r="K175" s="55"/>
      <c r="L175" s="73">
        <f t="shared" si="19"/>
        <v>0</v>
      </c>
      <c r="M175" s="86"/>
      <c r="N175" s="64"/>
      <c r="O175" s="127" t="s">
        <v>114</v>
      </c>
    </row>
    <row r="176" spans="1:15" x14ac:dyDescent="0.25">
      <c r="A176" s="304">
        <v>11</v>
      </c>
      <c r="B176" s="305" t="s">
        <v>228</v>
      </c>
      <c r="C176" s="306" t="s">
        <v>242</v>
      </c>
      <c r="D176" s="307"/>
      <c r="E176" s="308">
        <v>5</v>
      </c>
      <c r="F176" s="309">
        <v>60</v>
      </c>
      <c r="G176" s="310">
        <v>0</v>
      </c>
      <c r="H176" s="311">
        <v>0</v>
      </c>
      <c r="I176" s="312">
        <f t="shared" si="17"/>
        <v>0</v>
      </c>
      <c r="J176" s="313" t="str">
        <f t="shared" si="18"/>
        <v>NO BET</v>
      </c>
      <c r="K176" s="55"/>
      <c r="L176" s="73">
        <f t="shared" si="19"/>
        <v>0</v>
      </c>
      <c r="M176" s="86"/>
      <c r="N176" s="64"/>
      <c r="O176" s="127"/>
    </row>
    <row r="177" spans="1:15" x14ac:dyDescent="0.25">
      <c r="A177" s="304">
        <v>12</v>
      </c>
      <c r="B177" s="305" t="s">
        <v>229</v>
      </c>
      <c r="C177" s="306" t="s">
        <v>243</v>
      </c>
      <c r="D177" s="307"/>
      <c r="E177" s="308">
        <v>3</v>
      </c>
      <c r="F177" s="309">
        <v>60</v>
      </c>
      <c r="G177" s="310">
        <v>0</v>
      </c>
      <c r="H177" s="311">
        <v>0</v>
      </c>
      <c r="I177" s="312">
        <f t="shared" si="17"/>
        <v>0</v>
      </c>
      <c r="J177" s="313" t="str">
        <f t="shared" si="18"/>
        <v>NO BET</v>
      </c>
      <c r="K177" s="55"/>
      <c r="L177" s="73">
        <f t="shared" si="19"/>
        <v>0</v>
      </c>
      <c r="M177" s="86"/>
      <c r="N177" s="64"/>
      <c r="O177" s="127"/>
    </row>
    <row r="178" spans="1:15" x14ac:dyDescent="0.25">
      <c r="A178" s="84">
        <v>13</v>
      </c>
      <c r="B178" s="300" t="s">
        <v>230</v>
      </c>
      <c r="C178" s="294" t="s">
        <v>231</v>
      </c>
      <c r="D178" s="295"/>
      <c r="E178" s="302">
        <v>7</v>
      </c>
      <c r="F178" s="303">
        <v>59</v>
      </c>
      <c r="G178" s="28">
        <v>44.7</v>
      </c>
      <c r="H178" s="29">
        <v>23</v>
      </c>
      <c r="I178" s="32">
        <v>29</v>
      </c>
      <c r="J178" s="33" t="str">
        <f t="shared" si="18"/>
        <v>NO BET</v>
      </c>
      <c r="K178" s="55"/>
      <c r="L178" s="73">
        <f t="shared" si="19"/>
        <v>0</v>
      </c>
      <c r="M178" s="86"/>
      <c r="N178" s="64"/>
      <c r="O178" s="127"/>
    </row>
    <row r="179" spans="1:15" x14ac:dyDescent="0.25">
      <c r="A179" s="84">
        <v>14</v>
      </c>
      <c r="B179" s="300" t="s">
        <v>232</v>
      </c>
      <c r="C179" s="294" t="s">
        <v>233</v>
      </c>
      <c r="D179" s="323"/>
      <c r="E179" s="302">
        <v>1</v>
      </c>
      <c r="F179" s="303">
        <v>59.5</v>
      </c>
      <c r="G179" s="28">
        <v>4.9000000000000004</v>
      </c>
      <c r="H179" s="29">
        <v>17</v>
      </c>
      <c r="I179" s="32">
        <v>15.5</v>
      </c>
      <c r="J179" s="33">
        <f t="shared" si="18"/>
        <v>18.367346938775512</v>
      </c>
      <c r="K179" s="55"/>
      <c r="L179" s="73" t="b">
        <f t="shared" si="19"/>
        <v>0</v>
      </c>
      <c r="M179" s="86"/>
      <c r="N179" s="64"/>
      <c r="O179" s="146"/>
    </row>
    <row r="180" spans="1:15" x14ac:dyDescent="0.25">
      <c r="A180" s="304">
        <v>15</v>
      </c>
      <c r="B180" s="305" t="s">
        <v>234</v>
      </c>
      <c r="C180" s="306" t="s">
        <v>465</v>
      </c>
      <c r="D180" s="325"/>
      <c r="E180" s="308">
        <v>14</v>
      </c>
      <c r="F180" s="309">
        <v>59</v>
      </c>
      <c r="G180" s="310">
        <v>0</v>
      </c>
      <c r="H180" s="311">
        <v>0</v>
      </c>
      <c r="I180" s="312">
        <v>0</v>
      </c>
      <c r="J180" s="313" t="str">
        <f t="shared" si="18"/>
        <v>NO BET</v>
      </c>
      <c r="K180" s="55"/>
      <c r="L180" s="73">
        <f t="shared" si="19"/>
        <v>0</v>
      </c>
      <c r="M180" s="86"/>
      <c r="N180" s="64"/>
      <c r="O180" s="127" t="s">
        <v>114</v>
      </c>
    </row>
    <row r="181" spans="1:15" x14ac:dyDescent="0.25">
      <c r="A181" s="304">
        <v>16</v>
      </c>
      <c r="B181" s="305" t="s">
        <v>235</v>
      </c>
      <c r="C181" s="306" t="s">
        <v>236</v>
      </c>
      <c r="D181" s="325"/>
      <c r="E181" s="308">
        <v>17</v>
      </c>
      <c r="F181" s="309">
        <v>59</v>
      </c>
      <c r="G181" s="310">
        <v>0</v>
      </c>
      <c r="H181" s="311">
        <v>0</v>
      </c>
      <c r="I181" s="312">
        <f t="shared" si="17"/>
        <v>0</v>
      </c>
      <c r="J181" s="313" t="str">
        <f t="shared" si="18"/>
        <v>NO BET</v>
      </c>
      <c r="K181" s="55"/>
      <c r="L181" s="73">
        <f t="shared" si="19"/>
        <v>0</v>
      </c>
      <c r="M181" s="86"/>
      <c r="N181" s="64"/>
      <c r="O181" s="127"/>
    </row>
    <row r="182" spans="1:15" x14ac:dyDescent="0.25">
      <c r="A182" s="314">
        <v>17</v>
      </c>
      <c r="B182" s="315" t="s">
        <v>237</v>
      </c>
      <c r="C182" s="316" t="s">
        <v>238</v>
      </c>
      <c r="D182" s="327"/>
      <c r="E182" s="318">
        <v>9</v>
      </c>
      <c r="F182" s="319">
        <v>59</v>
      </c>
      <c r="G182" s="320">
        <v>4.4000000000000004</v>
      </c>
      <c r="H182" s="321">
        <v>6.8</v>
      </c>
      <c r="I182" s="32">
        <v>9.6</v>
      </c>
      <c r="J182" s="33">
        <f t="shared" si="18"/>
        <v>20.454545454545453</v>
      </c>
      <c r="K182" s="55"/>
      <c r="L182" s="73" t="b">
        <f t="shared" si="19"/>
        <v>0</v>
      </c>
      <c r="M182" s="86"/>
      <c r="N182" s="64"/>
      <c r="O182" s="127" t="s">
        <v>114</v>
      </c>
    </row>
    <row r="183" spans="1:15" x14ac:dyDescent="0.25">
      <c r="A183" s="84">
        <v>18</v>
      </c>
      <c r="B183" s="300">
        <v>2151</v>
      </c>
      <c r="C183" s="294" t="s">
        <v>466</v>
      </c>
      <c r="D183" s="323"/>
      <c r="E183" s="302">
        <v>6</v>
      </c>
      <c r="F183" s="303">
        <v>59</v>
      </c>
      <c r="G183" s="28">
        <v>7.5</v>
      </c>
      <c r="H183" s="29">
        <v>4.5999999999999996</v>
      </c>
      <c r="I183" s="32">
        <v>4.4000000000000004</v>
      </c>
      <c r="J183" s="33" t="str">
        <f t="shared" si="18"/>
        <v>NO BET</v>
      </c>
      <c r="K183" s="55"/>
      <c r="L183" s="73">
        <f t="shared" si="19"/>
        <v>0</v>
      </c>
      <c r="M183" s="86"/>
      <c r="N183" s="64"/>
      <c r="O183" s="127" t="s">
        <v>114</v>
      </c>
    </row>
    <row r="184" spans="1:15" x14ac:dyDescent="0.25">
      <c r="A184" s="304">
        <v>19</v>
      </c>
      <c r="B184" s="305" t="s">
        <v>239</v>
      </c>
      <c r="C184" s="306" t="s">
        <v>244</v>
      </c>
      <c r="D184" s="325"/>
      <c r="E184" s="308">
        <v>15</v>
      </c>
      <c r="F184" s="309">
        <v>57.5</v>
      </c>
      <c r="G184" s="310">
        <v>0</v>
      </c>
      <c r="H184" s="311">
        <v>0</v>
      </c>
      <c r="I184" s="312">
        <v>0</v>
      </c>
      <c r="J184" s="313" t="str">
        <f t="shared" si="18"/>
        <v>NO BET</v>
      </c>
      <c r="K184" s="55"/>
      <c r="L184" s="73">
        <f t="shared" si="19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7"/>
        <v>0</v>
      </c>
      <c r="J185" s="15" t="str">
        <f t="shared" si="18"/>
        <v>NO BET</v>
      </c>
      <c r="K185" s="55"/>
      <c r="L185" s="73">
        <f t="shared" si="19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7"/>
        <v>0</v>
      </c>
      <c r="J186" s="15" t="str">
        <f t="shared" si="18"/>
        <v>NO BET</v>
      </c>
      <c r="K186" s="55"/>
      <c r="L186" s="73">
        <f t="shared" si="19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7"/>
        <v>0</v>
      </c>
      <c r="J187" s="15" t="str">
        <f t="shared" si="18"/>
        <v>NO BET</v>
      </c>
      <c r="K187" s="55"/>
      <c r="L187" s="73">
        <f t="shared" si="19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7"/>
        <v>0</v>
      </c>
      <c r="J188" s="15" t="str">
        <f t="shared" si="18"/>
        <v>NO BET</v>
      </c>
      <c r="K188" s="55"/>
      <c r="L188" s="73">
        <f t="shared" si="19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7"/>
        <v>0</v>
      </c>
      <c r="J189" s="15" t="str">
        <f t="shared" si="18"/>
        <v>NO BET</v>
      </c>
      <c r="K189" s="55"/>
      <c r="L189" s="73">
        <f t="shared" si="19"/>
        <v>0</v>
      </c>
      <c r="M189" s="86"/>
      <c r="N189" s="64"/>
      <c r="O189" s="146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x14ac:dyDescent="0.25">
      <c r="A191" s="57" t="s">
        <v>22</v>
      </c>
      <c r="B191" s="378"/>
      <c r="C191" s="378"/>
      <c r="D191" s="226"/>
      <c r="E191" s="63" t="s">
        <v>16</v>
      </c>
      <c r="F191" s="61"/>
      <c r="G191" s="86"/>
      <c r="H191" s="16"/>
      <c r="I191" s="17" t="s">
        <v>25</v>
      </c>
      <c r="J191" s="18">
        <f>SUM(J166:J189)</f>
        <v>59.580800858697337</v>
      </c>
      <c r="K191" s="56" t="s">
        <v>17</v>
      </c>
      <c r="L191" s="18">
        <f>SUM(L166:L190)</f>
        <v>0</v>
      </c>
      <c r="O191" s="147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4" t="s">
        <v>6</v>
      </c>
      <c r="B195" s="114"/>
      <c r="C195" s="69" t="s">
        <v>14</v>
      </c>
      <c r="D195" s="114"/>
      <c r="E195" s="228"/>
      <c r="F195" s="228"/>
      <c r="G195" s="114"/>
      <c r="H195" s="234" t="s">
        <v>19</v>
      </c>
      <c r="I195" s="377" t="s">
        <v>15</v>
      </c>
      <c r="J195" s="374">
        <v>0.9</v>
      </c>
      <c r="K195" s="376" t="s">
        <v>4</v>
      </c>
      <c r="L195" s="373">
        <v>100</v>
      </c>
      <c r="M195" s="375" t="s">
        <v>3</v>
      </c>
      <c r="N195" s="372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377"/>
      <c r="J196" s="374"/>
      <c r="K196" s="376"/>
      <c r="L196" s="373"/>
      <c r="M196" s="375"/>
      <c r="N196" s="372"/>
      <c r="O196" s="115"/>
    </row>
    <row r="197" spans="1:15" ht="15" hidden="1" customHeight="1" x14ac:dyDescent="0.25">
      <c r="A197" s="81" t="s">
        <v>8</v>
      </c>
      <c r="B197" s="82" t="s">
        <v>60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72" t="s">
        <v>20</v>
      </c>
      <c r="N197" s="372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9" t="s">
        <v>72</v>
      </c>
      <c r="I198" s="229" t="s">
        <v>73</v>
      </c>
      <c r="J198" s="78" t="s">
        <v>1</v>
      </c>
      <c r="K198" s="78" t="s">
        <v>12</v>
      </c>
      <c r="L198" s="78" t="s">
        <v>5</v>
      </c>
      <c r="M198" s="372"/>
      <c r="N198" s="372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20">H200</f>
        <v>0</v>
      </c>
      <c r="J200" s="33" t="str">
        <f t="shared" ref="J200:J222" si="21">IF(M200="B", $L$195/G200*$J$195,IF(I200&lt;=G200,$M$195,IF(I200&gt;G200,SUM($L$195/G200*$J$195,0,ROUNDUP(,0)))))</f>
        <v>NO BET</v>
      </c>
      <c r="K200" s="55"/>
      <c r="L200" s="73">
        <f t="shared" ref="L200:L222" si="22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20"/>
        <v>0</v>
      </c>
      <c r="J201" s="33" t="str">
        <f t="shared" si="21"/>
        <v>NO BET</v>
      </c>
      <c r="K201" s="55"/>
      <c r="L201" s="73">
        <f t="shared" si="22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20"/>
        <v>0</v>
      </c>
      <c r="J202" s="33" t="str">
        <f t="shared" si="21"/>
        <v>NO BET</v>
      </c>
      <c r="K202" s="55"/>
      <c r="L202" s="73">
        <f t="shared" si="22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20"/>
        <v>0</v>
      </c>
      <c r="J203" s="33" t="str">
        <f t="shared" si="21"/>
        <v>NO BET</v>
      </c>
      <c r="K203" s="55"/>
      <c r="L203" s="73">
        <f t="shared" si="22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20"/>
        <v>0</v>
      </c>
      <c r="J204" s="33" t="str">
        <f t="shared" si="21"/>
        <v>NO BET</v>
      </c>
      <c r="K204" s="55"/>
      <c r="L204" s="73">
        <f t="shared" si="22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20"/>
        <v>0</v>
      </c>
      <c r="J205" s="33" t="str">
        <f t="shared" si="21"/>
        <v>NO BET</v>
      </c>
      <c r="K205" s="55"/>
      <c r="L205" s="73">
        <f t="shared" si="22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20"/>
        <v>0</v>
      </c>
      <c r="J206" s="33" t="str">
        <f t="shared" si="21"/>
        <v>NO BET</v>
      </c>
      <c r="K206" s="55"/>
      <c r="L206" s="73">
        <f t="shared" si="22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20"/>
        <v>0</v>
      </c>
      <c r="J207" s="33" t="str">
        <f t="shared" si="21"/>
        <v>NO BET</v>
      </c>
      <c r="K207" s="55"/>
      <c r="L207" s="73">
        <f t="shared" si="22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20"/>
        <v>0</v>
      </c>
      <c r="J208" s="33" t="str">
        <f t="shared" si="21"/>
        <v>NO BET</v>
      </c>
      <c r="K208" s="55"/>
      <c r="L208" s="73">
        <f t="shared" si="22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20"/>
        <v>0</v>
      </c>
      <c r="J209" s="33" t="str">
        <f t="shared" si="21"/>
        <v>NO BET</v>
      </c>
      <c r="K209" s="55"/>
      <c r="L209" s="73">
        <f t="shared" si="22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20"/>
        <v>0</v>
      </c>
      <c r="J210" s="33" t="str">
        <f t="shared" si="21"/>
        <v>NO BET</v>
      </c>
      <c r="K210" s="55"/>
      <c r="L210" s="73">
        <f t="shared" si="22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20"/>
        <v>0</v>
      </c>
      <c r="J211" s="33" t="str">
        <f t="shared" si="21"/>
        <v>NO BET</v>
      </c>
      <c r="K211" s="55"/>
      <c r="L211" s="73">
        <f t="shared" si="22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20"/>
        <v>0</v>
      </c>
      <c r="J212" s="33" t="str">
        <f t="shared" si="21"/>
        <v>NO BET</v>
      </c>
      <c r="K212" s="55"/>
      <c r="L212" s="73">
        <f t="shared" si="22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20"/>
        <v>0</v>
      </c>
      <c r="J213" s="33" t="str">
        <f t="shared" si="21"/>
        <v>NO BET</v>
      </c>
      <c r="K213" s="55"/>
      <c r="L213" s="73">
        <f t="shared" si="22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0"/>
        <v>0</v>
      </c>
      <c r="J214" s="33" t="str">
        <f t="shared" si="21"/>
        <v>NO BET</v>
      </c>
      <c r="K214" s="55"/>
      <c r="L214" s="73">
        <f t="shared" si="22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0"/>
        <v>0</v>
      </c>
      <c r="J215" s="33" t="str">
        <f t="shared" si="21"/>
        <v>NO BET</v>
      </c>
      <c r="K215" s="55"/>
      <c r="L215" s="73">
        <f t="shared" si="22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0"/>
        <v>0</v>
      </c>
      <c r="J216" s="33" t="str">
        <f t="shared" si="21"/>
        <v>NO BET</v>
      </c>
      <c r="K216" s="55"/>
      <c r="L216" s="73">
        <f t="shared" si="22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0"/>
        <v>0</v>
      </c>
      <c r="J217" s="33" t="str">
        <f t="shared" si="21"/>
        <v>NO BET</v>
      </c>
      <c r="K217" s="55"/>
      <c r="L217" s="73">
        <f t="shared" si="22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0"/>
        <v>0</v>
      </c>
      <c r="J218" s="33" t="str">
        <f t="shared" si="21"/>
        <v>NO BET</v>
      </c>
      <c r="K218" s="55"/>
      <c r="L218" s="73">
        <f t="shared" si="22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0"/>
        <v>0</v>
      </c>
      <c r="J219" s="33" t="str">
        <f t="shared" si="21"/>
        <v>NO BET</v>
      </c>
      <c r="K219" s="55"/>
      <c r="L219" s="73">
        <f t="shared" si="22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0"/>
        <v>0</v>
      </c>
      <c r="J220" s="15" t="str">
        <f t="shared" si="21"/>
        <v>NO BET</v>
      </c>
      <c r="K220" s="55"/>
      <c r="L220" s="73">
        <f t="shared" si="22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0"/>
        <v>0</v>
      </c>
      <c r="J221" s="15" t="str">
        <f t="shared" si="21"/>
        <v>NO BET</v>
      </c>
      <c r="K221" s="55"/>
      <c r="L221" s="73">
        <f t="shared" si="22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0"/>
        <v>0</v>
      </c>
      <c r="J222" s="15" t="str">
        <f t="shared" si="21"/>
        <v>NO BET</v>
      </c>
      <c r="K222" s="55"/>
      <c r="L222" s="73">
        <f t="shared" si="22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378"/>
      <c r="C224" s="378"/>
      <c r="D224" s="227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4" t="s">
        <v>6</v>
      </c>
      <c r="B228" s="114"/>
      <c r="C228" s="69" t="s">
        <v>14</v>
      </c>
      <c r="D228" s="114"/>
      <c r="E228" s="228"/>
      <c r="F228" s="228"/>
      <c r="G228" s="114"/>
      <c r="H228" s="234" t="s">
        <v>19</v>
      </c>
      <c r="I228" s="377" t="s">
        <v>15</v>
      </c>
      <c r="J228" s="374">
        <v>0.9</v>
      </c>
      <c r="K228" s="376" t="s">
        <v>4</v>
      </c>
      <c r="L228" s="373">
        <v>100</v>
      </c>
      <c r="M228" s="375" t="s">
        <v>3</v>
      </c>
      <c r="N228" s="372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377"/>
      <c r="J229" s="374"/>
      <c r="K229" s="376"/>
      <c r="L229" s="373"/>
      <c r="M229" s="375"/>
      <c r="N229" s="372"/>
      <c r="O229" s="115"/>
    </row>
    <row r="230" spans="1:15" ht="15" hidden="1" customHeight="1" x14ac:dyDescent="0.25">
      <c r="A230" s="81" t="s">
        <v>8</v>
      </c>
      <c r="B230" s="82" t="s">
        <v>61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72" t="s">
        <v>20</v>
      </c>
      <c r="N230" s="372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9" t="s">
        <v>72</v>
      </c>
      <c r="I231" s="229" t="s">
        <v>73</v>
      </c>
      <c r="J231" s="78" t="s">
        <v>1</v>
      </c>
      <c r="K231" s="78" t="s">
        <v>12</v>
      </c>
      <c r="L231" s="78" t="s">
        <v>5</v>
      </c>
      <c r="M231" s="372"/>
      <c r="N231" s="372"/>
      <c r="O231" s="117" t="s">
        <v>52</v>
      </c>
    </row>
    <row r="232" spans="1:15" hidden="1" x14ac:dyDescent="0.25">
      <c r="A232" s="84">
        <v>1</v>
      </c>
      <c r="B232" s="135"/>
      <c r="C232" s="124"/>
      <c r="D232" s="199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199"/>
      <c r="E233" s="125"/>
      <c r="F233" s="126"/>
      <c r="G233" s="5">
        <v>0</v>
      </c>
      <c r="H233" s="8">
        <v>0</v>
      </c>
      <c r="I233" s="32">
        <f t="shared" ref="I233:I255" si="23">H233</f>
        <v>0</v>
      </c>
      <c r="J233" s="33" t="str">
        <f t="shared" ref="J233:J255" si="24">IF(M233="B", $L$228/G233*$J$228,IF(I233&lt;=G233,$M$228,IF(I233&gt;G233,SUM($L$228/G233*$J$228,0,ROUNDUP(,0)))))</f>
        <v>NO BET</v>
      </c>
      <c r="K233" s="55"/>
      <c r="L233" s="73">
        <f t="shared" ref="L233:L255" si="25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0"/>
      <c r="E234" s="125"/>
      <c r="F234" s="126"/>
      <c r="G234" s="28">
        <v>0</v>
      </c>
      <c r="H234" s="29">
        <v>0</v>
      </c>
      <c r="I234" s="32">
        <f t="shared" si="23"/>
        <v>0</v>
      </c>
      <c r="J234" s="33" t="str">
        <f t="shared" si="24"/>
        <v>NO BET</v>
      </c>
      <c r="K234" s="55"/>
      <c r="L234" s="73">
        <f t="shared" si="25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199"/>
      <c r="E235" s="125"/>
      <c r="F235" s="126"/>
      <c r="G235" s="28">
        <v>0</v>
      </c>
      <c r="H235" s="29">
        <v>0</v>
      </c>
      <c r="I235" s="32">
        <f t="shared" si="23"/>
        <v>0</v>
      </c>
      <c r="J235" s="33" t="str">
        <f t="shared" si="24"/>
        <v>NO BET</v>
      </c>
      <c r="K235" s="55"/>
      <c r="L235" s="73">
        <f t="shared" si="25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3"/>
        <v>0</v>
      </c>
      <c r="J236" s="33" t="str">
        <f t="shared" si="24"/>
        <v>NO BET</v>
      </c>
      <c r="K236" s="55"/>
      <c r="L236" s="73">
        <f t="shared" si="25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3"/>
        <v>0</v>
      </c>
      <c r="J237" s="33" t="str">
        <f t="shared" si="24"/>
        <v>NO BET</v>
      </c>
      <c r="K237" s="55"/>
      <c r="L237" s="73">
        <f t="shared" si="25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3"/>
        <v>0</v>
      </c>
      <c r="J238" s="33" t="str">
        <f t="shared" si="24"/>
        <v>NO BET</v>
      </c>
      <c r="K238" s="55"/>
      <c r="L238" s="73">
        <f t="shared" si="25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3"/>
        <v>0</v>
      </c>
      <c r="J239" s="33" t="str">
        <f t="shared" si="24"/>
        <v>NO BET</v>
      </c>
      <c r="K239" s="55"/>
      <c r="L239" s="73">
        <f t="shared" si="25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3"/>
        <v>0</v>
      </c>
      <c r="J240" s="33" t="str">
        <f t="shared" si="24"/>
        <v>NO BET</v>
      </c>
      <c r="K240" s="55"/>
      <c r="L240" s="73">
        <f t="shared" si="25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3"/>
        <v>0</v>
      </c>
      <c r="J241" s="33" t="str">
        <f t="shared" si="24"/>
        <v>NO BET</v>
      </c>
      <c r="K241" s="55"/>
      <c r="L241" s="73">
        <f t="shared" si="25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3"/>
        <v>0</v>
      </c>
      <c r="J242" s="33" t="str">
        <f t="shared" si="24"/>
        <v>NO BET</v>
      </c>
      <c r="K242" s="55"/>
      <c r="L242" s="73">
        <f t="shared" si="25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3"/>
        <v>0</v>
      </c>
      <c r="J243" s="33" t="str">
        <f t="shared" si="24"/>
        <v>NO BET</v>
      </c>
      <c r="K243" s="55"/>
      <c r="L243" s="73">
        <f t="shared" si="25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3"/>
        <v>0</v>
      </c>
      <c r="J244" s="33" t="str">
        <f t="shared" si="24"/>
        <v>NO BET</v>
      </c>
      <c r="K244" s="55"/>
      <c r="L244" s="73">
        <f t="shared" si="25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3"/>
        <v>0</v>
      </c>
      <c r="J245" s="33" t="str">
        <f t="shared" si="24"/>
        <v>NO BET</v>
      </c>
      <c r="K245" s="55"/>
      <c r="L245" s="73">
        <f t="shared" si="25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3"/>
        <v>0</v>
      </c>
      <c r="J246" s="33" t="str">
        <f t="shared" si="24"/>
        <v>NO BET</v>
      </c>
      <c r="K246" s="55"/>
      <c r="L246" s="73">
        <f t="shared" si="25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3"/>
        <v>0</v>
      </c>
      <c r="J247" s="33" t="str">
        <f t="shared" si="24"/>
        <v>NO BET</v>
      </c>
      <c r="K247" s="55"/>
      <c r="L247" s="73">
        <f t="shared" si="25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3"/>
        <v>0</v>
      </c>
      <c r="J248" s="15" t="str">
        <f t="shared" si="24"/>
        <v>NO BET</v>
      </c>
      <c r="K248" s="55"/>
      <c r="L248" s="73">
        <f t="shared" si="25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3"/>
        <v>0</v>
      </c>
      <c r="J249" s="15" t="str">
        <f t="shared" si="24"/>
        <v>NO BET</v>
      </c>
      <c r="K249" s="55"/>
      <c r="L249" s="73">
        <f t="shared" si="25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3"/>
        <v>0</v>
      </c>
      <c r="J250" s="15" t="str">
        <f t="shared" si="24"/>
        <v>NO BET</v>
      </c>
      <c r="K250" s="55"/>
      <c r="L250" s="73">
        <f t="shared" si="25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3"/>
        <v>0</v>
      </c>
      <c r="J251" s="15" t="str">
        <f t="shared" si="24"/>
        <v>NO BET</v>
      </c>
      <c r="K251" s="55"/>
      <c r="L251" s="73">
        <f t="shared" si="25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3"/>
        <v>0</v>
      </c>
      <c r="J252" s="15" t="str">
        <f t="shared" si="24"/>
        <v>NO BET</v>
      </c>
      <c r="K252" s="55"/>
      <c r="L252" s="73">
        <f t="shared" si="25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3"/>
        <v>0</v>
      </c>
      <c r="J253" s="15" t="str">
        <f t="shared" si="24"/>
        <v>NO BET</v>
      </c>
      <c r="K253" s="55"/>
      <c r="L253" s="73">
        <f t="shared" si="25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3"/>
        <v>0</v>
      </c>
      <c r="J254" s="15" t="str">
        <f t="shared" si="24"/>
        <v>NO BET</v>
      </c>
      <c r="K254" s="55"/>
      <c r="L254" s="73">
        <f t="shared" si="25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3"/>
        <v>0</v>
      </c>
      <c r="J255" s="15" t="str">
        <f t="shared" si="24"/>
        <v>NO BET</v>
      </c>
      <c r="K255" s="55"/>
      <c r="L255" s="73">
        <f t="shared" si="25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378"/>
      <c r="C257" s="378"/>
      <c r="D257" s="227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4" t="s">
        <v>6</v>
      </c>
      <c r="B261" s="114" t="s">
        <v>55</v>
      </c>
      <c r="C261" s="69" t="s">
        <v>14</v>
      </c>
      <c r="D261" s="114"/>
      <c r="E261" s="228"/>
      <c r="F261" s="228"/>
      <c r="G261" s="114"/>
      <c r="H261" s="234" t="s">
        <v>19</v>
      </c>
      <c r="I261" s="377" t="s">
        <v>15</v>
      </c>
      <c r="J261" s="374">
        <v>0.9</v>
      </c>
      <c r="K261" s="376" t="s">
        <v>4</v>
      </c>
      <c r="L261" s="373">
        <v>100</v>
      </c>
      <c r="M261" s="375" t="s">
        <v>3</v>
      </c>
      <c r="N261" s="372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77"/>
      <c r="J262" s="374"/>
      <c r="K262" s="376"/>
      <c r="L262" s="373"/>
      <c r="M262" s="375"/>
      <c r="N262" s="372"/>
      <c r="O262" s="115"/>
    </row>
    <row r="263" spans="1:15" ht="15" hidden="1" customHeight="1" x14ac:dyDescent="0.25">
      <c r="A263" s="81" t="s">
        <v>8</v>
      </c>
      <c r="B263" s="82" t="s">
        <v>62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72" t="s">
        <v>20</v>
      </c>
      <c r="N263" s="372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9" t="s">
        <v>72</v>
      </c>
      <c r="I264" s="229" t="s">
        <v>73</v>
      </c>
      <c r="J264" s="78" t="s">
        <v>1</v>
      </c>
      <c r="K264" s="78" t="s">
        <v>12</v>
      </c>
      <c r="L264" s="78" t="s">
        <v>5</v>
      </c>
      <c r="M264" s="372"/>
      <c r="N264" s="372"/>
      <c r="O264" s="117" t="s">
        <v>52</v>
      </c>
    </row>
    <row r="265" spans="1:15" hidden="1" x14ac:dyDescent="0.25">
      <c r="A265" s="84">
        <v>1</v>
      </c>
      <c r="B265" s="135"/>
      <c r="C265" s="124"/>
      <c r="D265" s="199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199"/>
      <c r="E266" s="125"/>
      <c r="F266" s="126"/>
      <c r="G266" s="5">
        <v>0</v>
      </c>
      <c r="H266" s="8">
        <v>0</v>
      </c>
      <c r="I266" s="32">
        <f t="shared" ref="I266:I288" si="26">H266</f>
        <v>0</v>
      </c>
      <c r="J266" s="33" t="str">
        <f t="shared" ref="J266:J288" si="27">IF(M266="B", $L$261/G266*$J$261,IF(I266&lt;=G266,$M$261,IF(I266&gt;G266,SUM($L$261/G266*$J$261,0,ROUNDUP(,0)))))</f>
        <v>NO BET</v>
      </c>
      <c r="K266" s="55"/>
      <c r="L266" s="73">
        <f t="shared" ref="L266:L288" si="28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0"/>
      <c r="E267" s="125"/>
      <c r="F267" s="126"/>
      <c r="G267" s="28">
        <v>0</v>
      </c>
      <c r="H267" s="29">
        <v>0</v>
      </c>
      <c r="I267" s="32">
        <f t="shared" si="26"/>
        <v>0</v>
      </c>
      <c r="J267" s="33" t="str">
        <f t="shared" si="27"/>
        <v>NO BET</v>
      </c>
      <c r="K267" s="55"/>
      <c r="L267" s="73">
        <f t="shared" si="28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199"/>
      <c r="E268" s="125"/>
      <c r="F268" s="126"/>
      <c r="G268" s="28">
        <v>0</v>
      </c>
      <c r="H268" s="29">
        <v>0</v>
      </c>
      <c r="I268" s="32">
        <f t="shared" si="26"/>
        <v>0</v>
      </c>
      <c r="J268" s="33" t="str">
        <f t="shared" si="27"/>
        <v>NO BET</v>
      </c>
      <c r="K268" s="55"/>
      <c r="L268" s="73">
        <f t="shared" si="28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6"/>
        <v>0</v>
      </c>
      <c r="J269" s="33" t="str">
        <f t="shared" si="27"/>
        <v>NO BET</v>
      </c>
      <c r="K269" s="55"/>
      <c r="L269" s="73">
        <f t="shared" si="28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6"/>
        <v>0</v>
      </c>
      <c r="J270" s="33" t="str">
        <f t="shared" si="27"/>
        <v>NO BET</v>
      </c>
      <c r="K270" s="55"/>
      <c r="L270" s="73">
        <f t="shared" si="28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6"/>
        <v>0</v>
      </c>
      <c r="J271" s="33" t="str">
        <f t="shared" si="27"/>
        <v>NO BET</v>
      </c>
      <c r="K271" s="55"/>
      <c r="L271" s="73">
        <f t="shared" si="28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6"/>
        <v>0</v>
      </c>
      <c r="J272" s="33" t="str">
        <f t="shared" si="27"/>
        <v>NO BET</v>
      </c>
      <c r="K272" s="55"/>
      <c r="L272" s="73">
        <f t="shared" si="28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6"/>
        <v>0</v>
      </c>
      <c r="J273" s="33" t="str">
        <f t="shared" si="27"/>
        <v>NO BET</v>
      </c>
      <c r="K273" s="55"/>
      <c r="L273" s="73">
        <f t="shared" si="28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6"/>
        <v>0</v>
      </c>
      <c r="J274" s="33" t="str">
        <f t="shared" si="27"/>
        <v>NO BET</v>
      </c>
      <c r="K274" s="55"/>
      <c r="L274" s="73">
        <f t="shared" si="28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6"/>
        <v>0</v>
      </c>
      <c r="J275" s="33" t="str">
        <f t="shared" si="27"/>
        <v>NO BET</v>
      </c>
      <c r="K275" s="55"/>
      <c r="L275" s="73">
        <f t="shared" si="28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6"/>
        <v>0</v>
      </c>
      <c r="J276" s="33" t="str">
        <f t="shared" si="27"/>
        <v>NO BET</v>
      </c>
      <c r="K276" s="55"/>
      <c r="L276" s="73">
        <f t="shared" si="28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6"/>
        <v>0</v>
      </c>
      <c r="J277" s="33" t="str">
        <f t="shared" si="27"/>
        <v>NO BET</v>
      </c>
      <c r="K277" s="55"/>
      <c r="L277" s="73">
        <f t="shared" si="28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6"/>
        <v>0</v>
      </c>
      <c r="J278" s="33" t="str">
        <f t="shared" si="27"/>
        <v>NO BET</v>
      </c>
      <c r="K278" s="55"/>
      <c r="L278" s="73">
        <f t="shared" si="28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6"/>
        <v>0</v>
      </c>
      <c r="J279" s="33" t="str">
        <f t="shared" si="27"/>
        <v>NO BET</v>
      </c>
      <c r="K279" s="55"/>
      <c r="L279" s="73">
        <f t="shared" si="28"/>
        <v>0</v>
      </c>
      <c r="M279" s="86"/>
      <c r="N279" s="64"/>
      <c r="O279" s="64"/>
    </row>
    <row r="280" spans="1:15" hidden="1" x14ac:dyDescent="0.25">
      <c r="A280" s="84">
        <v>16</v>
      </c>
      <c r="B280" s="200"/>
      <c r="C280" s="31"/>
      <c r="D280" s="31"/>
      <c r="E280" s="142"/>
      <c r="F280" s="163"/>
      <c r="G280" s="28">
        <v>0</v>
      </c>
      <c r="H280" s="29">
        <v>0</v>
      </c>
      <c r="I280" s="32">
        <f t="shared" si="26"/>
        <v>0</v>
      </c>
      <c r="J280" s="33" t="str">
        <f t="shared" si="27"/>
        <v>NO BET</v>
      </c>
      <c r="K280" s="55"/>
      <c r="L280" s="73">
        <f t="shared" si="28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6"/>
        <v>0</v>
      </c>
      <c r="J281" s="33" t="str">
        <f t="shared" si="27"/>
        <v>NO BET</v>
      </c>
      <c r="K281" s="55"/>
      <c r="L281" s="73">
        <f t="shared" si="28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6"/>
        <v>0</v>
      </c>
      <c r="J282" s="15" t="str">
        <f t="shared" si="27"/>
        <v>NO BET</v>
      </c>
      <c r="K282" s="55"/>
      <c r="L282" s="73">
        <f t="shared" si="28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6"/>
        <v>0</v>
      </c>
      <c r="J283" s="15" t="str">
        <f t="shared" si="27"/>
        <v>NO BET</v>
      </c>
      <c r="K283" s="55"/>
      <c r="L283" s="73">
        <f t="shared" si="28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6"/>
        <v>0</v>
      </c>
      <c r="J284" s="15" t="str">
        <f t="shared" si="27"/>
        <v>NO BET</v>
      </c>
      <c r="K284" s="55"/>
      <c r="L284" s="73">
        <f t="shared" si="28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6"/>
        <v>0</v>
      </c>
      <c r="J285" s="15" t="str">
        <f t="shared" si="27"/>
        <v>NO BET</v>
      </c>
      <c r="K285" s="55"/>
      <c r="L285" s="73">
        <f t="shared" si="28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6"/>
        <v>0</v>
      </c>
      <c r="J286" s="15" t="str">
        <f t="shared" si="27"/>
        <v>NO BET</v>
      </c>
      <c r="K286" s="55"/>
      <c r="L286" s="73">
        <f t="shared" si="28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6"/>
        <v>0</v>
      </c>
      <c r="J287" s="15" t="str">
        <f t="shared" si="27"/>
        <v>NO BET</v>
      </c>
      <c r="K287" s="55"/>
      <c r="L287" s="73">
        <f t="shared" si="28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6"/>
        <v>0</v>
      </c>
      <c r="J288" s="15" t="str">
        <f t="shared" si="27"/>
        <v>NO BET</v>
      </c>
      <c r="K288" s="55"/>
      <c r="L288" s="73">
        <f t="shared" si="28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378"/>
      <c r="C290" s="378"/>
      <c r="D290" s="227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4" t="s">
        <v>6</v>
      </c>
      <c r="B294" s="114"/>
      <c r="C294" s="69" t="s">
        <v>14</v>
      </c>
      <c r="D294" s="114"/>
      <c r="E294" s="228"/>
      <c r="F294" s="228"/>
      <c r="G294" s="114"/>
      <c r="H294" s="234" t="s">
        <v>19</v>
      </c>
      <c r="I294" s="377" t="s">
        <v>15</v>
      </c>
      <c r="J294" s="374">
        <v>0.9</v>
      </c>
      <c r="K294" s="376" t="s">
        <v>4</v>
      </c>
      <c r="L294" s="373">
        <v>100</v>
      </c>
      <c r="M294" s="375" t="s">
        <v>3</v>
      </c>
      <c r="N294" s="372" t="s">
        <v>50</v>
      </c>
      <c r="O294" s="115"/>
      <c r="P294" s="245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77"/>
      <c r="J295" s="374"/>
      <c r="K295" s="376"/>
      <c r="L295" s="373"/>
      <c r="M295" s="375"/>
      <c r="N295" s="372"/>
      <c r="O295" s="115"/>
      <c r="P295" s="245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72" t="s">
        <v>20</v>
      </c>
      <c r="N296" s="372"/>
      <c r="O296" s="116" t="s">
        <v>51</v>
      </c>
      <c r="P296" s="245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9" t="s">
        <v>72</v>
      </c>
      <c r="I297" s="229" t="s">
        <v>73</v>
      </c>
      <c r="J297" s="78" t="s">
        <v>1</v>
      </c>
      <c r="K297" s="78" t="s">
        <v>12</v>
      </c>
      <c r="L297" s="78" t="s">
        <v>5</v>
      </c>
      <c r="M297" s="372"/>
      <c r="N297" s="372"/>
      <c r="O297" s="117" t="s">
        <v>52</v>
      </c>
      <c r="P297" s="245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9">H299</f>
        <v>0</v>
      </c>
      <c r="J299" s="15" t="str">
        <f t="shared" ref="J299:J321" si="30">IF(M299="B", $L$261/G299*$J$261,IF(I299&lt;=G299,$M$261,IF(I299&gt;G299,SUM($L$261/G299*$J$261,0,ROUNDUP(,0)))))</f>
        <v>NO BET</v>
      </c>
      <c r="K299" s="55"/>
      <c r="L299" s="73">
        <f t="shared" ref="L299:L321" si="31">IF(J299="NO BET",0,IF(K299&gt;1,J299*-1,IF(K299=1,SUM(J299*I299-J299,0))))</f>
        <v>0</v>
      </c>
      <c r="M299" s="86"/>
      <c r="N299" s="64"/>
      <c r="O299" s="64"/>
      <c r="Q299" s="246"/>
      <c r="R299" s="246"/>
      <c r="S299" s="246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9"/>
        <v>0</v>
      </c>
      <c r="J300" s="15" t="str">
        <f t="shared" si="30"/>
        <v>NO BET</v>
      </c>
      <c r="K300" s="55"/>
      <c r="L300" s="73">
        <f t="shared" si="31"/>
        <v>0</v>
      </c>
      <c r="M300" s="86"/>
      <c r="N300" s="64"/>
      <c r="O300" s="64"/>
      <c r="Q300" s="246"/>
      <c r="R300" s="246"/>
      <c r="S300" s="246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9"/>
        <v>0</v>
      </c>
      <c r="J301" s="15" t="str">
        <f t="shared" si="30"/>
        <v>NO BET</v>
      </c>
      <c r="K301" s="55"/>
      <c r="L301" s="73">
        <f t="shared" si="31"/>
        <v>0</v>
      </c>
      <c r="M301" s="86"/>
      <c r="N301" s="64"/>
      <c r="O301" s="64"/>
      <c r="Q301" s="246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9"/>
        <v>0</v>
      </c>
      <c r="J302" s="15" t="str">
        <f t="shared" si="30"/>
        <v>NO BET</v>
      </c>
      <c r="K302" s="55"/>
      <c r="L302" s="73">
        <f t="shared" si="31"/>
        <v>0</v>
      </c>
      <c r="M302" s="86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9"/>
        <v>0</v>
      </c>
      <c r="J303" s="15" t="str">
        <f t="shared" si="30"/>
        <v>NO BET</v>
      </c>
      <c r="K303" s="55"/>
      <c r="L303" s="73">
        <f t="shared" si="31"/>
        <v>0</v>
      </c>
      <c r="M303" s="86"/>
      <c r="N303" s="64"/>
      <c r="O303" s="64"/>
      <c r="Q303" s="170"/>
      <c r="R303" s="247"/>
      <c r="S303" s="247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9"/>
        <v>0</v>
      </c>
      <c r="J304" s="15" t="str">
        <f t="shared" si="30"/>
        <v>NO BET</v>
      </c>
      <c r="K304" s="55"/>
      <c r="L304" s="73">
        <f t="shared" si="31"/>
        <v>0</v>
      </c>
      <c r="M304" s="86"/>
      <c r="N304" s="64"/>
      <c r="O304" s="64"/>
      <c r="Q304" s="169"/>
      <c r="R304" s="248"/>
      <c r="S304" s="248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9"/>
        <v>0</v>
      </c>
      <c r="J305" s="33" t="str">
        <f t="shared" si="30"/>
        <v>NO BET</v>
      </c>
      <c r="K305" s="55"/>
      <c r="L305" s="73">
        <f t="shared" si="31"/>
        <v>0</v>
      </c>
      <c r="M305" s="86"/>
      <c r="N305" s="64"/>
      <c r="O305" s="64"/>
      <c r="Q305" s="171"/>
      <c r="R305" s="248"/>
      <c r="S305" s="248"/>
      <c r="U305" s="249"/>
      <c r="V305" s="249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9"/>
        <v>0</v>
      </c>
      <c r="J306" s="15" t="str">
        <f t="shared" si="30"/>
        <v>NO BET</v>
      </c>
      <c r="K306" s="55"/>
      <c r="L306" s="73">
        <f t="shared" si="31"/>
        <v>0</v>
      </c>
      <c r="M306" s="86"/>
      <c r="N306" s="64"/>
      <c r="O306" s="64"/>
      <c r="Q306" s="250"/>
      <c r="R306" s="248"/>
      <c r="S306" s="248"/>
      <c r="U306" s="400"/>
      <c r="V306" s="40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9"/>
        <v>0</v>
      </c>
      <c r="J307" s="15" t="str">
        <f t="shared" si="30"/>
        <v>NO BET</v>
      </c>
      <c r="K307" s="55"/>
      <c r="L307" s="73">
        <f t="shared" si="31"/>
        <v>0</v>
      </c>
      <c r="M307" s="86"/>
      <c r="N307" s="64"/>
      <c r="O307" s="64"/>
      <c r="Q307" s="250"/>
      <c r="R307" s="248"/>
      <c r="S307" s="248"/>
      <c r="U307" s="251"/>
      <c r="V307" s="251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9"/>
        <v>0</v>
      </c>
      <c r="J308" s="15" t="str">
        <f t="shared" si="30"/>
        <v>NO BET</v>
      </c>
      <c r="K308" s="55"/>
      <c r="L308" s="73">
        <f t="shared" si="31"/>
        <v>0</v>
      </c>
      <c r="M308" s="86"/>
      <c r="N308" s="64"/>
      <c r="O308" s="64"/>
      <c r="Q308" s="250"/>
      <c r="R308" s="248"/>
      <c r="S308" s="248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9"/>
        <v>0</v>
      </c>
      <c r="J309" s="15" t="str">
        <f t="shared" si="30"/>
        <v>NO BET</v>
      </c>
      <c r="K309" s="55"/>
      <c r="L309" s="73">
        <f t="shared" si="31"/>
        <v>0</v>
      </c>
      <c r="M309" s="86"/>
      <c r="N309" s="64"/>
      <c r="O309" s="64"/>
      <c r="Q309" s="250"/>
      <c r="R309" s="248"/>
      <c r="S309" s="248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9"/>
        <v>0</v>
      </c>
      <c r="J310" s="15" t="str">
        <f t="shared" si="30"/>
        <v>NO BET</v>
      </c>
      <c r="K310" s="55"/>
      <c r="L310" s="73">
        <f t="shared" si="31"/>
        <v>0</v>
      </c>
      <c r="M310" s="86"/>
      <c r="N310" s="64"/>
      <c r="O310" s="64"/>
      <c r="Q310" s="250"/>
      <c r="R310" s="248"/>
      <c r="S310" s="248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9"/>
        <v>0</v>
      </c>
      <c r="J311" s="15" t="str">
        <f t="shared" si="30"/>
        <v>NO BET</v>
      </c>
      <c r="K311" s="55"/>
      <c r="L311" s="73">
        <f t="shared" si="31"/>
        <v>0</v>
      </c>
      <c r="M311" s="86"/>
      <c r="N311" s="64"/>
      <c r="O311" s="64"/>
      <c r="Q311" s="250"/>
      <c r="R311" s="248"/>
      <c r="S311" s="248"/>
      <c r="U311" s="400"/>
      <c r="V311" s="40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9"/>
        <v>0</v>
      </c>
      <c r="J312" s="15" t="str">
        <f t="shared" si="30"/>
        <v>NO BET</v>
      </c>
      <c r="K312" s="55"/>
      <c r="L312" s="73">
        <f t="shared" si="31"/>
        <v>0</v>
      </c>
      <c r="M312" s="86"/>
      <c r="N312" s="64"/>
      <c r="O312" s="64"/>
      <c r="Q312" s="250"/>
      <c r="R312" s="248"/>
      <c r="S312" s="248"/>
      <c r="U312" s="251"/>
      <c r="V312" s="251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9"/>
        <v>0</v>
      </c>
      <c r="J313" s="15" t="str">
        <f t="shared" si="30"/>
        <v>NO BET</v>
      </c>
      <c r="K313" s="55"/>
      <c r="L313" s="73">
        <f t="shared" si="31"/>
        <v>0</v>
      </c>
      <c r="M313" s="86"/>
      <c r="N313" s="64"/>
      <c r="O313" s="64"/>
      <c r="Q313" s="250"/>
      <c r="R313" s="248"/>
      <c r="S313" s="248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9"/>
        <v>0</v>
      </c>
      <c r="J314" s="15" t="str">
        <f t="shared" si="30"/>
        <v>NO BET</v>
      </c>
      <c r="K314" s="55"/>
      <c r="L314" s="73">
        <f t="shared" si="31"/>
        <v>0</v>
      </c>
      <c r="M314" s="86"/>
      <c r="N314" s="64"/>
      <c r="O314" s="64"/>
      <c r="Q314" s="250"/>
      <c r="R314" s="248"/>
      <c r="S314" s="248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9"/>
        <v>0</v>
      </c>
      <c r="J315" s="15" t="str">
        <f t="shared" si="30"/>
        <v>NO BET</v>
      </c>
      <c r="K315" s="55"/>
      <c r="L315" s="73">
        <f t="shared" si="31"/>
        <v>0</v>
      </c>
      <c r="M315" s="86"/>
      <c r="N315" s="64"/>
      <c r="O315" s="64"/>
      <c r="R315" s="252"/>
      <c r="S315" s="252"/>
      <c r="U315" s="249"/>
      <c r="V315" s="249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9"/>
        <v>0</v>
      </c>
      <c r="J316" s="15" t="str">
        <f t="shared" si="30"/>
        <v>NO BET</v>
      </c>
      <c r="K316" s="55"/>
      <c r="L316" s="73">
        <f t="shared" si="31"/>
        <v>0</v>
      </c>
      <c r="M316" s="86"/>
      <c r="N316" s="64"/>
      <c r="O316" s="64"/>
      <c r="R316" s="252"/>
      <c r="S316" s="253"/>
      <c r="U316" s="400"/>
      <c r="V316" s="40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9"/>
        <v>0</v>
      </c>
      <c r="J317" s="15" t="str">
        <f t="shared" si="30"/>
        <v>NO BET</v>
      </c>
      <c r="K317" s="55"/>
      <c r="L317" s="73">
        <f t="shared" si="31"/>
        <v>0</v>
      </c>
      <c r="M317" s="86"/>
      <c r="N317" s="64"/>
      <c r="O317" s="64"/>
      <c r="Q317" s="254"/>
      <c r="R317" s="254"/>
      <c r="U317" s="251"/>
      <c r="V317" s="251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9"/>
        <v>0</v>
      </c>
      <c r="J318" s="15" t="str">
        <f t="shared" si="30"/>
        <v>NO BET</v>
      </c>
      <c r="K318" s="55"/>
      <c r="L318" s="73">
        <f t="shared" si="31"/>
        <v>0</v>
      </c>
      <c r="M318" s="86"/>
      <c r="N318" s="64"/>
      <c r="O318" s="64"/>
      <c r="U318" s="251"/>
      <c r="V318" s="251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9"/>
        <v>0</v>
      </c>
      <c r="J319" s="15" t="str">
        <f t="shared" si="30"/>
        <v>NO BET</v>
      </c>
      <c r="K319" s="55"/>
      <c r="L319" s="73">
        <f t="shared" si="31"/>
        <v>0</v>
      </c>
      <c r="M319" s="86"/>
      <c r="N319" s="64"/>
      <c r="O319" s="64"/>
      <c r="U319" s="251"/>
      <c r="V319" s="251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9"/>
        <v>0</v>
      </c>
      <c r="J320" s="15" t="str">
        <f t="shared" si="30"/>
        <v>NO BET</v>
      </c>
      <c r="K320" s="55"/>
      <c r="L320" s="73">
        <f t="shared" si="31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9"/>
        <v>0</v>
      </c>
      <c r="J321" s="15" t="str">
        <f t="shared" si="30"/>
        <v>NO BET</v>
      </c>
      <c r="K321" s="55"/>
      <c r="L321" s="73">
        <f t="shared" si="31"/>
        <v>0</v>
      </c>
      <c r="M321" s="86"/>
      <c r="N321" s="64"/>
      <c r="O321" s="64"/>
      <c r="U321" s="249"/>
      <c r="V321" s="249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2"/>
      <c r="S322" s="172"/>
      <c r="T322" s="172"/>
      <c r="U322" s="141"/>
      <c r="V322" s="141"/>
      <c r="W322" s="40"/>
    </row>
    <row r="323" spans="1:23" ht="18.75" hidden="1" customHeight="1" x14ac:dyDescent="0.25">
      <c r="A323" s="57" t="s">
        <v>22</v>
      </c>
      <c r="B323" s="378"/>
      <c r="C323" s="378"/>
      <c r="D323" s="227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7"/>
      <c r="R323" s="247"/>
      <c r="S323" s="247"/>
      <c r="T323" s="247"/>
      <c r="U323" s="251"/>
      <c r="V323" s="251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3"/>
      <c r="R324" s="174"/>
      <c r="S324" s="174"/>
      <c r="T324" s="255"/>
      <c r="U324" s="141"/>
      <c r="V324" s="141"/>
      <c r="W324" s="40"/>
    </row>
    <row r="325" spans="1:23" ht="18.75" customHeight="1" x14ac:dyDescent="0.25">
      <c r="I325" s="403" t="s">
        <v>18</v>
      </c>
      <c r="J325" s="403"/>
      <c r="K325" s="403"/>
      <c r="L325" s="25">
        <f>SUM(L59+L92+L125+L158+L191+L224+L257+L290+L323)</f>
        <v>0</v>
      </c>
      <c r="M325" s="402" t="s">
        <v>53</v>
      </c>
      <c r="N325" s="402"/>
      <c r="O325" s="157">
        <f>SUM(J59+J92+J125+J158+J191+J224+J257+J290+J323)</f>
        <v>281.84094854589671</v>
      </c>
      <c r="Q325" s="173"/>
      <c r="R325" s="174"/>
      <c r="S325" s="174"/>
      <c r="T325" s="255"/>
      <c r="U325" s="141"/>
      <c r="V325" s="141"/>
      <c r="W325" s="40"/>
    </row>
    <row r="326" spans="1:23" ht="18.75" customHeight="1" x14ac:dyDescent="0.25">
      <c r="Q326" s="173"/>
      <c r="R326" s="174"/>
      <c r="S326" s="174"/>
      <c r="T326" s="255"/>
      <c r="U326" s="249"/>
      <c r="V326" s="249"/>
      <c r="W326" s="41"/>
    </row>
    <row r="327" spans="1:23" ht="18.75" customHeight="1" x14ac:dyDescent="0.25">
      <c r="A327" s="268" t="s">
        <v>38</v>
      </c>
      <c r="B327" s="180"/>
      <c r="C327" s="180"/>
      <c r="D327" s="180"/>
      <c r="E327" s="180"/>
      <c r="F327" s="180"/>
      <c r="G327" s="180"/>
      <c r="H327" s="180"/>
      <c r="I327" s="180"/>
      <c r="J327" s="180"/>
      <c r="K327" s="181"/>
      <c r="L327" s="182"/>
      <c r="M327" s="182"/>
      <c r="N327" s="182"/>
      <c r="O327" s="67"/>
      <c r="P327" s="256"/>
      <c r="Q327" s="173"/>
      <c r="R327" s="174"/>
      <c r="S327" s="174"/>
      <c r="T327" s="255"/>
      <c r="U327" s="400"/>
      <c r="V327" s="400"/>
      <c r="W327" s="40"/>
    </row>
    <row r="328" spans="1:23" ht="18.75" customHeight="1" x14ac:dyDescent="0.25">
      <c r="A328" s="184"/>
      <c r="B328" s="184"/>
      <c r="C328" s="184"/>
      <c r="D328" s="287"/>
      <c r="E328" s="287"/>
      <c r="F328" s="287"/>
      <c r="G328" s="184"/>
      <c r="H328" s="184"/>
      <c r="I328" s="184"/>
      <c r="J328" s="184"/>
      <c r="K328" s="181"/>
      <c r="L328" s="182"/>
      <c r="M328" s="182"/>
      <c r="N328" s="182"/>
      <c r="O328" s="67"/>
      <c r="P328" s="256"/>
      <c r="Q328" s="173"/>
      <c r="R328" s="174"/>
      <c r="S328" s="174"/>
      <c r="T328" s="255"/>
      <c r="U328" s="251"/>
      <c r="V328" s="251"/>
      <c r="W328" s="40"/>
    </row>
    <row r="329" spans="1:23" ht="18.75" customHeight="1" x14ac:dyDescent="0.25">
      <c r="A329" s="225" t="s">
        <v>2</v>
      </c>
      <c r="B329" s="225" t="s">
        <v>46</v>
      </c>
      <c r="C329" s="270" t="s">
        <v>84</v>
      </c>
      <c r="D329" s="357" t="s">
        <v>83</v>
      </c>
      <c r="E329" s="358"/>
      <c r="F329" s="359"/>
      <c r="G329" s="269" t="s">
        <v>68</v>
      </c>
      <c r="H329" s="225" t="s">
        <v>47</v>
      </c>
      <c r="I329" s="185" t="s">
        <v>82</v>
      </c>
      <c r="J329" s="225" t="s">
        <v>64</v>
      </c>
      <c r="K329" s="185" t="s">
        <v>1</v>
      </c>
      <c r="L329" s="225" t="s">
        <v>63</v>
      </c>
      <c r="M329" s="288" t="s">
        <v>5</v>
      </c>
      <c r="N329" s="185" t="s">
        <v>85</v>
      </c>
      <c r="O329" s="186"/>
      <c r="P329" s="256"/>
      <c r="Q329" s="173"/>
      <c r="R329" s="174"/>
      <c r="S329" s="174"/>
      <c r="T329" s="255"/>
      <c r="U329" s="141"/>
      <c r="V329" s="141"/>
      <c r="W329" s="40"/>
    </row>
    <row r="330" spans="1:23" ht="18.75" customHeight="1" x14ac:dyDescent="0.25">
      <c r="A330" s="347" t="s">
        <v>379</v>
      </c>
      <c r="B330" s="343">
        <v>7</v>
      </c>
      <c r="C330" s="343">
        <v>12</v>
      </c>
      <c r="D330" s="360" t="s">
        <v>380</v>
      </c>
      <c r="E330" s="361"/>
      <c r="F330" s="362"/>
      <c r="G330" s="345"/>
      <c r="H330" s="346"/>
      <c r="I330" s="346">
        <v>6.5</v>
      </c>
      <c r="J330" s="96">
        <v>7.4</v>
      </c>
      <c r="K330" s="165">
        <v>14</v>
      </c>
      <c r="L330" s="96">
        <v>0</v>
      </c>
      <c r="M330" s="96">
        <f>K330*L330</f>
        <v>0</v>
      </c>
      <c r="N330" s="165">
        <f>SUM(M330-K330)</f>
        <v>-14</v>
      </c>
      <c r="O330" s="67"/>
      <c r="P330" s="256"/>
      <c r="Q330" s="173"/>
      <c r="R330" s="174"/>
      <c r="S330" s="174"/>
      <c r="T330" s="255"/>
      <c r="U330" s="141"/>
      <c r="V330" s="141"/>
      <c r="W330" s="40"/>
    </row>
    <row r="331" spans="1:23" ht="18.75" customHeight="1" x14ac:dyDescent="0.25">
      <c r="A331" s="347" t="s">
        <v>379</v>
      </c>
      <c r="B331" s="349">
        <v>5</v>
      </c>
      <c r="C331" s="349">
        <v>11</v>
      </c>
      <c r="D331" s="360" t="s">
        <v>132</v>
      </c>
      <c r="E331" s="361"/>
      <c r="F331" s="362"/>
      <c r="G331" s="345"/>
      <c r="H331" s="346"/>
      <c r="I331" s="346">
        <v>6.2</v>
      </c>
      <c r="J331" s="97">
        <v>24</v>
      </c>
      <c r="K331" s="166">
        <v>15</v>
      </c>
      <c r="L331" s="97">
        <v>0</v>
      </c>
      <c r="M331" s="96">
        <f t="shared" ref="M331:M334" si="32">K331*L331</f>
        <v>0</v>
      </c>
      <c r="N331" s="165">
        <f t="shared" ref="N331:N334" si="33">SUM(M331-K331)</f>
        <v>-15</v>
      </c>
      <c r="O331" s="67"/>
      <c r="P331" s="256"/>
      <c r="Q331" s="173"/>
      <c r="R331" s="174"/>
      <c r="S331" s="174"/>
      <c r="T331" s="255"/>
      <c r="U331" s="249"/>
      <c r="V331" s="249"/>
      <c r="W331" s="41"/>
    </row>
    <row r="332" spans="1:23" ht="18.75" customHeight="1" x14ac:dyDescent="0.25">
      <c r="A332" s="347" t="s">
        <v>371</v>
      </c>
      <c r="B332" s="349">
        <v>4</v>
      </c>
      <c r="C332" s="349">
        <v>7</v>
      </c>
      <c r="D332" s="360" t="s">
        <v>381</v>
      </c>
      <c r="E332" s="361"/>
      <c r="F332" s="362"/>
      <c r="G332" s="345"/>
      <c r="H332" s="346"/>
      <c r="I332" s="346">
        <v>2.7</v>
      </c>
      <c r="J332" s="97">
        <v>4.0999999999999996</v>
      </c>
      <c r="K332" s="166">
        <v>33</v>
      </c>
      <c r="L332" s="97">
        <v>0</v>
      </c>
      <c r="M332" s="96">
        <f t="shared" si="32"/>
        <v>0</v>
      </c>
      <c r="N332" s="165">
        <f t="shared" si="33"/>
        <v>-33</v>
      </c>
      <c r="O332" s="67"/>
      <c r="P332" s="256"/>
      <c r="Q332" s="173"/>
      <c r="R332" s="174"/>
      <c r="S332" s="174"/>
      <c r="T332" s="255"/>
      <c r="U332" s="401"/>
      <c r="V332" s="401"/>
      <c r="W332" s="40"/>
    </row>
    <row r="333" spans="1:23" ht="18.75" customHeight="1" x14ac:dyDescent="0.25">
      <c r="A333" s="345" t="s">
        <v>462</v>
      </c>
      <c r="B333" s="349">
        <v>3</v>
      </c>
      <c r="C333" s="349">
        <v>7</v>
      </c>
      <c r="D333" s="360" t="s">
        <v>388</v>
      </c>
      <c r="E333" s="361"/>
      <c r="F333" s="362"/>
      <c r="G333" s="353"/>
      <c r="H333" s="346"/>
      <c r="I333" s="346">
        <v>3.3</v>
      </c>
      <c r="J333" s="97">
        <v>5.6</v>
      </c>
      <c r="K333" s="166">
        <v>27</v>
      </c>
      <c r="L333" s="97">
        <v>0</v>
      </c>
      <c r="M333" s="96">
        <f t="shared" si="32"/>
        <v>0</v>
      </c>
      <c r="N333" s="165">
        <f t="shared" si="33"/>
        <v>-27</v>
      </c>
      <c r="O333" s="67"/>
      <c r="P333" s="256"/>
      <c r="Q333" s="173"/>
      <c r="R333" s="174"/>
      <c r="S333" s="174"/>
      <c r="T333" s="255"/>
    </row>
    <row r="334" spans="1:23" ht="18.75" customHeight="1" x14ac:dyDescent="0.25">
      <c r="A334" s="347" t="s">
        <v>462</v>
      </c>
      <c r="B334" s="349">
        <v>6</v>
      </c>
      <c r="C334" s="349">
        <v>10</v>
      </c>
      <c r="D334" s="360" t="s">
        <v>463</v>
      </c>
      <c r="E334" s="361"/>
      <c r="F334" s="362"/>
      <c r="G334" s="345"/>
      <c r="H334" s="346"/>
      <c r="I334" s="346">
        <v>4.4000000000000004</v>
      </c>
      <c r="J334" s="97">
        <v>11</v>
      </c>
      <c r="K334" s="166">
        <v>20</v>
      </c>
      <c r="L334" s="97">
        <v>0</v>
      </c>
      <c r="M334" s="96">
        <f t="shared" si="32"/>
        <v>0</v>
      </c>
      <c r="N334" s="165">
        <f t="shared" si="33"/>
        <v>-20</v>
      </c>
      <c r="O334" s="67"/>
      <c r="Q334" s="173"/>
      <c r="R334" s="174"/>
      <c r="S334" s="174"/>
      <c r="T334" s="255"/>
    </row>
    <row r="335" spans="1:23" ht="18.75" customHeight="1" x14ac:dyDescent="0.25">
      <c r="A335" s="347"/>
      <c r="B335" s="344"/>
      <c r="C335" s="344"/>
      <c r="D335" s="360"/>
      <c r="E335" s="361"/>
      <c r="F335" s="362"/>
      <c r="G335" s="345"/>
      <c r="H335" s="346"/>
      <c r="I335" s="346"/>
      <c r="J335" s="97">
        <v>0</v>
      </c>
      <c r="K335" s="166">
        <v>0</v>
      </c>
      <c r="L335" s="97">
        <v>0</v>
      </c>
      <c r="M335" s="96">
        <f t="shared" ref="M331:M340" si="34">K335*L335</f>
        <v>0</v>
      </c>
      <c r="N335" s="165">
        <v>0</v>
      </c>
      <c r="O335" s="67"/>
      <c r="Q335" s="175"/>
      <c r="R335" s="176"/>
    </row>
    <row r="336" spans="1:23" ht="18.75" customHeight="1" x14ac:dyDescent="0.25">
      <c r="A336" s="195"/>
      <c r="B336" s="289"/>
      <c r="C336" s="289"/>
      <c r="D336" s="354"/>
      <c r="E336" s="355"/>
      <c r="F336" s="356"/>
      <c r="G336" s="290"/>
      <c r="H336" s="164"/>
      <c r="I336" s="164"/>
      <c r="J336" s="97">
        <v>0</v>
      </c>
      <c r="K336" s="166">
        <v>0</v>
      </c>
      <c r="L336" s="97">
        <v>0</v>
      </c>
      <c r="M336" s="96">
        <f t="shared" si="34"/>
        <v>0</v>
      </c>
      <c r="N336" s="165">
        <f t="shared" ref="N331:N340" si="35">SUM(M336-K336)</f>
        <v>0</v>
      </c>
      <c r="O336" s="67"/>
      <c r="Q336" s="177"/>
      <c r="R336" s="178"/>
    </row>
    <row r="337" spans="1:19" ht="18.75" customHeight="1" x14ac:dyDescent="0.25">
      <c r="A337" s="195"/>
      <c r="B337" s="289"/>
      <c r="C337" s="289"/>
      <c r="D337" s="354"/>
      <c r="E337" s="355"/>
      <c r="F337" s="356"/>
      <c r="G337" s="290"/>
      <c r="H337" s="164"/>
      <c r="I337" s="164"/>
      <c r="J337" s="97">
        <v>0</v>
      </c>
      <c r="K337" s="166">
        <v>0</v>
      </c>
      <c r="L337" s="97">
        <v>0</v>
      </c>
      <c r="M337" s="96">
        <f t="shared" si="34"/>
        <v>0</v>
      </c>
      <c r="N337" s="165">
        <f t="shared" si="35"/>
        <v>0</v>
      </c>
      <c r="O337" s="67"/>
    </row>
    <row r="338" spans="1:19" ht="18.75" customHeight="1" x14ac:dyDescent="0.25">
      <c r="A338" s="290"/>
      <c r="B338" s="289"/>
      <c r="C338" s="289"/>
      <c r="D338" s="354"/>
      <c r="E338" s="355"/>
      <c r="F338" s="356"/>
      <c r="G338" s="291"/>
      <c r="H338" s="164"/>
      <c r="I338" s="164"/>
      <c r="J338" s="97">
        <v>0</v>
      </c>
      <c r="K338" s="166">
        <v>0</v>
      </c>
      <c r="L338" s="97">
        <v>0</v>
      </c>
      <c r="M338" s="96">
        <f t="shared" si="34"/>
        <v>0</v>
      </c>
      <c r="N338" s="165">
        <f t="shared" si="35"/>
        <v>0</v>
      </c>
      <c r="O338" s="67"/>
      <c r="Q338" s="88"/>
      <c r="R338" s="88"/>
    </row>
    <row r="339" spans="1:19" ht="18.75" customHeight="1" x14ac:dyDescent="0.25">
      <c r="A339" s="290"/>
      <c r="B339" s="289"/>
      <c r="C339" s="289"/>
      <c r="D339" s="354"/>
      <c r="E339" s="355"/>
      <c r="F339" s="356"/>
      <c r="G339" s="291"/>
      <c r="H339" s="164"/>
      <c r="I339" s="164"/>
      <c r="J339" s="97">
        <v>0</v>
      </c>
      <c r="K339" s="166">
        <v>0</v>
      </c>
      <c r="L339" s="97">
        <v>0</v>
      </c>
      <c r="M339" s="96">
        <f t="shared" si="34"/>
        <v>0</v>
      </c>
      <c r="N339" s="165">
        <f t="shared" si="35"/>
        <v>0</v>
      </c>
      <c r="O339" s="67"/>
      <c r="Q339" s="20"/>
      <c r="R339" s="24"/>
      <c r="S339" s="257"/>
    </row>
    <row r="340" spans="1:19" ht="18.75" customHeight="1" x14ac:dyDescent="0.25">
      <c r="A340" s="196"/>
      <c r="B340" s="196"/>
      <c r="C340" s="196"/>
      <c r="D340" s="196"/>
      <c r="E340" s="292"/>
      <c r="F340" s="292"/>
      <c r="G340" s="292"/>
      <c r="H340" s="293"/>
      <c r="I340" s="188"/>
      <c r="J340" s="189" t="s">
        <v>48</v>
      </c>
      <c r="K340" s="190">
        <f>SUM(K330:K339)</f>
        <v>109</v>
      </c>
      <c r="L340" s="191">
        <f>SUM(L330:L339)</f>
        <v>0</v>
      </c>
      <c r="M340" s="192">
        <f t="shared" si="34"/>
        <v>0</v>
      </c>
      <c r="N340" s="348">
        <f t="shared" si="35"/>
        <v>-109</v>
      </c>
      <c r="O340" s="67"/>
      <c r="Q340" s="88"/>
      <c r="R340" s="24"/>
    </row>
    <row r="341" spans="1:19" ht="18.75" customHeight="1" x14ac:dyDescent="0.25">
      <c r="A341" s="196"/>
      <c r="B341" s="196"/>
      <c r="C341" s="197"/>
      <c r="D341" s="197"/>
      <c r="E341" s="198"/>
      <c r="F341" s="198"/>
      <c r="G341" s="198"/>
      <c r="H341" s="187"/>
      <c r="I341" s="188"/>
      <c r="J341" s="283"/>
      <c r="K341" s="284"/>
      <c r="L341" s="285"/>
      <c r="M341" s="285"/>
      <c r="N341" s="286"/>
      <c r="O341" s="67"/>
      <c r="Q341" s="88"/>
      <c r="R341" s="24"/>
    </row>
    <row r="342" spans="1:19" ht="18.75" customHeight="1" x14ac:dyDescent="0.25">
      <c r="A342" s="196"/>
      <c r="B342" s="196"/>
      <c r="C342" s="197"/>
      <c r="D342" s="197"/>
      <c r="E342" s="198"/>
      <c r="F342" s="198"/>
      <c r="G342" s="198"/>
      <c r="H342" s="187"/>
      <c r="I342" s="188"/>
      <c r="J342" s="283"/>
      <c r="K342" s="284"/>
      <c r="L342" s="285"/>
      <c r="M342" s="285"/>
      <c r="N342" s="286"/>
      <c r="O342" s="67"/>
      <c r="Q342" s="88"/>
      <c r="R342" s="24"/>
    </row>
    <row r="343" spans="1:19" ht="18.75" customHeight="1" x14ac:dyDescent="0.25">
      <c r="A343" s="180" t="s">
        <v>74</v>
      </c>
      <c r="B343" s="180"/>
      <c r="C343" s="180"/>
      <c r="D343" s="180"/>
      <c r="E343" s="180"/>
      <c r="F343" s="180"/>
      <c r="G343" s="180"/>
      <c r="H343" s="180"/>
      <c r="I343" s="180"/>
      <c r="J343" s="180"/>
      <c r="K343" s="181"/>
      <c r="L343" s="182"/>
      <c r="M343" s="182"/>
      <c r="N343" s="182"/>
      <c r="O343" s="67"/>
      <c r="Q343" s="88"/>
      <c r="R343" s="24"/>
    </row>
    <row r="344" spans="1:19" ht="18.75" customHeight="1" x14ac:dyDescent="0.2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1"/>
      <c r="L344" s="182"/>
      <c r="M344" s="182"/>
      <c r="N344" s="182"/>
      <c r="O344" s="67"/>
      <c r="Q344" s="88"/>
      <c r="R344" s="24"/>
    </row>
    <row r="345" spans="1:19" ht="18.75" customHeight="1" x14ac:dyDescent="0.25">
      <c r="A345" s="269" t="s">
        <v>2</v>
      </c>
      <c r="B345" s="269" t="s">
        <v>46</v>
      </c>
      <c r="C345" s="270" t="s">
        <v>84</v>
      </c>
      <c r="D345" s="357" t="s">
        <v>83</v>
      </c>
      <c r="E345" s="358"/>
      <c r="F345" s="359"/>
      <c r="G345" s="269" t="s">
        <v>68</v>
      </c>
      <c r="H345" s="269" t="s">
        <v>47</v>
      </c>
      <c r="I345" s="185" t="s">
        <v>82</v>
      </c>
      <c r="J345" s="269" t="s">
        <v>64</v>
      </c>
      <c r="K345" s="185" t="s">
        <v>1</v>
      </c>
      <c r="L345" s="269" t="s">
        <v>63</v>
      </c>
      <c r="M345" s="288" t="s">
        <v>5</v>
      </c>
      <c r="N345" s="185" t="s">
        <v>85</v>
      </c>
      <c r="O345" s="186"/>
      <c r="Q345" s="88"/>
      <c r="R345" s="24"/>
    </row>
    <row r="346" spans="1:19" ht="18.75" customHeight="1" x14ac:dyDescent="0.25">
      <c r="A346" s="347" t="s">
        <v>462</v>
      </c>
      <c r="B346" s="344">
        <v>7</v>
      </c>
      <c r="C346" s="344">
        <v>3</v>
      </c>
      <c r="D346" s="360" t="s">
        <v>442</v>
      </c>
      <c r="E346" s="361"/>
      <c r="F346" s="362"/>
      <c r="G346" s="345"/>
      <c r="H346" s="346"/>
      <c r="I346" s="346">
        <v>3.1</v>
      </c>
      <c r="J346" s="165">
        <v>2.2000000000000002</v>
      </c>
      <c r="K346" s="165">
        <v>29</v>
      </c>
      <c r="L346" s="96">
        <v>0</v>
      </c>
      <c r="M346" s="96">
        <f>K346*L346</f>
        <v>0</v>
      </c>
      <c r="N346" s="165">
        <f>SUM(M346-K346)</f>
        <v>-29</v>
      </c>
      <c r="O346" s="67"/>
      <c r="Q346" s="88"/>
      <c r="R346" s="24"/>
    </row>
    <row r="347" spans="1:19" ht="18.75" customHeight="1" x14ac:dyDescent="0.25">
      <c r="A347" s="195"/>
      <c r="B347" s="289"/>
      <c r="C347" s="289"/>
      <c r="D347" s="354"/>
      <c r="E347" s="355"/>
      <c r="F347" s="356"/>
      <c r="G347" s="290"/>
      <c r="H347" s="164"/>
      <c r="I347" s="164"/>
      <c r="J347" s="97">
        <v>0</v>
      </c>
      <c r="K347" s="166">
        <v>0</v>
      </c>
      <c r="L347" s="97">
        <v>0</v>
      </c>
      <c r="M347" s="96">
        <f t="shared" ref="M347:M356" si="36">K347*L347</f>
        <v>0</v>
      </c>
      <c r="N347" s="96">
        <f t="shared" ref="N347:N356" si="37">SUM(M347-K347)</f>
        <v>0</v>
      </c>
      <c r="O347" s="67"/>
      <c r="Q347" s="88"/>
      <c r="R347" s="24"/>
    </row>
    <row r="348" spans="1:19" ht="18.75" customHeight="1" x14ac:dyDescent="0.25">
      <c r="A348" s="195"/>
      <c r="B348" s="289"/>
      <c r="C348" s="289"/>
      <c r="D348" s="354"/>
      <c r="E348" s="355"/>
      <c r="F348" s="356"/>
      <c r="G348" s="290"/>
      <c r="H348" s="164"/>
      <c r="I348" s="164"/>
      <c r="J348" s="97">
        <v>0</v>
      </c>
      <c r="K348" s="166">
        <v>0</v>
      </c>
      <c r="L348" s="97">
        <v>0</v>
      </c>
      <c r="M348" s="96">
        <f t="shared" si="36"/>
        <v>0</v>
      </c>
      <c r="N348" s="96">
        <f t="shared" si="37"/>
        <v>0</v>
      </c>
      <c r="O348" s="67"/>
      <c r="Q348" s="88"/>
      <c r="R348" s="24"/>
    </row>
    <row r="349" spans="1:19" ht="18.75" customHeight="1" x14ac:dyDescent="0.25">
      <c r="A349" s="195"/>
      <c r="B349" s="289"/>
      <c r="C349" s="289"/>
      <c r="D349" s="354"/>
      <c r="E349" s="355"/>
      <c r="F349" s="356"/>
      <c r="G349" s="290"/>
      <c r="H349" s="164"/>
      <c r="I349" s="164"/>
      <c r="J349" s="97">
        <v>0</v>
      </c>
      <c r="K349" s="166">
        <v>0</v>
      </c>
      <c r="L349" s="97">
        <v>0</v>
      </c>
      <c r="M349" s="96">
        <f t="shared" si="36"/>
        <v>0</v>
      </c>
      <c r="N349" s="96">
        <f t="shared" si="37"/>
        <v>0</v>
      </c>
      <c r="O349" s="67"/>
      <c r="Q349" s="88"/>
      <c r="R349" s="24"/>
    </row>
    <row r="350" spans="1:19" ht="18.75" customHeight="1" x14ac:dyDescent="0.25">
      <c r="A350" s="290"/>
      <c r="B350" s="289"/>
      <c r="C350" s="289"/>
      <c r="D350" s="354"/>
      <c r="E350" s="355"/>
      <c r="F350" s="356"/>
      <c r="G350" s="291"/>
      <c r="H350" s="164"/>
      <c r="I350" s="164"/>
      <c r="J350" s="97">
        <v>0</v>
      </c>
      <c r="K350" s="166">
        <v>0</v>
      </c>
      <c r="L350" s="97">
        <v>0</v>
      </c>
      <c r="M350" s="96">
        <f t="shared" si="36"/>
        <v>0</v>
      </c>
      <c r="N350" s="96">
        <f t="shared" si="37"/>
        <v>0</v>
      </c>
      <c r="O350" s="67"/>
      <c r="Q350" s="88"/>
      <c r="R350" s="24"/>
    </row>
    <row r="351" spans="1:19" ht="18.75" customHeight="1" x14ac:dyDescent="0.25">
      <c r="A351" s="195"/>
      <c r="B351" s="289"/>
      <c r="C351" s="289"/>
      <c r="D351" s="354"/>
      <c r="E351" s="355"/>
      <c r="F351" s="356"/>
      <c r="G351" s="290"/>
      <c r="H351" s="164"/>
      <c r="I351" s="164"/>
      <c r="J351" s="97">
        <v>0</v>
      </c>
      <c r="K351" s="166">
        <v>0</v>
      </c>
      <c r="L351" s="97">
        <v>0</v>
      </c>
      <c r="M351" s="96">
        <f t="shared" si="36"/>
        <v>0</v>
      </c>
      <c r="N351" s="96">
        <f t="shared" si="37"/>
        <v>0</v>
      </c>
      <c r="O351" s="67"/>
      <c r="Q351" s="88"/>
      <c r="R351" s="24"/>
    </row>
    <row r="352" spans="1:19" ht="18.75" customHeight="1" x14ac:dyDescent="0.25">
      <c r="A352" s="195"/>
      <c r="B352" s="289"/>
      <c r="C352" s="289"/>
      <c r="D352" s="354"/>
      <c r="E352" s="355"/>
      <c r="F352" s="356"/>
      <c r="G352" s="290"/>
      <c r="H352" s="164"/>
      <c r="I352" s="164"/>
      <c r="J352" s="97">
        <v>0</v>
      </c>
      <c r="K352" s="166">
        <v>0</v>
      </c>
      <c r="L352" s="97">
        <v>0</v>
      </c>
      <c r="M352" s="96">
        <f t="shared" si="36"/>
        <v>0</v>
      </c>
      <c r="N352" s="96">
        <f t="shared" si="37"/>
        <v>0</v>
      </c>
      <c r="O352" s="67"/>
      <c r="Q352" s="88"/>
      <c r="R352" s="24"/>
    </row>
    <row r="353" spans="1:18" ht="18.75" customHeight="1" x14ac:dyDescent="0.25">
      <c r="A353" s="195"/>
      <c r="B353" s="289"/>
      <c r="C353" s="289"/>
      <c r="D353" s="354"/>
      <c r="E353" s="355"/>
      <c r="F353" s="356"/>
      <c r="G353" s="290"/>
      <c r="H353" s="164"/>
      <c r="I353" s="164"/>
      <c r="J353" s="97">
        <v>0</v>
      </c>
      <c r="K353" s="166">
        <v>0</v>
      </c>
      <c r="L353" s="97">
        <v>0</v>
      </c>
      <c r="M353" s="96">
        <f t="shared" si="36"/>
        <v>0</v>
      </c>
      <c r="N353" s="96">
        <f t="shared" si="37"/>
        <v>0</v>
      </c>
      <c r="O353" s="67"/>
      <c r="Q353" s="88"/>
      <c r="R353" s="24"/>
    </row>
    <row r="354" spans="1:18" ht="18.75" customHeight="1" x14ac:dyDescent="0.25">
      <c r="A354" s="290"/>
      <c r="B354" s="289"/>
      <c r="C354" s="289"/>
      <c r="D354" s="354"/>
      <c r="E354" s="355"/>
      <c r="F354" s="356"/>
      <c r="G354" s="291"/>
      <c r="H354" s="164"/>
      <c r="I354" s="164"/>
      <c r="J354" s="97">
        <v>0</v>
      </c>
      <c r="K354" s="166">
        <v>0</v>
      </c>
      <c r="L354" s="97">
        <v>0</v>
      </c>
      <c r="M354" s="96">
        <f t="shared" si="36"/>
        <v>0</v>
      </c>
      <c r="N354" s="96">
        <f t="shared" si="37"/>
        <v>0</v>
      </c>
      <c r="O354" s="67"/>
      <c r="Q354" s="88"/>
      <c r="R354" s="24"/>
    </row>
    <row r="355" spans="1:18" ht="18.75" customHeight="1" x14ac:dyDescent="0.25">
      <c r="A355" s="290"/>
      <c r="B355" s="289"/>
      <c r="C355" s="289"/>
      <c r="D355" s="354"/>
      <c r="E355" s="355"/>
      <c r="F355" s="356"/>
      <c r="G355" s="291"/>
      <c r="H355" s="164"/>
      <c r="I355" s="164"/>
      <c r="J355" s="97">
        <v>0</v>
      </c>
      <c r="K355" s="166">
        <v>0</v>
      </c>
      <c r="L355" s="97">
        <v>0</v>
      </c>
      <c r="M355" s="96">
        <f t="shared" si="36"/>
        <v>0</v>
      </c>
      <c r="N355" s="96">
        <f t="shared" si="37"/>
        <v>0</v>
      </c>
      <c r="O355" s="67"/>
      <c r="Q355" s="88"/>
      <c r="R355" s="24"/>
    </row>
    <row r="356" spans="1:18" ht="18.75" customHeight="1" x14ac:dyDescent="0.25">
      <c r="A356" s="196"/>
      <c r="B356" s="196"/>
      <c r="C356" s="197"/>
      <c r="D356" s="197"/>
      <c r="E356" s="198"/>
      <c r="F356" s="198"/>
      <c r="G356" s="198"/>
      <c r="H356" s="187"/>
      <c r="I356" s="188"/>
      <c r="J356" s="189" t="s">
        <v>48</v>
      </c>
      <c r="K356" s="190">
        <f>SUM(K346:K355)</f>
        <v>29</v>
      </c>
      <c r="L356" s="191">
        <f>SUM(L346:L355)</f>
        <v>0</v>
      </c>
      <c r="M356" s="192">
        <f t="shared" si="36"/>
        <v>0</v>
      </c>
      <c r="N356" s="348">
        <f t="shared" si="37"/>
        <v>-29</v>
      </c>
      <c r="O356" s="67"/>
      <c r="Q356" s="88"/>
      <c r="R356" s="24"/>
    </row>
    <row r="357" spans="1:18" ht="18.75" customHeight="1" x14ac:dyDescent="0.25">
      <c r="A357" s="196"/>
      <c r="B357" s="196"/>
      <c r="C357" s="197"/>
      <c r="D357" s="197"/>
      <c r="E357" s="198"/>
      <c r="F357" s="198"/>
      <c r="G357" s="198"/>
      <c r="H357" s="187"/>
      <c r="I357" s="188"/>
      <c r="J357" s="283"/>
      <c r="K357" s="284"/>
      <c r="L357" s="285"/>
      <c r="M357" s="285"/>
      <c r="N357" s="286"/>
      <c r="O357" s="67"/>
      <c r="Q357" s="88"/>
      <c r="R357" s="24"/>
    </row>
    <row r="358" spans="1:18" ht="18.75" customHeight="1" x14ac:dyDescent="0.25">
      <c r="M358" s="100"/>
      <c r="Q358" s="88"/>
      <c r="R358" s="89"/>
    </row>
    <row r="359" spans="1:18" ht="18.75" customHeight="1" x14ac:dyDescent="0.25">
      <c r="A359" s="364" t="s">
        <v>75</v>
      </c>
      <c r="B359" s="364"/>
      <c r="C359" s="364"/>
      <c r="D359" s="364"/>
      <c r="E359" s="364"/>
      <c r="F359" s="364"/>
      <c r="G359" s="364"/>
      <c r="H359" s="364"/>
      <c r="I359" s="364"/>
      <c r="J359" s="364"/>
      <c r="K359" s="364"/>
      <c r="L359" s="364"/>
      <c r="M359" s="364"/>
      <c r="N359" s="364"/>
      <c r="O359" s="183"/>
      <c r="Q359" s="88"/>
      <c r="R359" s="89"/>
    </row>
    <row r="360" spans="1:18" ht="18.75" customHeight="1" x14ac:dyDescent="0.25">
      <c r="A360" s="364"/>
      <c r="B360" s="364"/>
      <c r="C360" s="364"/>
      <c r="D360" s="364"/>
      <c r="E360" s="364"/>
      <c r="F360" s="364"/>
      <c r="G360" s="364"/>
      <c r="H360" s="364"/>
      <c r="I360" s="364"/>
      <c r="J360" s="364"/>
      <c r="K360" s="364"/>
      <c r="L360" s="364"/>
      <c r="M360" s="364"/>
      <c r="N360" s="364"/>
      <c r="O360" s="183"/>
      <c r="Q360" s="88"/>
      <c r="R360" s="89"/>
    </row>
    <row r="361" spans="1:18" ht="15" customHeight="1" x14ac:dyDescent="0.25">
      <c r="A361" s="365" t="s">
        <v>376</v>
      </c>
      <c r="B361" s="365"/>
      <c r="C361" s="36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183"/>
    </row>
    <row r="362" spans="1:18" ht="15" customHeight="1" x14ac:dyDescent="0.25">
      <c r="A362" s="367" t="s">
        <v>6</v>
      </c>
      <c r="B362" s="367"/>
      <c r="C362" s="185" t="s">
        <v>1</v>
      </c>
      <c r="D362" s="238" t="s">
        <v>67</v>
      </c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83"/>
    </row>
    <row r="363" spans="1:18" ht="15" customHeight="1" x14ac:dyDescent="0.5">
      <c r="A363" s="368" t="s">
        <v>93</v>
      </c>
      <c r="B363" s="368"/>
      <c r="C363" s="281">
        <v>0</v>
      </c>
      <c r="D363" s="220">
        <v>0</v>
      </c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  <c r="O363" s="183"/>
    </row>
    <row r="364" spans="1:18" ht="15" customHeight="1" x14ac:dyDescent="0.25">
      <c r="A364" s="368" t="s">
        <v>65</v>
      </c>
      <c r="B364" s="368"/>
      <c r="C364" s="281">
        <v>0</v>
      </c>
      <c r="D364" s="220">
        <v>0</v>
      </c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83"/>
    </row>
    <row r="365" spans="1:18" ht="15" customHeight="1" x14ac:dyDescent="0.25">
      <c r="A365" s="368" t="s">
        <v>377</v>
      </c>
      <c r="B365" s="368"/>
      <c r="C365" s="281">
        <v>0</v>
      </c>
      <c r="D365" s="220">
        <v>0</v>
      </c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83"/>
    </row>
    <row r="366" spans="1:18" ht="15" customHeight="1" x14ac:dyDescent="0.25">
      <c r="A366" s="371" t="s">
        <v>469</v>
      </c>
      <c r="B366" s="371"/>
      <c r="C366" s="281">
        <v>0</v>
      </c>
      <c r="D366" s="220">
        <v>0</v>
      </c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67"/>
    </row>
    <row r="367" spans="1:18" ht="15" customHeight="1" x14ac:dyDescent="0.25">
      <c r="A367" s="370"/>
      <c r="B367" s="370"/>
      <c r="C367" s="281"/>
      <c r="D367" s="220"/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363" t="s">
        <v>48</v>
      </c>
      <c r="B368" s="363"/>
      <c r="C368" s="282">
        <f>SUM(C363:C367)</f>
        <v>0</v>
      </c>
      <c r="D368" s="221">
        <f>SUM(D363:D367)</f>
        <v>0</v>
      </c>
      <c r="E368" s="222" t="e">
        <f>(D368/C368)</f>
        <v>#DIV/0!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s="261" customFormat="1" ht="15" customHeight="1" x14ac:dyDescent="0.25">
      <c r="A369" s="236"/>
      <c r="B369" s="236"/>
      <c r="C369" s="262"/>
      <c r="D369" s="263"/>
      <c r="E369" s="264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s="261" customFormat="1" ht="15" customHeight="1" x14ac:dyDescent="0.25">
      <c r="A370" s="237"/>
      <c r="B370" s="237"/>
      <c r="C370" s="265"/>
      <c r="D370" s="266"/>
      <c r="E370" s="267"/>
      <c r="F370" s="55"/>
      <c r="G370" s="71"/>
      <c r="H370" s="71"/>
      <c r="I370" s="51"/>
      <c r="J370" s="71"/>
      <c r="K370" s="71"/>
      <c r="L370" s="71"/>
      <c r="M370" s="71"/>
      <c r="N370" s="71"/>
      <c r="O370" s="71"/>
    </row>
    <row r="371" spans="1:24" ht="15" customHeight="1" x14ac:dyDescent="0.35">
      <c r="A371" s="364" t="s">
        <v>76</v>
      </c>
      <c r="B371" s="364"/>
      <c r="C371" s="364"/>
      <c r="D371" s="364"/>
      <c r="E371" s="364"/>
      <c r="F371" s="364"/>
      <c r="G371" s="364"/>
      <c r="H371" s="364"/>
      <c r="I371" s="364"/>
      <c r="J371" s="364"/>
      <c r="K371" s="364"/>
      <c r="L371" s="364"/>
      <c r="M371" s="364"/>
      <c r="N371" s="364"/>
      <c r="O371" s="67"/>
      <c r="T371" s="87"/>
      <c r="U371" s="167"/>
      <c r="V371" s="168"/>
      <c r="W371" s="167"/>
      <c r="X371" s="87"/>
    </row>
    <row r="372" spans="1:24" ht="15" customHeight="1" x14ac:dyDescent="0.25">
      <c r="A372" s="364"/>
      <c r="B372" s="364"/>
      <c r="C372" s="364"/>
      <c r="D372" s="364"/>
      <c r="E372" s="364"/>
      <c r="F372" s="364"/>
      <c r="G372" s="364"/>
      <c r="H372" s="364"/>
      <c r="I372" s="364"/>
      <c r="J372" s="364"/>
      <c r="K372" s="364"/>
      <c r="L372" s="364"/>
      <c r="M372" s="364"/>
      <c r="N372" s="364"/>
      <c r="O372" s="67"/>
      <c r="P372" s="261"/>
    </row>
    <row r="373" spans="1:24" ht="15" customHeight="1" x14ac:dyDescent="0.25">
      <c r="A373" s="365" t="s">
        <v>376</v>
      </c>
      <c r="B373" s="365"/>
      <c r="C373" s="365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O373" s="67"/>
      <c r="P373" s="261"/>
    </row>
    <row r="374" spans="1:24" ht="15" customHeight="1" x14ac:dyDescent="0.25">
      <c r="A374" s="367" t="s">
        <v>6</v>
      </c>
      <c r="B374" s="367"/>
      <c r="C374" s="185" t="s">
        <v>1</v>
      </c>
      <c r="D374" s="238" t="s">
        <v>67</v>
      </c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67"/>
      <c r="P374" s="261"/>
    </row>
    <row r="375" spans="1:24" ht="15" customHeight="1" x14ac:dyDescent="0.5">
      <c r="A375" s="368" t="s">
        <v>80</v>
      </c>
      <c r="B375" s="368"/>
      <c r="C375" s="281">
        <v>0</v>
      </c>
      <c r="D375" s="220">
        <v>0</v>
      </c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67"/>
      <c r="T375" s="55"/>
      <c r="U375" s="55"/>
      <c r="X375" s="51"/>
    </row>
    <row r="376" spans="1:24" ht="15" customHeight="1" x14ac:dyDescent="0.25">
      <c r="A376" s="369"/>
      <c r="B376" s="369"/>
      <c r="C376" s="281"/>
      <c r="D376" s="220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67"/>
      <c r="T376" s="55"/>
      <c r="U376" s="55"/>
      <c r="X376" s="51"/>
    </row>
    <row r="377" spans="1:24" ht="15" customHeight="1" x14ac:dyDescent="0.25">
      <c r="A377" s="369"/>
      <c r="B377" s="369"/>
      <c r="C377" s="281"/>
      <c r="D377" s="220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67"/>
      <c r="T377" s="55"/>
      <c r="U377" s="55"/>
      <c r="X377" s="51"/>
    </row>
    <row r="378" spans="1:24" ht="15" customHeight="1" x14ac:dyDescent="0.25">
      <c r="A378" s="370"/>
      <c r="B378" s="370"/>
      <c r="C378" s="281"/>
      <c r="D378" s="220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67"/>
      <c r="T378" s="55"/>
      <c r="U378" s="55"/>
      <c r="X378" s="51"/>
    </row>
    <row r="379" spans="1:24" ht="15" customHeight="1" x14ac:dyDescent="0.25">
      <c r="A379" s="370"/>
      <c r="B379" s="370"/>
      <c r="C379" s="281"/>
      <c r="D379" s="220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363" t="s">
        <v>48</v>
      </c>
      <c r="B380" s="363"/>
      <c r="C380" s="282">
        <f>SUM(C375:C379)</f>
        <v>0</v>
      </c>
      <c r="D380" s="221">
        <f>SUM(D375:D379)</f>
        <v>0</v>
      </c>
      <c r="E380" s="222" t="e">
        <f>(D380/C380)</f>
        <v>#DIV/0!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36"/>
      <c r="B381" s="236"/>
      <c r="C381" s="262"/>
      <c r="D381" s="263"/>
      <c r="E381" s="264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s="261" customFormat="1" ht="15" customHeight="1" x14ac:dyDescent="0.25">
      <c r="A382" s="259"/>
      <c r="B382" s="259"/>
      <c r="C382" s="265"/>
      <c r="D382" s="266"/>
      <c r="E382" s="267"/>
      <c r="F382" s="55"/>
      <c r="G382" s="71"/>
      <c r="H382" s="71"/>
      <c r="I382" s="51"/>
      <c r="J382" s="71"/>
      <c r="K382" s="71"/>
      <c r="L382" s="71"/>
      <c r="M382" s="71"/>
      <c r="N382" s="71"/>
      <c r="O382" s="71"/>
    </row>
    <row r="383" spans="1:24" ht="15" customHeight="1" x14ac:dyDescent="0.35">
      <c r="A383" s="364" t="s">
        <v>79</v>
      </c>
      <c r="B383" s="364"/>
      <c r="C383" s="364"/>
      <c r="D383" s="364"/>
      <c r="E383" s="364"/>
      <c r="F383" s="364"/>
      <c r="G383" s="364"/>
      <c r="H383" s="364"/>
      <c r="I383" s="364"/>
      <c r="J383" s="364"/>
      <c r="K383" s="364"/>
      <c r="L383" s="364"/>
      <c r="M383" s="364"/>
      <c r="N383" s="364"/>
      <c r="O383" s="67"/>
      <c r="T383" s="87"/>
      <c r="U383" s="167"/>
      <c r="V383" s="168"/>
      <c r="W383" s="167"/>
      <c r="X383" s="87"/>
    </row>
    <row r="384" spans="1:24" ht="15" customHeight="1" x14ac:dyDescent="0.25">
      <c r="A384" s="364"/>
      <c r="B384" s="364"/>
      <c r="C384" s="364"/>
      <c r="D384" s="364"/>
      <c r="E384" s="364"/>
      <c r="F384" s="364"/>
      <c r="G384" s="364"/>
      <c r="H384" s="364"/>
      <c r="I384" s="364"/>
      <c r="J384" s="364"/>
      <c r="K384" s="364"/>
      <c r="L384" s="364"/>
      <c r="M384" s="364"/>
      <c r="N384" s="364"/>
      <c r="O384" s="67"/>
      <c r="P384" s="261"/>
    </row>
    <row r="385" spans="1:24" ht="15" customHeight="1" x14ac:dyDescent="0.25">
      <c r="A385" s="365" t="s">
        <v>376</v>
      </c>
      <c r="B385" s="365"/>
      <c r="C385" s="365"/>
      <c r="D385" s="260"/>
      <c r="E385" s="260"/>
      <c r="F385" s="260"/>
      <c r="G385" s="260"/>
      <c r="H385" s="260"/>
      <c r="I385" s="260"/>
      <c r="J385" s="260"/>
      <c r="K385" s="260"/>
      <c r="L385" s="260"/>
      <c r="M385" s="260"/>
      <c r="N385" s="260"/>
      <c r="O385" s="67"/>
      <c r="P385" s="261"/>
    </row>
    <row r="386" spans="1:24" ht="15" customHeight="1" x14ac:dyDescent="0.25">
      <c r="A386" s="367" t="s">
        <v>6</v>
      </c>
      <c r="B386" s="367"/>
      <c r="C386" s="185" t="s">
        <v>1</v>
      </c>
      <c r="D386" s="258" t="s">
        <v>67</v>
      </c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67"/>
      <c r="P386" s="261"/>
    </row>
    <row r="387" spans="1:24" ht="15" customHeight="1" x14ac:dyDescent="0.5">
      <c r="A387" s="368" t="s">
        <v>81</v>
      </c>
      <c r="B387" s="368"/>
      <c r="C387" s="281">
        <v>0</v>
      </c>
      <c r="D387" s="220">
        <v>0</v>
      </c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67"/>
      <c r="T387" s="55"/>
      <c r="U387" s="55"/>
      <c r="X387" s="51"/>
    </row>
    <row r="388" spans="1:24" ht="15" customHeight="1" x14ac:dyDescent="0.25">
      <c r="A388" s="369"/>
      <c r="B388" s="369"/>
      <c r="C388" s="281"/>
      <c r="D388" s="220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67"/>
      <c r="T388" s="55"/>
      <c r="U388" s="55"/>
      <c r="X388" s="51"/>
    </row>
    <row r="389" spans="1:24" ht="15" customHeight="1" x14ac:dyDescent="0.25">
      <c r="A389" s="369"/>
      <c r="B389" s="369"/>
      <c r="C389" s="281"/>
      <c r="D389" s="220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67"/>
      <c r="T389" s="55"/>
      <c r="U389" s="55"/>
      <c r="X389" s="51"/>
    </row>
    <row r="390" spans="1:24" ht="15" customHeight="1" x14ac:dyDescent="0.25">
      <c r="A390" s="370"/>
      <c r="B390" s="370"/>
      <c r="C390" s="281"/>
      <c r="D390" s="220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67"/>
      <c r="T390" s="55"/>
      <c r="U390" s="55"/>
      <c r="X390" s="51"/>
    </row>
    <row r="391" spans="1:24" ht="15" customHeight="1" x14ac:dyDescent="0.25">
      <c r="A391" s="370"/>
      <c r="B391" s="370"/>
      <c r="C391" s="281"/>
      <c r="D391" s="220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363" t="s">
        <v>48</v>
      </c>
      <c r="B392" s="363"/>
      <c r="C392" s="282">
        <f>SUM(C387:C391)</f>
        <v>0</v>
      </c>
      <c r="D392" s="221">
        <f>SUM(D387:D391)</f>
        <v>0</v>
      </c>
      <c r="E392" s="222" t="e">
        <f>(D392/C392)</f>
        <v>#DIV/0!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75"/>
      <c r="B393" s="275"/>
      <c r="C393" s="276"/>
      <c r="D393" s="277"/>
      <c r="E393" s="278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s="261" customFormat="1" ht="15" customHeight="1" x14ac:dyDescent="0.25">
      <c r="A394" s="271"/>
      <c r="B394" s="271"/>
      <c r="C394" s="272"/>
      <c r="D394" s="273"/>
      <c r="E394" s="274"/>
      <c r="F394" s="279"/>
      <c r="I394" s="280"/>
      <c r="T394" s="279"/>
      <c r="U394" s="279"/>
      <c r="X394" s="280"/>
    </row>
    <row r="395" spans="1:24" ht="15" customHeight="1" x14ac:dyDescent="0.25">
      <c r="A395" s="364" t="s">
        <v>77</v>
      </c>
      <c r="B395" s="364"/>
      <c r="C395" s="364"/>
      <c r="D395" s="364"/>
      <c r="E395" s="364"/>
      <c r="F395" s="364"/>
      <c r="G395" s="364"/>
      <c r="H395" s="364"/>
      <c r="I395" s="364"/>
      <c r="J395" s="364"/>
      <c r="K395" s="364"/>
      <c r="L395" s="364"/>
      <c r="M395" s="364"/>
      <c r="N395" s="364"/>
      <c r="O395" s="67"/>
      <c r="T395" s="55"/>
      <c r="U395" s="55"/>
      <c r="X395" s="51"/>
    </row>
    <row r="396" spans="1:24" ht="15" customHeight="1" x14ac:dyDescent="0.25">
      <c r="A396" s="364"/>
      <c r="B396" s="364"/>
      <c r="C396" s="364"/>
      <c r="D396" s="364"/>
      <c r="E396" s="364"/>
      <c r="F396" s="364"/>
      <c r="G396" s="364"/>
      <c r="H396" s="364"/>
      <c r="I396" s="364"/>
      <c r="J396" s="364"/>
      <c r="K396" s="364"/>
      <c r="L396" s="364"/>
      <c r="M396" s="364"/>
      <c r="N396" s="364"/>
      <c r="O396" s="67"/>
      <c r="T396" s="55"/>
      <c r="U396" s="55"/>
      <c r="X396" s="51"/>
    </row>
    <row r="397" spans="1:24" ht="15" customHeight="1" x14ac:dyDescent="0.25">
      <c r="A397" s="365" t="s">
        <v>376</v>
      </c>
      <c r="B397" s="365"/>
      <c r="C397" s="365"/>
      <c r="D397" s="260"/>
      <c r="E397" s="260"/>
      <c r="F397" s="260"/>
      <c r="G397" s="260"/>
      <c r="H397" s="260"/>
      <c r="I397" s="260"/>
      <c r="J397" s="260"/>
      <c r="K397" s="260"/>
      <c r="L397" s="260"/>
      <c r="M397" s="260"/>
      <c r="N397" s="260"/>
      <c r="O397" s="67"/>
      <c r="T397" s="55"/>
      <c r="U397" s="55"/>
      <c r="X397" s="51"/>
    </row>
    <row r="398" spans="1:24" ht="15" customHeight="1" x14ac:dyDescent="0.25">
      <c r="A398" s="367" t="s">
        <v>6</v>
      </c>
      <c r="B398" s="367"/>
      <c r="C398" s="185" t="s">
        <v>1</v>
      </c>
      <c r="D398" s="258" t="s">
        <v>67</v>
      </c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67"/>
      <c r="T398" s="55"/>
      <c r="U398" s="55"/>
      <c r="X398" s="51"/>
    </row>
    <row r="399" spans="1:24" ht="15" customHeight="1" x14ac:dyDescent="0.5">
      <c r="A399" s="368" t="s">
        <v>78</v>
      </c>
      <c r="B399" s="368"/>
      <c r="C399" s="281">
        <v>0</v>
      </c>
      <c r="D399" s="220">
        <v>0</v>
      </c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67"/>
      <c r="T399" s="55"/>
      <c r="U399" s="55"/>
      <c r="X399" s="51"/>
    </row>
    <row r="400" spans="1:24" ht="15" customHeight="1" x14ac:dyDescent="0.25">
      <c r="A400" s="368" t="s">
        <v>80</v>
      </c>
      <c r="B400" s="368"/>
      <c r="C400" s="281">
        <v>0</v>
      </c>
      <c r="D400" s="220">
        <v>0</v>
      </c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67"/>
      <c r="T400" s="55"/>
      <c r="U400" s="55"/>
      <c r="X400" s="51"/>
    </row>
    <row r="401" spans="1:24" ht="15" customHeight="1" x14ac:dyDescent="0.25">
      <c r="A401" s="368" t="s">
        <v>81</v>
      </c>
      <c r="B401" s="368"/>
      <c r="C401" s="281">
        <v>0</v>
      </c>
      <c r="D401" s="220">
        <v>0</v>
      </c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67"/>
      <c r="T401" s="55"/>
      <c r="U401" s="55"/>
      <c r="X401" s="51"/>
    </row>
    <row r="402" spans="1:24" ht="15" customHeight="1" x14ac:dyDescent="0.25">
      <c r="A402" s="371" t="s">
        <v>378</v>
      </c>
      <c r="B402" s="371"/>
      <c r="C402" s="281">
        <v>0</v>
      </c>
      <c r="D402" s="220">
        <v>0</v>
      </c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67"/>
      <c r="T402" s="55"/>
      <c r="U402" s="55"/>
      <c r="X402" s="51"/>
    </row>
    <row r="403" spans="1:24" ht="15" customHeight="1" x14ac:dyDescent="0.25">
      <c r="A403" s="370"/>
      <c r="B403" s="370"/>
      <c r="C403" s="281"/>
      <c r="D403" s="220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363" t="s">
        <v>48</v>
      </c>
      <c r="B404" s="363"/>
      <c r="C404" s="282">
        <f>SUM(C399:C403)</f>
        <v>0</v>
      </c>
      <c r="D404" s="221">
        <f>SUM(D399:D403)</f>
        <v>0</v>
      </c>
      <c r="E404" s="222" t="e">
        <f>(D404/C404)</f>
        <v>#DIV/0!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75"/>
      <c r="B405" s="275"/>
      <c r="C405" s="276"/>
      <c r="D405" s="277"/>
      <c r="E405" s="278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s="261" customFormat="1" ht="15" customHeight="1" x14ac:dyDescent="0.25">
      <c r="A406" s="271"/>
      <c r="B406" s="271"/>
      <c r="C406" s="272"/>
      <c r="D406" s="273"/>
      <c r="E406" s="274"/>
      <c r="F406" s="279"/>
      <c r="I406" s="280"/>
      <c r="T406" s="279"/>
      <c r="U406" s="279"/>
      <c r="X406" s="280"/>
    </row>
    <row r="407" spans="1:24" ht="15" customHeight="1" x14ac:dyDescent="0.25">
      <c r="A407" s="366" t="s">
        <v>54</v>
      </c>
      <c r="B407" s="366"/>
      <c r="C407" s="366"/>
      <c r="D407" s="366"/>
      <c r="E407" s="366"/>
      <c r="F407" s="366"/>
      <c r="G407" s="366"/>
      <c r="H407" s="366"/>
      <c r="I407" s="366"/>
      <c r="J407" s="366"/>
      <c r="K407" s="366"/>
      <c r="L407" s="366"/>
      <c r="M407" s="366"/>
      <c r="N407" s="366"/>
      <c r="O407" s="67"/>
    </row>
    <row r="408" spans="1:24" ht="15" customHeight="1" x14ac:dyDescent="0.25">
      <c r="A408" s="366"/>
      <c r="B408" s="366"/>
      <c r="C408" s="366"/>
      <c r="D408" s="366"/>
      <c r="E408" s="366"/>
      <c r="F408" s="366"/>
      <c r="G408" s="366"/>
      <c r="H408" s="366"/>
      <c r="I408" s="366"/>
      <c r="J408" s="366"/>
      <c r="K408" s="366"/>
      <c r="L408" s="366"/>
      <c r="M408" s="366"/>
      <c r="N408" s="366"/>
      <c r="O408" s="67"/>
    </row>
    <row r="409" spans="1:24" ht="15" customHeight="1" x14ac:dyDescent="0.25">
      <c r="A409" s="366"/>
      <c r="B409" s="366"/>
      <c r="C409" s="366"/>
      <c r="D409" s="366"/>
      <c r="E409" s="366"/>
      <c r="F409" s="366"/>
      <c r="G409" s="366"/>
      <c r="H409" s="366"/>
      <c r="I409" s="366"/>
      <c r="J409" s="366"/>
      <c r="K409" s="366"/>
      <c r="L409" s="366"/>
      <c r="M409" s="366"/>
      <c r="N409" s="366"/>
      <c r="O409" s="67"/>
    </row>
  </sheetData>
  <sheetProtection selectLockedCells="1"/>
  <mergeCells count="155"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  <mergeCell ref="N63:N66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M17:M18"/>
    <mergeCell ref="M19:M20"/>
    <mergeCell ref="B323:C323"/>
    <mergeCell ref="A15:E15"/>
    <mergeCell ref="F15:G15"/>
    <mergeCell ref="I17:I18"/>
    <mergeCell ref="J17:J18"/>
    <mergeCell ref="K17:K18"/>
    <mergeCell ref="L17:L18"/>
    <mergeCell ref="J195:J196"/>
    <mergeCell ref="I30:I31"/>
    <mergeCell ref="J30:J31"/>
    <mergeCell ref="K30:K31"/>
    <mergeCell ref="B92:C92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B191:C191"/>
    <mergeCell ref="B224:C224"/>
    <mergeCell ref="B257:C257"/>
    <mergeCell ref="B290:C290"/>
    <mergeCell ref="L96:L97"/>
    <mergeCell ref="J96:J97"/>
    <mergeCell ref="L261:L262"/>
    <mergeCell ref="M63:M64"/>
    <mergeCell ref="L63:L64"/>
    <mergeCell ref="M65:M66"/>
    <mergeCell ref="M96:M97"/>
    <mergeCell ref="B158:D158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M131:M132"/>
    <mergeCell ref="L129:L130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</mergeCells>
  <conditionalFormatting sqref="Q333">
    <cfRule type="cellIs" priority="23" operator="equal">
      <formula>0</formula>
    </cfRule>
    <cfRule type="cellIs" dxfId="125" priority="24" operator="equal">
      <formula>2</formula>
    </cfRule>
    <cfRule type="cellIs" dxfId="124" priority="25" operator="equal">
      <formula>1</formula>
    </cfRule>
  </conditionalFormatting>
  <conditionalFormatting sqref="Q334">
    <cfRule type="cellIs" priority="20" operator="equal">
      <formula>0</formula>
    </cfRule>
    <cfRule type="cellIs" dxfId="123" priority="21" operator="equal">
      <formula>2</formula>
    </cfRule>
    <cfRule type="cellIs" dxfId="122" priority="22" operator="equal">
      <formula>1</formula>
    </cfRule>
  </conditionalFormatting>
  <conditionalFormatting sqref="G319">
    <cfRule type="cellIs" priority="83" operator="equal">
      <formula>0</formula>
    </cfRule>
    <cfRule type="cellIs" dxfId="121" priority="84" operator="equal">
      <formula>2</formula>
    </cfRule>
    <cfRule type="cellIs" dxfId="120" priority="85" operator="equal">
      <formula>1</formula>
    </cfRule>
  </conditionalFormatting>
  <conditionalFormatting sqref="G320">
    <cfRule type="cellIs" priority="80" operator="equal">
      <formula>0</formula>
    </cfRule>
    <cfRule type="cellIs" dxfId="119" priority="81" operator="equal">
      <formula>2</formula>
    </cfRule>
    <cfRule type="cellIs" dxfId="118" priority="82" operator="equal">
      <formula>1</formula>
    </cfRule>
  </conditionalFormatting>
  <conditionalFormatting sqref="G321">
    <cfRule type="cellIs" priority="77" operator="equal">
      <formula>0</formula>
    </cfRule>
    <cfRule type="cellIs" dxfId="117" priority="78" operator="equal">
      <formula>2</formula>
    </cfRule>
    <cfRule type="cellIs" dxfId="116" priority="79" operator="equal">
      <formula>1</formula>
    </cfRule>
  </conditionalFormatting>
  <conditionalFormatting sqref="G322">
    <cfRule type="cellIs" priority="74" operator="equal">
      <formula>0</formula>
    </cfRule>
    <cfRule type="cellIs" dxfId="115" priority="75" operator="equal">
      <formula>2</formula>
    </cfRule>
    <cfRule type="cellIs" dxfId="114" priority="76" operator="equal">
      <formula>1</formula>
    </cfRule>
  </conditionalFormatting>
  <conditionalFormatting sqref="G323">
    <cfRule type="cellIs" priority="71" operator="equal">
      <formula>0</formula>
    </cfRule>
    <cfRule type="cellIs" dxfId="113" priority="72" operator="equal">
      <formula>2</formula>
    </cfRule>
    <cfRule type="cellIs" dxfId="112" priority="73" operator="equal">
      <formula>1</formula>
    </cfRule>
  </conditionalFormatting>
  <conditionalFormatting sqref="G324">
    <cfRule type="cellIs" priority="68" operator="equal">
      <formula>0</formula>
    </cfRule>
    <cfRule type="cellIs" dxfId="111" priority="69" operator="equal">
      <formula>2</formula>
    </cfRule>
    <cfRule type="cellIs" dxfId="110" priority="70" operator="equal">
      <formula>1</formula>
    </cfRule>
  </conditionalFormatting>
  <conditionalFormatting sqref="G325">
    <cfRule type="cellIs" priority="65" operator="equal">
      <formula>0</formula>
    </cfRule>
    <cfRule type="cellIs" dxfId="109" priority="66" operator="equal">
      <formula>2</formula>
    </cfRule>
    <cfRule type="cellIs" dxfId="108" priority="67" operator="equal">
      <formula>1</formula>
    </cfRule>
  </conditionalFormatting>
  <conditionalFormatting sqref="G326">
    <cfRule type="cellIs" priority="62" operator="equal">
      <formula>0</formula>
    </cfRule>
    <cfRule type="cellIs" dxfId="107" priority="63" operator="equal">
      <formula>2</formula>
    </cfRule>
    <cfRule type="cellIs" dxfId="106" priority="64" operator="equal">
      <formula>1</formula>
    </cfRule>
  </conditionalFormatting>
  <conditionalFormatting sqref="Q324">
    <cfRule type="cellIs" priority="59" operator="equal">
      <formula>0</formula>
    </cfRule>
    <cfRule type="cellIs" dxfId="105" priority="60" operator="equal">
      <formula>2</formula>
    </cfRule>
    <cfRule type="cellIs" dxfId="104" priority="61" operator="equal">
      <formula>1</formula>
    </cfRule>
  </conditionalFormatting>
  <conditionalFormatting sqref="Q325">
    <cfRule type="cellIs" priority="56" operator="equal">
      <formula>0</formula>
    </cfRule>
    <cfRule type="cellIs" dxfId="103" priority="57" operator="equal">
      <formula>2</formula>
    </cfRule>
    <cfRule type="cellIs" dxfId="102" priority="58" operator="equal">
      <formula>1</formula>
    </cfRule>
  </conditionalFormatting>
  <conditionalFormatting sqref="Q326">
    <cfRule type="cellIs" priority="53" operator="equal">
      <formula>0</formula>
    </cfRule>
    <cfRule type="cellIs" dxfId="101" priority="54" operator="equal">
      <formula>2</formula>
    </cfRule>
    <cfRule type="cellIs" dxfId="100" priority="55" operator="equal">
      <formula>1</formula>
    </cfRule>
  </conditionalFormatting>
  <conditionalFormatting sqref="G327">
    <cfRule type="cellIs" priority="50" operator="equal">
      <formula>0</formula>
    </cfRule>
    <cfRule type="cellIs" dxfId="99" priority="51" operator="equal">
      <formula>2</formula>
    </cfRule>
    <cfRule type="cellIs" dxfId="98" priority="52" operator="equal">
      <formula>1</formula>
    </cfRule>
  </conditionalFormatting>
  <conditionalFormatting sqref="G328">
    <cfRule type="cellIs" priority="47" operator="equal">
      <formula>0</formula>
    </cfRule>
    <cfRule type="cellIs" dxfId="97" priority="48" operator="equal">
      <formula>2</formula>
    </cfRule>
    <cfRule type="cellIs" dxfId="96" priority="49" operator="equal">
      <formula>1</formula>
    </cfRule>
  </conditionalFormatting>
  <conditionalFormatting sqref="Q332">
    <cfRule type="cellIs" priority="26" operator="equal">
      <formula>0</formula>
    </cfRule>
    <cfRule type="cellIs" dxfId="95" priority="27" operator="equal">
      <formula>2</formula>
    </cfRule>
    <cfRule type="cellIs" dxfId="94" priority="28" operator="equal">
      <formula>1</formula>
    </cfRule>
  </conditionalFormatting>
  <conditionalFormatting sqref="Q327">
    <cfRule type="cellIs" priority="41" operator="equal">
      <formula>0</formula>
    </cfRule>
    <cfRule type="cellIs" dxfId="93" priority="42" operator="equal">
      <formula>2</formula>
    </cfRule>
    <cfRule type="cellIs" dxfId="92" priority="43" operator="equal">
      <formula>1</formula>
    </cfRule>
  </conditionalFormatting>
  <conditionalFormatting sqref="Q328">
    <cfRule type="cellIs" priority="38" operator="equal">
      <formula>0</formula>
    </cfRule>
    <cfRule type="cellIs" dxfId="91" priority="39" operator="equal">
      <formula>2</formula>
    </cfRule>
    <cfRule type="cellIs" dxfId="90" priority="40" operator="equal">
      <formula>1</formula>
    </cfRule>
  </conditionalFormatting>
  <conditionalFormatting sqref="Q329">
    <cfRule type="cellIs" priority="35" operator="equal">
      <formula>0</formula>
    </cfRule>
    <cfRule type="cellIs" dxfId="89" priority="36" operator="equal">
      <formula>2</formula>
    </cfRule>
    <cfRule type="cellIs" dxfId="88" priority="37" operator="equal">
      <formula>1</formula>
    </cfRule>
  </conditionalFormatting>
  <conditionalFormatting sqref="Q330">
    <cfRule type="cellIs" priority="32" operator="equal">
      <formula>0</formula>
    </cfRule>
    <cfRule type="cellIs" dxfId="87" priority="33" operator="equal">
      <formula>2</formula>
    </cfRule>
    <cfRule type="cellIs" dxfId="86" priority="34" operator="equal">
      <formula>1</formula>
    </cfRule>
  </conditionalFormatting>
  <conditionalFormatting sqref="Q331">
    <cfRule type="cellIs" priority="29" operator="equal">
      <formula>0</formula>
    </cfRule>
    <cfRule type="cellIs" dxfId="85" priority="30" operator="equal">
      <formula>2</formula>
    </cfRule>
    <cfRule type="cellIs" dxfId="84" priority="31" operator="equal">
      <formula>1</formula>
    </cfRule>
  </conditionalFormatting>
  <conditionalFormatting sqref="R324:R326">
    <cfRule type="cellIs" dxfId="83" priority="86" operator="lessThan">
      <formula>#REF!</formula>
    </cfRule>
    <cfRule type="cellIs" dxfId="82" priority="87" operator="lessThan">
      <formula>P319</formula>
    </cfRule>
  </conditionalFormatting>
  <conditionalFormatting sqref="H319:H329">
    <cfRule type="cellIs" dxfId="81" priority="88" operator="lessThan">
      <formula>#REF!</formula>
    </cfRule>
    <cfRule type="cellIs" dxfId="80" priority="89" operator="lessThan">
      <formula>F319</formula>
    </cfRule>
  </conditionalFormatting>
  <conditionalFormatting sqref="R327:R334">
    <cfRule type="cellIs" dxfId="79" priority="90" operator="lessThan">
      <formula>#REF!</formula>
    </cfRule>
    <cfRule type="cellIs" dxfId="78" priority="91" operator="lessThan">
      <formula>#REF!</formula>
    </cfRule>
  </conditionalFormatting>
  <conditionalFormatting sqref="I329">
    <cfRule type="cellIs" dxfId="77" priority="18" operator="lessThan">
      <formula>#REF!</formula>
    </cfRule>
    <cfRule type="cellIs" dxfId="76" priority="19" operator="lessThan">
      <formula>G329</formula>
    </cfRule>
  </conditionalFormatting>
  <conditionalFormatting sqref="G343">
    <cfRule type="cellIs" priority="13" operator="equal">
      <formula>0</formula>
    </cfRule>
    <cfRule type="cellIs" dxfId="75" priority="14" operator="equal">
      <formula>2</formula>
    </cfRule>
    <cfRule type="cellIs" dxfId="74" priority="15" operator="equal">
      <formula>1</formula>
    </cfRule>
  </conditionalFormatting>
  <conditionalFormatting sqref="G344">
    <cfRule type="cellIs" priority="10" operator="equal">
      <formula>0</formula>
    </cfRule>
    <cfRule type="cellIs" dxfId="73" priority="11" operator="equal">
      <formula>2</formula>
    </cfRule>
    <cfRule type="cellIs" dxfId="72" priority="12" operator="equal">
      <formula>1</formula>
    </cfRule>
  </conditionalFormatting>
  <conditionalFormatting sqref="H343:H344">
    <cfRule type="cellIs" dxfId="71" priority="16" operator="lessThan">
      <formula>#REF!</formula>
    </cfRule>
    <cfRule type="cellIs" dxfId="70" priority="17" operator="lessThan">
      <formula>F343</formula>
    </cfRule>
  </conditionalFormatting>
  <conditionalFormatting sqref="H345">
    <cfRule type="cellIs" dxfId="69" priority="3" operator="lessThan">
      <formula>#REF!</formula>
    </cfRule>
    <cfRule type="cellIs" dxfId="68" priority="4" operator="lessThan">
      <formula>F345</formula>
    </cfRule>
  </conditionalFormatting>
  <conditionalFormatting sqref="I345">
    <cfRule type="cellIs" dxfId="67" priority="1" operator="lessThan">
      <formula>#REF!</formula>
    </cfRule>
    <cfRule type="cellIs" dxfId="66" priority="2" operator="lessThan">
      <formula>G345</formula>
    </cfRule>
  </conditionalFormatting>
  <dataValidations count="1">
    <dataValidation type="list" allowBlank="1" showInputMessage="1" showErrorMessage="1" sqref="B17 B30 B195 B63 B96 B129 B294 B228 B261 B162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45 B10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35"/>
  <sheetViews>
    <sheetView workbookViewId="0">
      <selection activeCell="S111" sqref="S111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84" t="s">
        <v>23</v>
      </c>
      <c r="B1" s="384"/>
      <c r="C1" s="384"/>
      <c r="D1" s="384"/>
      <c r="E1" s="384"/>
      <c r="F1" s="384"/>
      <c r="G1" s="384"/>
      <c r="H1" s="384"/>
      <c r="I1" s="71"/>
    </row>
    <row r="2" spans="1:17" ht="30" customHeight="1" thickBot="1" x14ac:dyDescent="0.3">
      <c r="A2" s="385" t="s">
        <v>24</v>
      </c>
      <c r="B2" s="385"/>
      <c r="C2" s="385"/>
      <c r="D2" s="385"/>
      <c r="E2" s="385"/>
      <c r="F2" s="385"/>
      <c r="G2" s="385"/>
      <c r="H2" s="385"/>
      <c r="I2" s="55"/>
      <c r="J2" s="55"/>
      <c r="K2" s="55"/>
      <c r="L2" s="55"/>
      <c r="M2" s="55"/>
      <c r="N2" s="55"/>
    </row>
    <row r="3" spans="1:17" ht="24.95" customHeight="1" thickBot="1" x14ac:dyDescent="0.3">
      <c r="A3" s="392" t="s">
        <v>30</v>
      </c>
      <c r="B3" s="393"/>
      <c r="C3" s="394" t="s">
        <v>31</v>
      </c>
      <c r="D3" s="395"/>
      <c r="E3" s="395"/>
      <c r="F3" s="395"/>
      <c r="G3" s="395"/>
      <c r="H3" s="395"/>
      <c r="I3" s="395"/>
      <c r="J3" s="396"/>
    </row>
    <row r="4" spans="1:17" ht="24.95" customHeight="1" thickBot="1" x14ac:dyDescent="0.3">
      <c r="A4" s="231" t="s">
        <v>29</v>
      </c>
      <c r="B4" s="232"/>
      <c r="C4" s="386" t="s">
        <v>21</v>
      </c>
      <c r="D4" s="387"/>
      <c r="E4" s="387"/>
      <c r="F4" s="387"/>
      <c r="G4" s="387"/>
      <c r="H4" s="387"/>
      <c r="I4" s="387"/>
      <c r="J4" s="388"/>
    </row>
    <row r="5" spans="1:17" ht="45" customHeight="1" thickBot="1" x14ac:dyDescent="0.3">
      <c r="A5" s="389" t="s">
        <v>32</v>
      </c>
      <c r="B5" s="390"/>
      <c r="C5" s="390"/>
      <c r="D5" s="390"/>
      <c r="E5" s="390"/>
      <c r="F5" s="390"/>
      <c r="G5" s="390"/>
      <c r="H5" s="390"/>
      <c r="I5" s="390"/>
      <c r="J5" s="390"/>
      <c r="K5" s="215"/>
      <c r="L5" s="216"/>
      <c r="M5" s="216"/>
      <c r="N5" s="216"/>
      <c r="O5" s="217"/>
    </row>
    <row r="6" spans="1:17" ht="24.95" customHeight="1" thickBot="1" x14ac:dyDescent="0.3">
      <c r="A6" s="397" t="s">
        <v>45</v>
      </c>
      <c r="B6" s="398"/>
      <c r="C6" s="398"/>
      <c r="D6" s="398"/>
      <c r="E6" s="398"/>
      <c r="F6" s="398"/>
      <c r="G6" s="398"/>
      <c r="H6" s="398"/>
      <c r="I6" s="398"/>
      <c r="J6" s="398"/>
      <c r="K6" s="218"/>
      <c r="L6" s="239"/>
      <c r="M6" s="239"/>
      <c r="N6" s="239"/>
      <c r="O6" s="203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0"/>
      <c r="L7" s="224"/>
      <c r="M7" s="224"/>
      <c r="N7" s="224"/>
      <c r="O7" s="211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0"/>
      <c r="J8" s="108"/>
      <c r="K8" s="212"/>
      <c r="L8" s="91"/>
      <c r="M8" s="230"/>
      <c r="O8" s="203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30"/>
      <c r="J9" s="108"/>
      <c r="K9" s="212"/>
      <c r="L9" s="91"/>
      <c r="M9" s="230"/>
      <c r="O9" s="203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0"/>
      <c r="J10" s="108"/>
      <c r="K10" s="212"/>
      <c r="L10" s="91"/>
      <c r="M10" s="230"/>
      <c r="O10" s="203"/>
    </row>
    <row r="11" spans="1:17" ht="15" customHeight="1" x14ac:dyDescent="0.25">
      <c r="A11" s="44" t="s">
        <v>36</v>
      </c>
      <c r="B11" s="223" t="s">
        <v>49</v>
      </c>
      <c r="C11" s="223"/>
      <c r="D11" s="223"/>
      <c r="E11" s="223"/>
      <c r="F11" s="223"/>
      <c r="G11" s="107"/>
      <c r="H11" s="90"/>
      <c r="I11" s="230"/>
      <c r="J11" s="108"/>
      <c r="K11" s="212"/>
      <c r="L11" s="91"/>
      <c r="M11" s="230"/>
      <c r="O11" s="203"/>
    </row>
    <row r="12" spans="1:17" ht="15" hidden="1" customHeight="1" x14ac:dyDescent="0.25">
      <c r="A12" s="44"/>
      <c r="B12" s="223"/>
      <c r="C12" s="223"/>
      <c r="D12" s="223"/>
      <c r="E12" s="223"/>
      <c r="F12" s="223"/>
      <c r="G12" s="107"/>
      <c r="H12" s="90"/>
      <c r="I12" s="230"/>
      <c r="J12" s="108"/>
      <c r="K12" s="212"/>
      <c r="L12" s="91"/>
      <c r="M12" s="230"/>
      <c r="O12" s="203"/>
    </row>
    <row r="13" spans="1:17" ht="15" customHeight="1" thickBot="1" x14ac:dyDescent="0.3">
      <c r="A13" s="219">
        <v>100</v>
      </c>
      <c r="B13" s="109" t="s">
        <v>70</v>
      </c>
      <c r="C13" s="110"/>
      <c r="D13" s="204"/>
      <c r="E13" s="204"/>
      <c r="F13" s="204"/>
      <c r="G13" s="205"/>
      <c r="H13" s="93"/>
      <c r="I13" s="206"/>
      <c r="J13" s="207"/>
      <c r="K13" s="213"/>
      <c r="L13" s="208"/>
      <c r="M13" s="206"/>
      <c r="N13" s="92"/>
      <c r="O13" s="209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379" t="s">
        <v>88</v>
      </c>
      <c r="B15" s="379"/>
      <c r="C15" s="379"/>
      <c r="D15" s="379"/>
      <c r="E15" s="379"/>
      <c r="F15" s="380" t="s">
        <v>89</v>
      </c>
      <c r="G15" s="380"/>
      <c r="H15" s="233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0"/>
      <c r="D16" s="230"/>
      <c r="E16" s="88"/>
      <c r="F16" s="88"/>
      <c r="G16" s="91"/>
      <c r="H16" s="91"/>
      <c r="J16" s="391"/>
      <c r="K16" s="391"/>
      <c r="L16" s="391"/>
    </row>
    <row r="17" spans="1:16" ht="20.100000000000001" customHeight="1" x14ac:dyDescent="0.25">
      <c r="A17" s="233" t="s">
        <v>38</v>
      </c>
      <c r="B17" s="114"/>
      <c r="C17" s="69"/>
      <c r="D17" s="69"/>
      <c r="E17" s="228"/>
      <c r="F17" s="228"/>
      <c r="G17" s="53"/>
      <c r="H17" s="234"/>
      <c r="I17" s="377" t="s">
        <v>15</v>
      </c>
      <c r="J17" s="381">
        <v>0.9</v>
      </c>
      <c r="K17" s="376" t="s">
        <v>4</v>
      </c>
      <c r="L17" s="382">
        <v>100</v>
      </c>
      <c r="M17" s="375" t="s">
        <v>3</v>
      </c>
      <c r="N17" s="372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77"/>
      <c r="J18" s="381"/>
      <c r="K18" s="376"/>
      <c r="L18" s="382"/>
      <c r="M18" s="375"/>
      <c r="N18" s="37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72" t="s">
        <v>20</v>
      </c>
      <c r="N19" s="372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9" t="s">
        <v>72</v>
      </c>
      <c r="I20" s="229" t="s">
        <v>73</v>
      </c>
      <c r="J20" s="78" t="s">
        <v>1</v>
      </c>
      <c r="K20" s="78" t="s">
        <v>12</v>
      </c>
      <c r="L20" s="78" t="s">
        <v>5</v>
      </c>
      <c r="M20" s="372"/>
      <c r="N20" s="372"/>
      <c r="O20" s="117" t="s">
        <v>52</v>
      </c>
    </row>
    <row r="21" spans="1:16" ht="15" customHeight="1" x14ac:dyDescent="0.25">
      <c r="A21" s="99"/>
      <c r="B21" s="64"/>
      <c r="C21" s="214"/>
      <c r="D21" s="214"/>
      <c r="E21" s="65"/>
      <c r="F21" s="66"/>
      <c r="G21" s="49">
        <v>0</v>
      </c>
      <c r="H21" s="98">
        <v>0</v>
      </c>
      <c r="I21" s="19">
        <f>H21</f>
        <v>0</v>
      </c>
      <c r="J21" s="15" t="str">
        <f t="shared" ref="J21:J24" si="0">IF(M21="B", $L$17/G21*$J$17,IF(I21&lt;=G21,$M$17,IF(I21&gt;G21,SUM($L$17/G21*$J$17,0,ROUNDUP(,0)))))</f>
        <v>NO BET</v>
      </c>
      <c r="K21" s="75"/>
      <c r="L21" s="73">
        <f>IF(J21="NO BET",0,IF(K21&gt;1,J21*-1,IF(K21=1,SUM(J21*I21-J21,0))))</f>
        <v>0</v>
      </c>
      <c r="M21" s="74"/>
      <c r="N21" s="27"/>
      <c r="O21" s="118"/>
    </row>
    <row r="22" spans="1:16" ht="15" customHeight="1" x14ac:dyDescent="0.25">
      <c r="A22" s="99"/>
      <c r="B22" s="65"/>
      <c r="C22" s="214"/>
      <c r="D22" s="214"/>
      <c r="E22" s="65"/>
      <c r="F22" s="66"/>
      <c r="G22" s="49">
        <v>0</v>
      </c>
      <c r="H22" s="98">
        <v>0</v>
      </c>
      <c r="I22" s="19">
        <f t="shared" ref="I22:I24" si="1">H22</f>
        <v>0</v>
      </c>
      <c r="J22" s="15" t="str">
        <f t="shared" si="0"/>
        <v>NO BET</v>
      </c>
      <c r="K22" s="75"/>
      <c r="L22" s="73">
        <f t="shared" ref="L22:L24" si="2">IF(J22="NO BET",0,IF(K22&gt;1,J22*-1,IF(K22=1,SUM(J22*I22-J22,0))))</f>
        <v>0</v>
      </c>
      <c r="M22" s="74"/>
      <c r="N22" s="27"/>
      <c r="O22" s="118"/>
    </row>
    <row r="23" spans="1:16" ht="15" customHeight="1" x14ac:dyDescent="0.25">
      <c r="A23" s="99"/>
      <c r="B23" s="65"/>
      <c r="C23" s="214"/>
      <c r="D23" s="214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4"/>
      <c r="D24" s="214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0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0"/>
      <c r="D27" s="240"/>
      <c r="E27" s="240"/>
      <c r="F27" s="240"/>
      <c r="G27" s="23"/>
      <c r="H27" s="20"/>
      <c r="I27" s="94"/>
      <c r="J27" s="22"/>
      <c r="K27" s="55"/>
      <c r="L27" s="95"/>
      <c r="M27" s="74"/>
      <c r="N27" s="241"/>
      <c r="O27" s="13"/>
      <c r="P27" s="12"/>
    </row>
    <row r="28" spans="1:16" ht="31.5" x14ac:dyDescent="0.5">
      <c r="A28" s="242" t="s">
        <v>39</v>
      </c>
      <c r="B28" s="242"/>
      <c r="C28" s="242"/>
      <c r="D28" s="242"/>
      <c r="E28" s="42"/>
      <c r="F28" s="42"/>
      <c r="G28" s="242"/>
      <c r="H28" s="242"/>
      <c r="I28" s="243"/>
      <c r="J28" s="38"/>
      <c r="K28" s="54"/>
      <c r="L28" s="244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4" t="s">
        <v>6</v>
      </c>
      <c r="B30" s="79" t="s">
        <v>65</v>
      </c>
      <c r="C30" s="69" t="s">
        <v>14</v>
      </c>
      <c r="D30" s="114" t="s">
        <v>245</v>
      </c>
      <c r="E30" s="228"/>
      <c r="F30" s="228"/>
      <c r="G30" s="114"/>
      <c r="H30" s="234" t="s">
        <v>19</v>
      </c>
      <c r="I30" s="377" t="s">
        <v>15</v>
      </c>
      <c r="J30" s="374">
        <v>0.9</v>
      </c>
      <c r="K30" s="376" t="s">
        <v>4</v>
      </c>
      <c r="L30" s="373">
        <v>100</v>
      </c>
      <c r="M30" s="399" t="s">
        <v>3</v>
      </c>
      <c r="N30" s="372" t="s">
        <v>50</v>
      </c>
      <c r="O30" s="115"/>
    </row>
    <row r="31" spans="1:16" x14ac:dyDescent="0.25">
      <c r="A31" s="79" t="s">
        <v>7</v>
      </c>
      <c r="B31" s="85">
        <v>5</v>
      </c>
      <c r="C31" s="80" t="s">
        <v>13</v>
      </c>
      <c r="D31" s="85" t="s">
        <v>246</v>
      </c>
      <c r="E31" s="78"/>
      <c r="F31" s="78"/>
      <c r="G31" s="85"/>
      <c r="H31" s="67"/>
      <c r="I31" s="377"/>
      <c r="J31" s="374"/>
      <c r="K31" s="376"/>
      <c r="L31" s="373"/>
      <c r="M31" s="399"/>
      <c r="N31" s="372"/>
      <c r="O31" s="115"/>
    </row>
    <row r="32" spans="1:16" ht="15" customHeight="1" x14ac:dyDescent="0.25">
      <c r="A32" s="81" t="s">
        <v>8</v>
      </c>
      <c r="B32" s="82" t="s">
        <v>247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72" t="s">
        <v>20</v>
      </c>
      <c r="N32" s="372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9" t="s">
        <v>72</v>
      </c>
      <c r="I33" s="229" t="s">
        <v>73</v>
      </c>
      <c r="J33" s="78" t="s">
        <v>1</v>
      </c>
      <c r="K33" s="78" t="s">
        <v>12</v>
      </c>
      <c r="L33" s="78" t="s">
        <v>5</v>
      </c>
      <c r="M33" s="372"/>
      <c r="N33" s="372"/>
      <c r="O33" s="117" t="s">
        <v>52</v>
      </c>
    </row>
    <row r="34" spans="1:15" x14ac:dyDescent="0.25">
      <c r="A34" s="84">
        <v>1</v>
      </c>
      <c r="B34" s="300" t="s">
        <v>248</v>
      </c>
      <c r="C34" s="294" t="s">
        <v>249</v>
      </c>
      <c r="D34" s="295"/>
      <c r="E34" s="302">
        <v>3</v>
      </c>
      <c r="F34" s="303">
        <v>58.5</v>
      </c>
      <c r="G34" s="28">
        <v>12.1</v>
      </c>
      <c r="H34" s="29">
        <v>22</v>
      </c>
      <c r="I34" s="32">
        <f>H34</f>
        <v>22</v>
      </c>
      <c r="J34" s="33">
        <f>IF(M34="B", $L$30/G34*$J$30,IF(I34&lt;=G34,$M$30,IF(I34&gt;G34,SUM($L$30/G34*$J$30,0,ROUNDUP(,0)))))</f>
        <v>7.4380165289256208</v>
      </c>
      <c r="K34" s="122"/>
      <c r="L34" s="73" t="b">
        <f>IF(J34="NO BET",0,IF(K34&gt;1,J34*-1,IF(K34=1,SUM(J34*I34-J34,0))))</f>
        <v>0</v>
      </c>
      <c r="N34" s="64"/>
      <c r="O34" s="118"/>
    </row>
    <row r="35" spans="1:15" ht="15" customHeight="1" x14ac:dyDescent="0.25">
      <c r="A35" s="84">
        <v>2</v>
      </c>
      <c r="B35" s="296" t="s">
        <v>250</v>
      </c>
      <c r="C35" s="297" t="s">
        <v>269</v>
      </c>
      <c r="D35" s="295"/>
      <c r="E35" s="298">
        <v>2</v>
      </c>
      <c r="F35" s="299">
        <v>58</v>
      </c>
      <c r="G35" s="28">
        <v>5.4</v>
      </c>
      <c r="H35" s="29">
        <v>2.4</v>
      </c>
      <c r="I35" s="32">
        <f t="shared" ref="I35:I57" si="3">H35</f>
        <v>2.4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 t="s">
        <v>464</v>
      </c>
      <c r="O35" s="118" t="s">
        <v>114</v>
      </c>
    </row>
    <row r="36" spans="1:15" x14ac:dyDescent="0.25">
      <c r="A36" s="84">
        <v>3</v>
      </c>
      <c r="B36" s="300" t="s">
        <v>251</v>
      </c>
      <c r="C36" s="294" t="s">
        <v>252</v>
      </c>
      <c r="D36" s="295"/>
      <c r="E36" s="302">
        <v>7</v>
      </c>
      <c r="F36" s="303">
        <v>58</v>
      </c>
      <c r="G36" s="28">
        <v>12.1</v>
      </c>
      <c r="H36" s="29">
        <v>13.5</v>
      </c>
      <c r="I36" s="32">
        <f t="shared" si="3"/>
        <v>13.5</v>
      </c>
      <c r="J36" s="33">
        <f t="shared" si="4"/>
        <v>7.4380165289256208</v>
      </c>
      <c r="K36" s="122"/>
      <c r="L36" s="73" t="b">
        <f t="shared" si="5"/>
        <v>0</v>
      </c>
      <c r="N36" s="64"/>
      <c r="O36" s="118"/>
    </row>
    <row r="37" spans="1:15" ht="15" customHeight="1" x14ac:dyDescent="0.25">
      <c r="A37" s="84">
        <v>4</v>
      </c>
      <c r="B37" s="300" t="s">
        <v>253</v>
      </c>
      <c r="C37" s="294" t="s">
        <v>254</v>
      </c>
      <c r="D37" s="295"/>
      <c r="E37" s="302">
        <v>10</v>
      </c>
      <c r="F37" s="303">
        <v>57</v>
      </c>
      <c r="G37" s="28">
        <v>24</v>
      </c>
      <c r="H37" s="29">
        <v>85</v>
      </c>
      <c r="I37" s="32">
        <f t="shared" si="3"/>
        <v>85</v>
      </c>
      <c r="J37" s="33">
        <f t="shared" si="4"/>
        <v>3.7500000000000004</v>
      </c>
      <c r="K37" s="122"/>
      <c r="L37" s="73" t="b">
        <f t="shared" si="5"/>
        <v>0</v>
      </c>
      <c r="N37" s="64"/>
      <c r="O37" s="118"/>
    </row>
    <row r="38" spans="1:15" ht="15" customHeight="1" x14ac:dyDescent="0.25">
      <c r="A38" s="84">
        <v>5</v>
      </c>
      <c r="B38" s="300" t="s">
        <v>255</v>
      </c>
      <c r="C38" s="294" t="s">
        <v>268</v>
      </c>
      <c r="D38" s="295"/>
      <c r="E38" s="302">
        <v>4</v>
      </c>
      <c r="F38" s="303">
        <v>57</v>
      </c>
      <c r="G38" s="28">
        <v>5.4</v>
      </c>
      <c r="H38" s="29">
        <v>2.75</v>
      </c>
      <c r="I38" s="32">
        <f t="shared" si="3"/>
        <v>2.75</v>
      </c>
      <c r="J38" s="33" t="str">
        <f t="shared" si="4"/>
        <v>NO BET</v>
      </c>
      <c r="K38" s="122"/>
      <c r="L38" s="73">
        <f t="shared" si="5"/>
        <v>0</v>
      </c>
      <c r="N38" s="64"/>
      <c r="O38" s="118" t="s">
        <v>114</v>
      </c>
    </row>
    <row r="39" spans="1:15" x14ac:dyDescent="0.25">
      <c r="A39" s="84">
        <v>6</v>
      </c>
      <c r="B39" s="300">
        <v>5143</v>
      </c>
      <c r="C39" s="294" t="s">
        <v>256</v>
      </c>
      <c r="D39" s="295"/>
      <c r="E39" s="302">
        <v>13</v>
      </c>
      <c r="F39" s="303">
        <v>56.5</v>
      </c>
      <c r="G39" s="28">
        <v>7</v>
      </c>
      <c r="H39" s="29">
        <v>20</v>
      </c>
      <c r="I39" s="32">
        <f t="shared" si="3"/>
        <v>20</v>
      </c>
      <c r="J39" s="33">
        <f t="shared" si="4"/>
        <v>12.857142857142858</v>
      </c>
      <c r="K39" s="122"/>
      <c r="L39" s="73" t="b">
        <f t="shared" si="5"/>
        <v>0</v>
      </c>
      <c r="N39" s="64"/>
      <c r="O39" s="118"/>
    </row>
    <row r="40" spans="1:15" x14ac:dyDescent="0.25">
      <c r="A40" s="84">
        <v>7</v>
      </c>
      <c r="B40" s="300">
        <v>5556</v>
      </c>
      <c r="C40" s="294" t="s">
        <v>257</v>
      </c>
      <c r="D40" s="295"/>
      <c r="E40" s="302">
        <v>9</v>
      </c>
      <c r="F40" s="303">
        <v>55</v>
      </c>
      <c r="G40" s="28">
        <v>14.9</v>
      </c>
      <c r="H40" s="29">
        <v>40</v>
      </c>
      <c r="I40" s="32">
        <f t="shared" si="3"/>
        <v>40</v>
      </c>
      <c r="J40" s="33">
        <f t="shared" si="4"/>
        <v>6.0402684563758395</v>
      </c>
      <c r="K40" s="122"/>
      <c r="L40" s="73" t="b">
        <f t="shared" si="5"/>
        <v>0</v>
      </c>
      <c r="M40" s="72"/>
      <c r="N40" s="64"/>
      <c r="O40" s="118"/>
    </row>
    <row r="41" spans="1:15" x14ac:dyDescent="0.25">
      <c r="A41" s="314">
        <v>8</v>
      </c>
      <c r="B41" s="315">
        <v>1123</v>
      </c>
      <c r="C41" s="316" t="s">
        <v>258</v>
      </c>
      <c r="D41" s="317"/>
      <c r="E41" s="318">
        <v>1</v>
      </c>
      <c r="F41" s="319">
        <v>54.5</v>
      </c>
      <c r="G41" s="320">
        <v>3.6</v>
      </c>
      <c r="H41" s="321">
        <v>8</v>
      </c>
      <c r="I41" s="32">
        <f t="shared" si="3"/>
        <v>8</v>
      </c>
      <c r="J41" s="33">
        <f t="shared" si="4"/>
        <v>25</v>
      </c>
      <c r="K41" s="122"/>
      <c r="L41" s="73" t="b">
        <f t="shared" si="5"/>
        <v>0</v>
      </c>
      <c r="N41" s="64" t="s">
        <v>464</v>
      </c>
      <c r="O41" s="118" t="s">
        <v>114</v>
      </c>
    </row>
    <row r="42" spans="1:15" x14ac:dyDescent="0.25">
      <c r="A42" s="84">
        <v>9</v>
      </c>
      <c r="B42" s="300">
        <v>4630</v>
      </c>
      <c r="C42" s="294" t="s">
        <v>259</v>
      </c>
      <c r="D42" s="295"/>
      <c r="E42" s="302">
        <v>11</v>
      </c>
      <c r="F42" s="303">
        <v>54</v>
      </c>
      <c r="G42" s="28">
        <v>14.9</v>
      </c>
      <c r="H42" s="29">
        <v>11</v>
      </c>
      <c r="I42" s="32">
        <f t="shared" si="3"/>
        <v>11</v>
      </c>
      <c r="J42" s="33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84">
        <v>10</v>
      </c>
      <c r="B43" s="300" t="s">
        <v>260</v>
      </c>
      <c r="C43" s="294" t="s">
        <v>261</v>
      </c>
      <c r="D43" s="295"/>
      <c r="E43" s="302">
        <v>5</v>
      </c>
      <c r="F43" s="303">
        <v>54</v>
      </c>
      <c r="G43" s="28">
        <v>34</v>
      </c>
      <c r="H43" s="29">
        <v>95</v>
      </c>
      <c r="I43" s="32">
        <f t="shared" si="3"/>
        <v>95</v>
      </c>
      <c r="J43" s="33">
        <f t="shared" si="4"/>
        <v>2.6470588235294121</v>
      </c>
      <c r="K43" s="122"/>
      <c r="L43" s="73" t="b">
        <f t="shared" si="5"/>
        <v>0</v>
      </c>
      <c r="N43" s="64"/>
      <c r="O43" s="118"/>
    </row>
    <row r="44" spans="1:15" x14ac:dyDescent="0.25">
      <c r="A44" s="304">
        <v>11</v>
      </c>
      <c r="B44" s="305" t="s">
        <v>262</v>
      </c>
      <c r="C44" s="306" t="s">
        <v>263</v>
      </c>
      <c r="D44" s="307"/>
      <c r="E44" s="308">
        <v>6</v>
      </c>
      <c r="F44" s="309">
        <v>54</v>
      </c>
      <c r="G44" s="310">
        <v>0</v>
      </c>
      <c r="H44" s="311">
        <v>0</v>
      </c>
      <c r="I44" s="312">
        <f t="shared" si="3"/>
        <v>0</v>
      </c>
      <c r="J44" s="313" t="str">
        <f t="shared" si="4"/>
        <v>NO BET</v>
      </c>
      <c r="K44" s="122"/>
      <c r="L44" s="73">
        <f t="shared" si="5"/>
        <v>0</v>
      </c>
      <c r="N44" s="64"/>
      <c r="O44" s="118"/>
    </row>
    <row r="45" spans="1:15" x14ac:dyDescent="0.25">
      <c r="A45" s="304">
        <v>12</v>
      </c>
      <c r="B45" s="305">
        <v>7026</v>
      </c>
      <c r="C45" s="306" t="s">
        <v>264</v>
      </c>
      <c r="D45" s="307"/>
      <c r="E45" s="308">
        <v>8</v>
      </c>
      <c r="F45" s="309">
        <v>54</v>
      </c>
      <c r="G45" s="310">
        <v>0</v>
      </c>
      <c r="H45" s="311">
        <v>0</v>
      </c>
      <c r="I45" s="312">
        <f t="shared" si="3"/>
        <v>0</v>
      </c>
      <c r="J45" s="31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x14ac:dyDescent="0.25">
      <c r="A46" s="304">
        <v>13</v>
      </c>
      <c r="B46" s="305">
        <v>4245</v>
      </c>
      <c r="C46" s="306" t="s">
        <v>265</v>
      </c>
      <c r="D46" s="307"/>
      <c r="E46" s="308">
        <v>12</v>
      </c>
      <c r="F46" s="309">
        <v>54</v>
      </c>
      <c r="G46" s="310">
        <v>0</v>
      </c>
      <c r="H46" s="311">
        <v>0</v>
      </c>
      <c r="I46" s="312">
        <f t="shared" si="3"/>
        <v>0</v>
      </c>
      <c r="J46" s="31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x14ac:dyDescent="0.25">
      <c r="A47" s="304">
        <v>14</v>
      </c>
      <c r="B47" s="305" t="s">
        <v>266</v>
      </c>
      <c r="C47" s="306" t="s">
        <v>267</v>
      </c>
      <c r="D47" s="307"/>
      <c r="E47" s="308">
        <v>14</v>
      </c>
      <c r="F47" s="309">
        <v>54</v>
      </c>
      <c r="G47" s="310">
        <v>0</v>
      </c>
      <c r="H47" s="311">
        <v>0</v>
      </c>
      <c r="I47" s="312">
        <f t="shared" si="3"/>
        <v>0</v>
      </c>
      <c r="J47" s="31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296"/>
      <c r="C48" s="297"/>
      <c r="D48" s="295"/>
      <c r="E48" s="298"/>
      <c r="F48" s="299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78"/>
      <c r="C59" s="378"/>
      <c r="D59" s="227"/>
      <c r="E59" s="63" t="s">
        <v>16</v>
      </c>
      <c r="F59" s="61"/>
      <c r="G59" s="86"/>
      <c r="H59" s="16"/>
      <c r="I59" s="17" t="s">
        <v>25</v>
      </c>
      <c r="J59" s="18">
        <f>SUM(J34:J57)</f>
        <v>65.170503194899354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4" t="s">
        <v>6</v>
      </c>
      <c r="B63" s="79" t="s">
        <v>65</v>
      </c>
      <c r="C63" s="69" t="s">
        <v>14</v>
      </c>
      <c r="D63" s="114" t="s">
        <v>271</v>
      </c>
      <c r="E63" s="228"/>
      <c r="F63" s="228"/>
      <c r="G63" s="114"/>
      <c r="H63" s="234" t="s">
        <v>19</v>
      </c>
      <c r="I63" s="377" t="s">
        <v>15</v>
      </c>
      <c r="J63" s="374">
        <v>0.9</v>
      </c>
      <c r="K63" s="376" t="s">
        <v>4</v>
      </c>
      <c r="L63" s="373">
        <v>100</v>
      </c>
      <c r="M63" s="375" t="s">
        <v>3</v>
      </c>
      <c r="N63" s="372" t="s">
        <v>50</v>
      </c>
      <c r="O63" s="115"/>
    </row>
    <row r="64" spans="1:16" x14ac:dyDescent="0.25">
      <c r="A64" s="79" t="s">
        <v>7</v>
      </c>
      <c r="B64" s="85">
        <v>7</v>
      </c>
      <c r="C64" s="80" t="s">
        <v>13</v>
      </c>
      <c r="D64" s="85" t="s">
        <v>272</v>
      </c>
      <c r="E64" s="78"/>
      <c r="F64" s="78"/>
      <c r="G64" s="85"/>
      <c r="H64" s="67"/>
      <c r="I64" s="377"/>
      <c r="J64" s="374"/>
      <c r="K64" s="376"/>
      <c r="L64" s="373"/>
      <c r="M64" s="375"/>
      <c r="N64" s="372"/>
      <c r="O64" s="115"/>
    </row>
    <row r="65" spans="1:15" ht="15" customHeight="1" x14ac:dyDescent="0.25">
      <c r="A65" s="81" t="s">
        <v>8</v>
      </c>
      <c r="B65" s="82" t="s">
        <v>270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72" t="s">
        <v>20</v>
      </c>
      <c r="N65" s="372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9" t="s">
        <v>72</v>
      </c>
      <c r="I66" s="229" t="s">
        <v>73</v>
      </c>
      <c r="J66" s="78" t="s">
        <v>1</v>
      </c>
      <c r="K66" s="78" t="s">
        <v>12</v>
      </c>
      <c r="L66" s="78" t="s">
        <v>5</v>
      </c>
      <c r="M66" s="372"/>
      <c r="N66" s="372"/>
      <c r="O66" s="117" t="s">
        <v>52</v>
      </c>
    </row>
    <row r="67" spans="1:15" x14ac:dyDescent="0.25">
      <c r="A67" s="84">
        <v>1</v>
      </c>
      <c r="B67" s="300">
        <v>9380</v>
      </c>
      <c r="C67" s="294" t="s">
        <v>293</v>
      </c>
      <c r="D67" s="295"/>
      <c r="E67" s="302">
        <v>2</v>
      </c>
      <c r="F67" s="302">
        <v>59</v>
      </c>
      <c r="G67" s="131">
        <v>34</v>
      </c>
      <c r="H67" s="8">
        <v>11.5</v>
      </c>
      <c r="I67" s="32">
        <v>11.5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 t="s">
        <v>114</v>
      </c>
    </row>
    <row r="68" spans="1:15" ht="15" customHeight="1" x14ac:dyDescent="0.25">
      <c r="A68" s="304">
        <v>2</v>
      </c>
      <c r="B68" s="305" t="s">
        <v>273</v>
      </c>
      <c r="C68" s="306" t="s">
        <v>274</v>
      </c>
      <c r="D68" s="307"/>
      <c r="E68" s="308">
        <v>1</v>
      </c>
      <c r="F68" s="308">
        <v>59</v>
      </c>
      <c r="G68" s="329">
        <v>0</v>
      </c>
      <c r="H68" s="330">
        <v>0</v>
      </c>
      <c r="I68" s="312">
        <f t="shared" ref="I68:I90" si="6">H68</f>
        <v>0</v>
      </c>
      <c r="J68" s="31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/>
    </row>
    <row r="69" spans="1:15" x14ac:dyDescent="0.25">
      <c r="A69" s="84">
        <v>3</v>
      </c>
      <c r="B69" s="300" t="s">
        <v>275</v>
      </c>
      <c r="C69" s="294" t="s">
        <v>294</v>
      </c>
      <c r="D69" s="295"/>
      <c r="E69" s="302">
        <v>9</v>
      </c>
      <c r="F69" s="302">
        <v>58.5</v>
      </c>
      <c r="G69" s="132">
        <v>9.5</v>
      </c>
      <c r="H69" s="29">
        <v>5.6</v>
      </c>
      <c r="I69" s="32">
        <f t="shared" si="6"/>
        <v>5.6</v>
      </c>
      <c r="J69" s="33" t="str">
        <f t="shared" si="7"/>
        <v>NO BET</v>
      </c>
      <c r="K69" s="122"/>
      <c r="L69" s="73">
        <f t="shared" si="8"/>
        <v>0</v>
      </c>
      <c r="M69" s="12"/>
      <c r="N69" s="64"/>
      <c r="O69" s="118"/>
    </row>
    <row r="70" spans="1:15" ht="15" customHeight="1" x14ac:dyDescent="0.25">
      <c r="A70" s="314">
        <v>4</v>
      </c>
      <c r="B70" s="315" t="s">
        <v>276</v>
      </c>
      <c r="C70" s="316" t="s">
        <v>277</v>
      </c>
      <c r="D70" s="317"/>
      <c r="E70" s="318">
        <v>5</v>
      </c>
      <c r="F70" s="318">
        <v>58.5</v>
      </c>
      <c r="G70" s="328">
        <v>5.0999999999999996</v>
      </c>
      <c r="H70" s="321">
        <v>3.4</v>
      </c>
      <c r="I70" s="32">
        <f t="shared" si="6"/>
        <v>3.4</v>
      </c>
      <c r="J70" s="33" t="str">
        <f t="shared" si="7"/>
        <v>NO BET</v>
      </c>
      <c r="K70" s="122"/>
      <c r="L70" s="73">
        <f t="shared" si="8"/>
        <v>0</v>
      </c>
      <c r="M70" s="12"/>
      <c r="N70" s="64"/>
      <c r="O70" s="118" t="s">
        <v>114</v>
      </c>
    </row>
    <row r="71" spans="1:15" x14ac:dyDescent="0.25">
      <c r="A71" s="84">
        <v>5</v>
      </c>
      <c r="B71" s="300" t="s">
        <v>278</v>
      </c>
      <c r="C71" s="294" t="s">
        <v>279</v>
      </c>
      <c r="D71" s="295"/>
      <c r="E71" s="302">
        <v>8</v>
      </c>
      <c r="F71" s="302">
        <v>56.5</v>
      </c>
      <c r="G71" s="132">
        <v>13.9</v>
      </c>
      <c r="H71" s="29">
        <v>38</v>
      </c>
      <c r="I71" s="32">
        <f t="shared" si="6"/>
        <v>38</v>
      </c>
      <c r="J71" s="33">
        <f t="shared" si="7"/>
        <v>6.4748201438848918</v>
      </c>
      <c r="K71" s="122"/>
      <c r="L71" s="73" t="b">
        <f t="shared" si="8"/>
        <v>0</v>
      </c>
      <c r="M71" s="12"/>
      <c r="N71" s="64"/>
      <c r="O71" s="118"/>
    </row>
    <row r="72" spans="1:15" x14ac:dyDescent="0.25">
      <c r="A72" s="84">
        <v>6</v>
      </c>
      <c r="B72" s="300" t="s">
        <v>280</v>
      </c>
      <c r="C72" s="294" t="s">
        <v>281</v>
      </c>
      <c r="D72" s="295"/>
      <c r="E72" s="302">
        <v>10</v>
      </c>
      <c r="F72" s="302">
        <v>56.5</v>
      </c>
      <c r="G72" s="132">
        <v>6.3</v>
      </c>
      <c r="H72" s="29">
        <v>4</v>
      </c>
      <c r="I72" s="32">
        <f t="shared" si="6"/>
        <v>4</v>
      </c>
      <c r="J72" s="33" t="str">
        <f t="shared" si="7"/>
        <v>NO BET</v>
      </c>
      <c r="K72" s="122"/>
      <c r="L72" s="73">
        <f t="shared" si="8"/>
        <v>0</v>
      </c>
      <c r="M72" s="12"/>
      <c r="N72" s="64"/>
      <c r="O72" s="127"/>
    </row>
    <row r="73" spans="1:15" x14ac:dyDescent="0.25">
      <c r="A73" s="84">
        <v>7</v>
      </c>
      <c r="B73" s="300" t="s">
        <v>282</v>
      </c>
      <c r="C73" s="294" t="s">
        <v>283</v>
      </c>
      <c r="D73" s="295"/>
      <c r="E73" s="302">
        <v>3</v>
      </c>
      <c r="F73" s="302">
        <v>55.5</v>
      </c>
      <c r="G73" s="131">
        <v>11.5</v>
      </c>
      <c r="H73" s="8">
        <v>5.7</v>
      </c>
      <c r="I73" s="32">
        <f t="shared" si="6"/>
        <v>5.7</v>
      </c>
      <c r="J73" s="33" t="str">
        <f t="shared" si="7"/>
        <v>NO BET</v>
      </c>
      <c r="K73" s="122"/>
      <c r="L73" s="73">
        <f t="shared" si="8"/>
        <v>0</v>
      </c>
      <c r="M73" s="12"/>
      <c r="N73" s="64"/>
      <c r="O73" s="127" t="s">
        <v>114</v>
      </c>
    </row>
    <row r="74" spans="1:15" x14ac:dyDescent="0.25">
      <c r="A74" s="304">
        <v>8</v>
      </c>
      <c r="B74" s="305">
        <v>5212</v>
      </c>
      <c r="C74" s="306" t="s">
        <v>284</v>
      </c>
      <c r="D74" s="307"/>
      <c r="E74" s="308">
        <v>7</v>
      </c>
      <c r="F74" s="308">
        <v>55</v>
      </c>
      <c r="G74" s="326">
        <v>0</v>
      </c>
      <c r="H74" s="311">
        <v>0</v>
      </c>
      <c r="I74" s="312">
        <f t="shared" si="6"/>
        <v>0</v>
      </c>
      <c r="J74" s="313" t="str">
        <f t="shared" si="7"/>
        <v>NO BET</v>
      </c>
      <c r="K74" s="122"/>
      <c r="L74" s="73">
        <f t="shared" si="8"/>
        <v>0</v>
      </c>
      <c r="M74" s="12"/>
      <c r="N74" s="64"/>
      <c r="O74" s="128"/>
    </row>
    <row r="75" spans="1:15" x14ac:dyDescent="0.25">
      <c r="A75" s="84">
        <v>9</v>
      </c>
      <c r="B75" s="300">
        <v>2214</v>
      </c>
      <c r="C75" s="294" t="s">
        <v>285</v>
      </c>
      <c r="D75" s="295"/>
      <c r="E75" s="302">
        <v>11</v>
      </c>
      <c r="F75" s="302">
        <v>55</v>
      </c>
      <c r="G75" s="132">
        <v>7.5</v>
      </c>
      <c r="H75" s="29">
        <v>11.5</v>
      </c>
      <c r="I75" s="32">
        <f t="shared" si="6"/>
        <v>11.5</v>
      </c>
      <c r="J75" s="33">
        <f t="shared" si="7"/>
        <v>12</v>
      </c>
      <c r="K75" s="122"/>
      <c r="L75" s="73" t="b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00" t="s">
        <v>286</v>
      </c>
      <c r="C76" s="294" t="s">
        <v>287</v>
      </c>
      <c r="D76" s="295"/>
      <c r="E76" s="302">
        <v>12</v>
      </c>
      <c r="F76" s="302">
        <v>55</v>
      </c>
      <c r="G76" s="132">
        <v>6.3</v>
      </c>
      <c r="H76" s="29">
        <v>20</v>
      </c>
      <c r="I76" s="32">
        <f t="shared" si="6"/>
        <v>20</v>
      </c>
      <c r="J76" s="33">
        <f t="shared" si="7"/>
        <v>14.285714285714286</v>
      </c>
      <c r="K76" s="122"/>
      <c r="L76" s="73" t="b">
        <f t="shared" si="8"/>
        <v>0</v>
      </c>
      <c r="M76" s="12"/>
      <c r="N76" s="64"/>
      <c r="O76" s="127"/>
    </row>
    <row r="77" spans="1:15" x14ac:dyDescent="0.25">
      <c r="A77" s="84">
        <v>11</v>
      </c>
      <c r="B77" s="300" t="s">
        <v>288</v>
      </c>
      <c r="C77" s="294" t="s">
        <v>289</v>
      </c>
      <c r="D77" s="295"/>
      <c r="E77" s="302">
        <v>4</v>
      </c>
      <c r="F77" s="302">
        <v>55</v>
      </c>
      <c r="G77" s="132">
        <v>12.6</v>
      </c>
      <c r="H77" s="29">
        <v>26</v>
      </c>
      <c r="I77" s="32">
        <f t="shared" si="6"/>
        <v>26</v>
      </c>
      <c r="J77" s="33">
        <f t="shared" si="7"/>
        <v>7.1428571428571432</v>
      </c>
      <c r="K77" s="122"/>
      <c r="L77" s="73" t="b">
        <f t="shared" si="8"/>
        <v>0</v>
      </c>
      <c r="M77" s="12"/>
      <c r="N77" s="64"/>
      <c r="O77" s="127"/>
    </row>
    <row r="78" spans="1:15" x14ac:dyDescent="0.25">
      <c r="A78" s="304">
        <v>12</v>
      </c>
      <c r="B78" s="305">
        <v>1733</v>
      </c>
      <c r="C78" s="306" t="s">
        <v>290</v>
      </c>
      <c r="D78" s="307"/>
      <c r="E78" s="308">
        <v>6</v>
      </c>
      <c r="F78" s="308">
        <v>54.5</v>
      </c>
      <c r="G78" s="326">
        <v>0</v>
      </c>
      <c r="H78" s="311">
        <v>0</v>
      </c>
      <c r="I78" s="312">
        <f t="shared" si="6"/>
        <v>0</v>
      </c>
      <c r="J78" s="31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x14ac:dyDescent="0.25">
      <c r="A79" s="304">
        <v>13</v>
      </c>
      <c r="B79" s="305" t="s">
        <v>291</v>
      </c>
      <c r="C79" s="306" t="s">
        <v>292</v>
      </c>
      <c r="D79" s="307"/>
      <c r="E79" s="308">
        <v>13</v>
      </c>
      <c r="F79" s="308">
        <v>54</v>
      </c>
      <c r="G79" s="326">
        <v>0</v>
      </c>
      <c r="H79" s="311">
        <v>0</v>
      </c>
      <c r="I79" s="312">
        <f t="shared" si="6"/>
        <v>0</v>
      </c>
      <c r="J79" s="313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322"/>
      <c r="C80" s="324"/>
      <c r="D80" s="295"/>
      <c r="E80" s="298"/>
      <c r="F80" s="298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322"/>
      <c r="C81" s="324"/>
      <c r="D81" s="295"/>
      <c r="E81" s="298"/>
      <c r="F81" s="298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339"/>
      <c r="C82" s="295"/>
      <c r="D82" s="295"/>
      <c r="E82" s="340"/>
      <c r="F82" s="340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295"/>
      <c r="C83" s="295"/>
      <c r="D83" s="295"/>
      <c r="E83" s="340"/>
      <c r="F83" s="340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83"/>
      <c r="C92" s="383"/>
      <c r="D92" s="226"/>
      <c r="E92" s="63" t="s">
        <v>16</v>
      </c>
      <c r="F92" s="61"/>
      <c r="G92" s="86"/>
      <c r="H92" s="16"/>
      <c r="I92" s="17" t="s">
        <v>25</v>
      </c>
      <c r="J92" s="18">
        <f>SUM(J67:J90)</f>
        <v>39.903391572456322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4" t="s">
        <v>6</v>
      </c>
      <c r="B96" s="79" t="s">
        <v>65</v>
      </c>
      <c r="C96" s="69" t="s">
        <v>14</v>
      </c>
      <c r="D96" s="114" t="s">
        <v>295</v>
      </c>
      <c r="E96" s="228"/>
      <c r="F96" s="228"/>
      <c r="G96" s="114"/>
      <c r="H96" s="234" t="s">
        <v>19</v>
      </c>
      <c r="I96" s="377" t="s">
        <v>15</v>
      </c>
      <c r="J96" s="374">
        <v>0.9</v>
      </c>
      <c r="K96" s="376" t="s">
        <v>4</v>
      </c>
      <c r="L96" s="373">
        <v>100</v>
      </c>
      <c r="M96" s="375" t="s">
        <v>3</v>
      </c>
      <c r="N96" s="372" t="s">
        <v>50</v>
      </c>
      <c r="O96" s="115"/>
    </row>
    <row r="97" spans="1:15" x14ac:dyDescent="0.25">
      <c r="A97" s="79" t="s">
        <v>7</v>
      </c>
      <c r="B97" s="85">
        <v>8</v>
      </c>
      <c r="C97" s="80" t="s">
        <v>13</v>
      </c>
      <c r="D97" s="85" t="s">
        <v>296</v>
      </c>
      <c r="E97" s="78"/>
      <c r="F97" s="78"/>
      <c r="G97" s="85"/>
      <c r="H97" s="67"/>
      <c r="I97" s="377"/>
      <c r="J97" s="374"/>
      <c r="K97" s="376"/>
      <c r="L97" s="373"/>
      <c r="M97" s="375"/>
      <c r="N97" s="372"/>
      <c r="O97" s="115"/>
    </row>
    <row r="98" spans="1:15" ht="15" customHeight="1" x14ac:dyDescent="0.25">
      <c r="A98" s="81" t="s">
        <v>8</v>
      </c>
      <c r="B98" s="82" t="s">
        <v>297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72" t="s">
        <v>20</v>
      </c>
      <c r="N98" s="372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9" t="s">
        <v>72</v>
      </c>
      <c r="I99" s="229" t="s">
        <v>73</v>
      </c>
      <c r="J99" s="78" t="s">
        <v>1</v>
      </c>
      <c r="K99" s="78" t="s">
        <v>12</v>
      </c>
      <c r="L99" s="78" t="s">
        <v>5</v>
      </c>
      <c r="M99" s="372"/>
      <c r="N99" s="372"/>
      <c r="O99" s="117" t="s">
        <v>52</v>
      </c>
    </row>
    <row r="100" spans="1:15" x14ac:dyDescent="0.25">
      <c r="A100" s="304">
        <v>1</v>
      </c>
      <c r="B100" s="306">
        <v>5410</v>
      </c>
      <c r="C100" s="306" t="s">
        <v>298</v>
      </c>
      <c r="D100" s="307"/>
      <c r="E100" s="308">
        <v>15</v>
      </c>
      <c r="F100" s="309">
        <v>60.5</v>
      </c>
      <c r="G100" s="329">
        <v>0</v>
      </c>
      <c r="H100" s="330">
        <v>0</v>
      </c>
      <c r="I100" s="312">
        <f>H100</f>
        <v>0</v>
      </c>
      <c r="J100" s="31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/>
    </row>
    <row r="101" spans="1:15" ht="15" customHeight="1" x14ac:dyDescent="0.25">
      <c r="A101" s="84">
        <v>2</v>
      </c>
      <c r="B101" s="294" t="s">
        <v>299</v>
      </c>
      <c r="C101" s="294" t="s">
        <v>300</v>
      </c>
      <c r="D101" s="295"/>
      <c r="E101" s="302">
        <v>5</v>
      </c>
      <c r="F101" s="303">
        <v>59.5</v>
      </c>
      <c r="G101" s="131">
        <v>8.6999999999999993</v>
      </c>
      <c r="H101" s="8">
        <v>5.0999999999999996</v>
      </c>
      <c r="I101" s="32">
        <f t="shared" ref="I101:I123" si="9">H101</f>
        <v>5.0999999999999996</v>
      </c>
      <c r="J101" s="33" t="str">
        <f t="shared" ref="J101:J123" si="10">IF(M101="B", $L$96/G101*$J$96,IF(I101&lt;=G101,$M$96,IF(I101&gt;G101,SUM($L$96/G101*$J$96,0,ROUNDUP(,0)))))</f>
        <v>NO BET</v>
      </c>
      <c r="K101" s="122"/>
      <c r="L101" s="73">
        <f t="shared" ref="L101:L123" si="11">IF(J101="NO BET",0,IF(K101&gt;1,J101*-1,IF(K101=1,SUM(J101*I101-J101,0))))</f>
        <v>0</v>
      </c>
      <c r="M101" s="86"/>
      <c r="N101" s="64"/>
      <c r="O101" s="64" t="s">
        <v>114</v>
      </c>
    </row>
    <row r="102" spans="1:15" x14ac:dyDescent="0.25">
      <c r="A102" s="84">
        <v>3</v>
      </c>
      <c r="B102" s="294" t="s">
        <v>301</v>
      </c>
      <c r="C102" s="294" t="s">
        <v>302</v>
      </c>
      <c r="D102" s="295"/>
      <c r="E102" s="302">
        <v>13</v>
      </c>
      <c r="F102" s="303">
        <v>59</v>
      </c>
      <c r="G102" s="132">
        <v>12.1</v>
      </c>
      <c r="H102" s="29">
        <v>12.5</v>
      </c>
      <c r="I102" s="32">
        <f t="shared" si="9"/>
        <v>12.5</v>
      </c>
      <c r="J102" s="33">
        <f t="shared" si="10"/>
        <v>7.4380165289256208</v>
      </c>
      <c r="K102" s="122"/>
      <c r="L102" s="73" t="b">
        <f t="shared" si="11"/>
        <v>0</v>
      </c>
      <c r="M102" s="86"/>
      <c r="N102" s="64"/>
      <c r="O102" s="64" t="s">
        <v>114</v>
      </c>
    </row>
    <row r="103" spans="1:15" ht="15" customHeight="1" x14ac:dyDescent="0.25">
      <c r="A103" s="84">
        <v>4</v>
      </c>
      <c r="B103" s="294">
        <v>1190</v>
      </c>
      <c r="C103" s="294" t="s">
        <v>316</v>
      </c>
      <c r="D103" s="295"/>
      <c r="E103" s="302">
        <v>12</v>
      </c>
      <c r="F103" s="303">
        <v>58.5</v>
      </c>
      <c r="G103" s="132">
        <v>29.9</v>
      </c>
      <c r="H103" s="29">
        <v>8.4</v>
      </c>
      <c r="I103" s="32">
        <f t="shared" si="9"/>
        <v>8.4</v>
      </c>
      <c r="J103" s="33" t="str">
        <f t="shared" si="10"/>
        <v>NO BET</v>
      </c>
      <c r="K103" s="122"/>
      <c r="L103" s="73">
        <f t="shared" si="11"/>
        <v>0</v>
      </c>
      <c r="M103" s="86"/>
      <c r="N103" s="64"/>
      <c r="O103" s="64"/>
    </row>
    <row r="104" spans="1:15" x14ac:dyDescent="0.25">
      <c r="A104" s="304">
        <v>5</v>
      </c>
      <c r="B104" s="306">
        <v>6935</v>
      </c>
      <c r="C104" s="306" t="s">
        <v>303</v>
      </c>
      <c r="D104" s="307"/>
      <c r="E104" s="308">
        <v>11</v>
      </c>
      <c r="F104" s="309">
        <v>57.5</v>
      </c>
      <c r="G104" s="326">
        <v>0</v>
      </c>
      <c r="H104" s="311">
        <v>0</v>
      </c>
      <c r="I104" s="312">
        <f t="shared" si="9"/>
        <v>0</v>
      </c>
      <c r="J104" s="313" t="str">
        <f t="shared" si="10"/>
        <v>NO BET</v>
      </c>
      <c r="K104" s="122"/>
      <c r="L104" s="73">
        <f t="shared" si="11"/>
        <v>0</v>
      </c>
      <c r="M104" s="86"/>
      <c r="N104" s="64"/>
      <c r="O104" s="64"/>
    </row>
    <row r="105" spans="1:15" x14ac:dyDescent="0.25">
      <c r="A105" s="84">
        <v>6</v>
      </c>
      <c r="B105" s="294" t="s">
        <v>273</v>
      </c>
      <c r="C105" s="294" t="s">
        <v>274</v>
      </c>
      <c r="D105" s="295"/>
      <c r="E105" s="302">
        <v>2</v>
      </c>
      <c r="F105" s="303">
        <v>57.5</v>
      </c>
      <c r="G105" s="132">
        <v>13.3</v>
      </c>
      <c r="H105" s="29">
        <v>8.1999999999999993</v>
      </c>
      <c r="I105" s="32">
        <f t="shared" si="9"/>
        <v>8.1999999999999993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/>
      <c r="O105" s="118"/>
    </row>
    <row r="106" spans="1:15" x14ac:dyDescent="0.25">
      <c r="A106" s="314">
        <v>7</v>
      </c>
      <c r="B106" s="316" t="s">
        <v>304</v>
      </c>
      <c r="C106" s="316" t="s">
        <v>317</v>
      </c>
      <c r="D106" s="317"/>
      <c r="E106" s="318">
        <v>6</v>
      </c>
      <c r="F106" s="319">
        <v>57</v>
      </c>
      <c r="G106" s="21">
        <v>4.3</v>
      </c>
      <c r="H106" s="341">
        <v>6.2</v>
      </c>
      <c r="I106" s="32">
        <f t="shared" si="9"/>
        <v>6.2</v>
      </c>
      <c r="J106" s="33">
        <f t="shared" si="10"/>
        <v>20.930232558139537</v>
      </c>
      <c r="K106" s="122"/>
      <c r="L106" s="73" t="b">
        <f t="shared" si="11"/>
        <v>0</v>
      </c>
      <c r="M106" s="86"/>
      <c r="N106" s="64"/>
      <c r="O106" s="118" t="s">
        <v>114</v>
      </c>
    </row>
    <row r="107" spans="1:15" x14ac:dyDescent="0.25">
      <c r="A107" s="84">
        <v>8</v>
      </c>
      <c r="B107" s="294" t="s">
        <v>305</v>
      </c>
      <c r="C107" s="294" t="s">
        <v>306</v>
      </c>
      <c r="D107" s="295"/>
      <c r="E107" s="302">
        <v>10</v>
      </c>
      <c r="F107" s="303">
        <v>56.5</v>
      </c>
      <c r="G107" s="132">
        <v>12.1</v>
      </c>
      <c r="H107" s="29">
        <v>15.5</v>
      </c>
      <c r="I107" s="32">
        <f t="shared" si="9"/>
        <v>15.5</v>
      </c>
      <c r="J107" s="33">
        <f t="shared" si="10"/>
        <v>7.4380165289256208</v>
      </c>
      <c r="K107" s="122"/>
      <c r="L107" s="73" t="b">
        <f t="shared" si="11"/>
        <v>0</v>
      </c>
      <c r="M107" s="86"/>
      <c r="N107" s="64"/>
      <c r="O107" s="118"/>
    </row>
    <row r="108" spans="1:15" x14ac:dyDescent="0.25">
      <c r="A108" s="304">
        <v>9</v>
      </c>
      <c r="B108" s="350" t="s">
        <v>315</v>
      </c>
      <c r="C108" s="306" t="s">
        <v>307</v>
      </c>
      <c r="D108" s="307"/>
      <c r="E108" s="308">
        <v>16</v>
      </c>
      <c r="F108" s="309">
        <v>56.5</v>
      </c>
      <c r="G108" s="326">
        <v>0</v>
      </c>
      <c r="H108" s="311">
        <v>0</v>
      </c>
      <c r="I108" s="312">
        <f t="shared" si="9"/>
        <v>0</v>
      </c>
      <c r="J108" s="313" t="str">
        <f t="shared" si="10"/>
        <v>NO BET</v>
      </c>
      <c r="K108" s="122"/>
      <c r="L108" s="73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294">
        <v>1592</v>
      </c>
      <c r="C109" s="294" t="s">
        <v>308</v>
      </c>
      <c r="D109" s="295"/>
      <c r="E109" s="302">
        <v>8</v>
      </c>
      <c r="F109" s="303">
        <v>56.5</v>
      </c>
      <c r="G109" s="132">
        <v>11</v>
      </c>
      <c r="H109" s="29">
        <v>9.6</v>
      </c>
      <c r="I109" s="32">
        <f t="shared" si="9"/>
        <v>9.6</v>
      </c>
      <c r="J109" s="33" t="str">
        <f t="shared" si="10"/>
        <v>NO BET</v>
      </c>
      <c r="K109" s="122"/>
      <c r="L109" s="73">
        <f t="shared" si="11"/>
        <v>0</v>
      </c>
      <c r="M109" s="86"/>
      <c r="N109" s="64"/>
      <c r="O109" s="118"/>
    </row>
    <row r="110" spans="1:15" x14ac:dyDescent="0.25">
      <c r="A110" s="304">
        <v>11</v>
      </c>
      <c r="B110" s="306">
        <v>1026</v>
      </c>
      <c r="C110" s="306" t="s">
        <v>309</v>
      </c>
      <c r="D110" s="307"/>
      <c r="E110" s="308">
        <v>7</v>
      </c>
      <c r="F110" s="309">
        <v>54.5</v>
      </c>
      <c r="G110" s="326">
        <v>0</v>
      </c>
      <c r="H110" s="311">
        <v>0</v>
      </c>
      <c r="I110" s="312">
        <f t="shared" si="9"/>
        <v>0</v>
      </c>
      <c r="J110" s="313" t="str">
        <f t="shared" si="10"/>
        <v>NO BET</v>
      </c>
      <c r="K110" s="122"/>
      <c r="L110" s="73">
        <f t="shared" si="11"/>
        <v>0</v>
      </c>
      <c r="M110" s="86"/>
      <c r="N110" s="64"/>
      <c r="O110" s="118"/>
    </row>
    <row r="111" spans="1:15" x14ac:dyDescent="0.25">
      <c r="A111" s="84">
        <v>12</v>
      </c>
      <c r="B111" s="294" t="s">
        <v>131</v>
      </c>
      <c r="C111" s="294" t="s">
        <v>310</v>
      </c>
      <c r="D111" s="295"/>
      <c r="E111" s="302">
        <v>3</v>
      </c>
      <c r="F111" s="303">
        <v>54</v>
      </c>
      <c r="G111" s="132">
        <v>10.1</v>
      </c>
      <c r="H111" s="29">
        <v>8.1999999999999993</v>
      </c>
      <c r="I111" s="32">
        <f t="shared" si="9"/>
        <v>8.1999999999999993</v>
      </c>
      <c r="J111" s="33" t="str">
        <f t="shared" si="10"/>
        <v>NO BET</v>
      </c>
      <c r="K111" s="122"/>
      <c r="L111" s="73">
        <f t="shared" si="11"/>
        <v>0</v>
      </c>
      <c r="M111" s="86"/>
      <c r="N111" s="64"/>
      <c r="O111" s="118" t="s">
        <v>114</v>
      </c>
    </row>
    <row r="112" spans="1:15" x14ac:dyDescent="0.25">
      <c r="A112" s="304">
        <v>13</v>
      </c>
      <c r="B112" s="306">
        <v>1158</v>
      </c>
      <c r="C112" s="306" t="s">
        <v>311</v>
      </c>
      <c r="D112" s="307"/>
      <c r="E112" s="308">
        <v>9</v>
      </c>
      <c r="F112" s="309">
        <v>56.5</v>
      </c>
      <c r="G112" s="326">
        <v>0</v>
      </c>
      <c r="H112" s="311">
        <v>0</v>
      </c>
      <c r="I112" s="312">
        <f t="shared" si="9"/>
        <v>0</v>
      </c>
      <c r="J112" s="313" t="str">
        <f t="shared" si="10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customHeight="1" x14ac:dyDescent="0.25">
      <c r="A113" s="84">
        <v>14</v>
      </c>
      <c r="B113" s="294">
        <v>7016</v>
      </c>
      <c r="C113" s="294" t="s">
        <v>312</v>
      </c>
      <c r="D113" s="295"/>
      <c r="E113" s="302">
        <v>4</v>
      </c>
      <c r="F113" s="303">
        <v>56</v>
      </c>
      <c r="G113" s="132">
        <v>14.7</v>
      </c>
      <c r="H113" s="29">
        <v>23</v>
      </c>
      <c r="I113" s="32">
        <f t="shared" si="9"/>
        <v>23</v>
      </c>
      <c r="J113" s="33">
        <f t="shared" si="10"/>
        <v>6.1224489795918373</v>
      </c>
      <c r="K113" s="122"/>
      <c r="L113" s="73" t="b">
        <f t="shared" si="11"/>
        <v>0</v>
      </c>
      <c r="M113" s="86"/>
      <c r="N113" s="64"/>
      <c r="O113" s="118"/>
    </row>
    <row r="114" spans="1:15" ht="16.5" customHeight="1" x14ac:dyDescent="0.25">
      <c r="A114" s="84">
        <v>15</v>
      </c>
      <c r="B114" s="294">
        <v>5731</v>
      </c>
      <c r="C114" s="294" t="s">
        <v>313</v>
      </c>
      <c r="D114" s="295"/>
      <c r="E114" s="302">
        <v>14</v>
      </c>
      <c r="F114" s="303">
        <v>56</v>
      </c>
      <c r="G114" s="132">
        <v>13.3</v>
      </c>
      <c r="H114" s="29">
        <v>9.8000000000000007</v>
      </c>
      <c r="I114" s="32">
        <f t="shared" si="9"/>
        <v>9.8000000000000007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x14ac:dyDescent="0.25">
      <c r="A115" s="84">
        <v>16</v>
      </c>
      <c r="B115" s="294">
        <v>4535</v>
      </c>
      <c r="C115" s="294" t="s">
        <v>314</v>
      </c>
      <c r="D115" s="295"/>
      <c r="E115" s="302">
        <v>1</v>
      </c>
      <c r="F115" s="303">
        <v>54</v>
      </c>
      <c r="G115" s="132">
        <v>18.2</v>
      </c>
      <c r="H115" s="29">
        <v>24</v>
      </c>
      <c r="I115" s="32">
        <f t="shared" si="9"/>
        <v>24</v>
      </c>
      <c r="J115" s="33">
        <f t="shared" si="10"/>
        <v>4.9450549450549453</v>
      </c>
      <c r="K115" s="122"/>
      <c r="L115" s="73" t="b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296"/>
      <c r="C116" s="297"/>
      <c r="D116" s="295"/>
      <c r="E116" s="298"/>
      <c r="F116" s="299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78"/>
      <c r="C125" s="378"/>
      <c r="D125" s="227"/>
      <c r="E125" s="63" t="s">
        <v>16</v>
      </c>
      <c r="F125" s="61"/>
      <c r="G125" s="86"/>
      <c r="H125" s="16"/>
      <c r="I125" s="17" t="s">
        <v>25</v>
      </c>
      <c r="J125" s="18">
        <f>SUM(J100:J123)</f>
        <v>46.873769540637568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hidden="1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hidden="1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hidden="1" customHeight="1" x14ac:dyDescent="0.25">
      <c r="A129" s="234" t="s">
        <v>6</v>
      </c>
      <c r="B129" s="79" t="s">
        <v>65</v>
      </c>
      <c r="C129" s="69" t="s">
        <v>14</v>
      </c>
      <c r="D129" s="114"/>
      <c r="E129" s="228"/>
      <c r="F129" s="228"/>
      <c r="G129" s="114"/>
      <c r="H129" s="234" t="s">
        <v>19</v>
      </c>
      <c r="I129" s="377" t="s">
        <v>15</v>
      </c>
      <c r="J129" s="374">
        <v>0.9</v>
      </c>
      <c r="K129" s="376" t="s">
        <v>4</v>
      </c>
      <c r="L129" s="373">
        <v>100</v>
      </c>
      <c r="M129" s="375" t="s">
        <v>3</v>
      </c>
      <c r="N129" s="372" t="s">
        <v>50</v>
      </c>
      <c r="O129" s="115"/>
    </row>
    <row r="130" spans="1:15" hidden="1" x14ac:dyDescent="0.25">
      <c r="A130" s="79" t="s">
        <v>7</v>
      </c>
      <c r="B130" s="85">
        <v>4</v>
      </c>
      <c r="C130" s="80" t="s">
        <v>13</v>
      </c>
      <c r="D130" s="85"/>
      <c r="E130" s="78"/>
      <c r="F130" s="78"/>
      <c r="G130" s="85"/>
      <c r="H130" s="67"/>
      <c r="I130" s="377"/>
      <c r="J130" s="374"/>
      <c r="K130" s="376"/>
      <c r="L130" s="373"/>
      <c r="M130" s="375"/>
      <c r="N130" s="372"/>
      <c r="O130" s="115"/>
    </row>
    <row r="131" spans="1:15" ht="15" hidden="1" customHeight="1" x14ac:dyDescent="0.25">
      <c r="A131" s="81" t="s">
        <v>8</v>
      </c>
      <c r="B131" s="82" t="s">
        <v>58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72" t="s">
        <v>20</v>
      </c>
      <c r="N131" s="372"/>
      <c r="O131" s="116" t="s">
        <v>51</v>
      </c>
    </row>
    <row r="132" spans="1:15" ht="30" hidden="1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9" t="s">
        <v>72</v>
      </c>
      <c r="I132" s="229" t="s">
        <v>73</v>
      </c>
      <c r="J132" s="78" t="s">
        <v>1</v>
      </c>
      <c r="K132" s="78" t="s">
        <v>12</v>
      </c>
      <c r="L132" s="78" t="s">
        <v>5</v>
      </c>
      <c r="M132" s="372"/>
      <c r="N132" s="372"/>
      <c r="O132" s="117" t="s">
        <v>52</v>
      </c>
    </row>
    <row r="133" spans="1:15" hidden="1" x14ac:dyDescent="0.25">
      <c r="A133" s="84">
        <v>1</v>
      </c>
      <c r="B133" s="135"/>
      <c r="C133" s="124"/>
      <c r="D133" s="31"/>
      <c r="E133" s="125"/>
      <c r="F133" s="125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hidden="1" customHeight="1" x14ac:dyDescent="0.25">
      <c r="A134" s="84">
        <v>2</v>
      </c>
      <c r="B134" s="135"/>
      <c r="C134" s="124"/>
      <c r="D134" s="31"/>
      <c r="E134" s="125"/>
      <c r="F134" s="125"/>
      <c r="G134" s="5">
        <v>0</v>
      </c>
      <c r="H134" s="8">
        <v>0</v>
      </c>
      <c r="I134" s="32">
        <f t="shared" ref="I134:I156" si="12">H134</f>
        <v>0</v>
      </c>
      <c r="J134" s="33" t="str">
        <f t="shared" ref="J134:J156" si="13">IF(M134="B", $L$129/G134*$J$129,IF(I134&lt;=G134,$M$129,IF(I134&gt;G134,SUM($L$129/G134*$J$129,0,ROUNDUP(,0)))))</f>
        <v>NO BET</v>
      </c>
      <c r="K134" s="55"/>
      <c r="L134" s="73">
        <f t="shared" ref="L134:L156" si="14">IF(J134="NO BET",0,IF(K134&gt;1,J134*-1,IF(K134=1,SUM(J134*I134-J134,0))))</f>
        <v>0</v>
      </c>
      <c r="M134" s="86"/>
      <c r="N134" s="64"/>
      <c r="O134" s="127"/>
    </row>
    <row r="135" spans="1:15" hidden="1" x14ac:dyDescent="0.25">
      <c r="A135" s="84">
        <v>3</v>
      </c>
      <c r="B135" s="135"/>
      <c r="C135" s="124"/>
      <c r="D135" s="31"/>
      <c r="E135" s="125"/>
      <c r="F135" s="125"/>
      <c r="G135" s="28">
        <v>0</v>
      </c>
      <c r="H135" s="29">
        <v>0</v>
      </c>
      <c r="I135" s="32">
        <f t="shared" si="12"/>
        <v>0</v>
      </c>
      <c r="J135" s="33" t="str">
        <f t="shared" si="13"/>
        <v>NO BET</v>
      </c>
      <c r="K135" s="55"/>
      <c r="L135" s="73">
        <f t="shared" si="14"/>
        <v>0</v>
      </c>
      <c r="M135" s="86"/>
      <c r="N135" s="64"/>
      <c r="O135" s="118"/>
    </row>
    <row r="136" spans="1:15" ht="15" hidden="1" customHeight="1" x14ac:dyDescent="0.25">
      <c r="A136" s="84">
        <v>4</v>
      </c>
      <c r="B136" s="135"/>
      <c r="C136" s="124"/>
      <c r="D136" s="31"/>
      <c r="E136" s="125"/>
      <c r="F136" s="125"/>
      <c r="G136" s="28">
        <v>0</v>
      </c>
      <c r="H136" s="29">
        <v>0</v>
      </c>
      <c r="I136" s="32">
        <f t="shared" si="12"/>
        <v>0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hidden="1" x14ac:dyDescent="0.25">
      <c r="A137" s="84">
        <v>5</v>
      </c>
      <c r="B137" s="135"/>
      <c r="C137" s="124"/>
      <c r="D137" s="31"/>
      <c r="E137" s="125"/>
      <c r="F137" s="125"/>
      <c r="G137" s="28">
        <v>0</v>
      </c>
      <c r="H137" s="29">
        <v>0</v>
      </c>
      <c r="I137" s="32">
        <f t="shared" si="12"/>
        <v>0</v>
      </c>
      <c r="J137" s="33" t="str">
        <f t="shared" si="13"/>
        <v>NO BET</v>
      </c>
      <c r="K137" s="55"/>
      <c r="L137" s="73">
        <f t="shared" si="14"/>
        <v>0</v>
      </c>
      <c r="M137" s="86"/>
      <c r="N137" s="64"/>
      <c r="O137" s="118"/>
    </row>
    <row r="138" spans="1:15" hidden="1" x14ac:dyDescent="0.25">
      <c r="A138" s="84">
        <v>6</v>
      </c>
      <c r="B138" s="135"/>
      <c r="C138" s="124"/>
      <c r="D138" s="31"/>
      <c r="E138" s="125"/>
      <c r="F138" s="125"/>
      <c r="G138" s="28">
        <v>0</v>
      </c>
      <c r="H138" s="29">
        <v>0</v>
      </c>
      <c r="I138" s="32">
        <f t="shared" si="12"/>
        <v>0</v>
      </c>
      <c r="J138" s="33" t="str">
        <f t="shared" si="13"/>
        <v>NO BET</v>
      </c>
      <c r="K138" s="55"/>
      <c r="L138" s="73">
        <f t="shared" si="14"/>
        <v>0</v>
      </c>
      <c r="M138" s="86"/>
      <c r="N138" s="64"/>
      <c r="O138" s="118"/>
    </row>
    <row r="139" spans="1:15" hidden="1" x14ac:dyDescent="0.25">
      <c r="A139" s="84">
        <v>7</v>
      </c>
      <c r="B139" s="135"/>
      <c r="C139" s="124"/>
      <c r="D139" s="31"/>
      <c r="E139" s="125"/>
      <c r="F139" s="125"/>
      <c r="G139" s="5">
        <v>0</v>
      </c>
      <c r="H139" s="8">
        <v>0</v>
      </c>
      <c r="I139" s="32">
        <f t="shared" si="12"/>
        <v>0</v>
      </c>
      <c r="J139" s="33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hidden="1" x14ac:dyDescent="0.25">
      <c r="A140" s="84">
        <v>8</v>
      </c>
      <c r="B140" s="135"/>
      <c r="C140" s="124"/>
      <c r="D140" s="31"/>
      <c r="E140" s="125"/>
      <c r="F140" s="125"/>
      <c r="G140" s="28">
        <v>0</v>
      </c>
      <c r="H140" s="29">
        <v>0</v>
      </c>
      <c r="I140" s="32">
        <f t="shared" si="12"/>
        <v>0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/>
    </row>
    <row r="141" spans="1:15" hidden="1" x14ac:dyDescent="0.25">
      <c r="A141" s="84">
        <v>9</v>
      </c>
      <c r="B141" s="135"/>
      <c r="C141" s="124"/>
      <c r="D141" s="31"/>
      <c r="E141" s="125"/>
      <c r="F141" s="125"/>
      <c r="G141" s="28">
        <v>0</v>
      </c>
      <c r="H141" s="29">
        <v>0</v>
      </c>
      <c r="I141" s="32">
        <f t="shared" si="12"/>
        <v>0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hidden="1" x14ac:dyDescent="0.25">
      <c r="A142" s="84">
        <v>10</v>
      </c>
      <c r="B142" s="133"/>
      <c r="C142" s="124"/>
      <c r="D142" s="31"/>
      <c r="E142" s="125"/>
      <c r="F142" s="125"/>
      <c r="G142" s="28">
        <v>0</v>
      </c>
      <c r="H142" s="29">
        <v>0</v>
      </c>
      <c r="I142" s="32">
        <f t="shared" si="12"/>
        <v>0</v>
      </c>
      <c r="J142" s="33" t="str">
        <f t="shared" si="13"/>
        <v>NO BET</v>
      </c>
      <c r="K142" s="55"/>
      <c r="L142" s="73">
        <f t="shared" si="14"/>
        <v>0</v>
      </c>
      <c r="M142" s="86"/>
      <c r="N142" s="64"/>
      <c r="O142" s="118"/>
    </row>
    <row r="143" spans="1:15" hidden="1" x14ac:dyDescent="0.25">
      <c r="A143" s="84">
        <v>11</v>
      </c>
      <c r="B143" s="135"/>
      <c r="C143" s="124"/>
      <c r="D143" s="31"/>
      <c r="E143" s="125"/>
      <c r="F143" s="125"/>
      <c r="G143" s="28">
        <v>0</v>
      </c>
      <c r="H143" s="29">
        <v>0</v>
      </c>
      <c r="I143" s="32">
        <f t="shared" si="12"/>
        <v>0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hidden="1" x14ac:dyDescent="0.25">
      <c r="A144" s="84">
        <v>12</v>
      </c>
      <c r="B144" s="135"/>
      <c r="C144" s="124"/>
      <c r="D144" s="31"/>
      <c r="E144" s="125"/>
      <c r="F144" s="125"/>
      <c r="G144" s="28">
        <v>0</v>
      </c>
      <c r="H144" s="29">
        <v>0</v>
      </c>
      <c r="I144" s="32">
        <f t="shared" si="12"/>
        <v>0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hidden="1" x14ac:dyDescent="0.25">
      <c r="A145" s="84">
        <v>13</v>
      </c>
      <c r="B145" s="135"/>
      <c r="C145" s="124"/>
      <c r="D145" s="31"/>
      <c r="E145" s="125"/>
      <c r="F145" s="125"/>
      <c r="G145" s="28">
        <v>0</v>
      </c>
      <c r="H145" s="29">
        <v>0</v>
      </c>
      <c r="I145" s="32">
        <f t="shared" si="12"/>
        <v>0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hidden="1" x14ac:dyDescent="0.25">
      <c r="A146" s="84">
        <v>14</v>
      </c>
      <c r="B146" s="135"/>
      <c r="C146" s="124"/>
      <c r="D146" s="31"/>
      <c r="E146" s="125"/>
      <c r="F146" s="125"/>
      <c r="G146" s="28">
        <v>0</v>
      </c>
      <c r="H146" s="29">
        <v>0</v>
      </c>
      <c r="I146" s="32">
        <f t="shared" si="12"/>
        <v>0</v>
      </c>
      <c r="J146" s="33" t="str">
        <f t="shared" si="13"/>
        <v>NO BET</v>
      </c>
      <c r="K146" s="55"/>
      <c r="L146" s="73">
        <f t="shared" si="14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5"/>
      <c r="G147" s="28">
        <v>0</v>
      </c>
      <c r="H147" s="29">
        <v>0</v>
      </c>
      <c r="I147" s="32">
        <f t="shared" si="12"/>
        <v>0</v>
      </c>
      <c r="J147" s="33" t="str">
        <f t="shared" si="13"/>
        <v>NO BET</v>
      </c>
      <c r="K147" s="55"/>
      <c r="L147" s="73">
        <f t="shared" si="14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2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2"/>
        <v>0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2"/>
        <v>0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2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3"/>
    </row>
    <row r="157" spans="1:15" hidden="1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idden="1" x14ac:dyDescent="0.25">
      <c r="A158" s="57" t="s">
        <v>22</v>
      </c>
      <c r="B158" s="383"/>
      <c r="C158" s="383"/>
      <c r="D158" s="226"/>
      <c r="E158" s="63" t="s">
        <v>16</v>
      </c>
      <c r="F158" s="61"/>
      <c r="G158" s="86"/>
      <c r="H158" s="16"/>
      <c r="I158" s="17" t="s">
        <v>25</v>
      </c>
      <c r="J158" s="18">
        <f>SUM(J133:J156)</f>
        <v>0</v>
      </c>
      <c r="K158" s="56" t="s">
        <v>17</v>
      </c>
      <c r="L158" s="18">
        <f>SUM(L133:L157)</f>
        <v>0</v>
      </c>
      <c r="N158" s="2"/>
      <c r="O158" s="144"/>
    </row>
    <row r="159" spans="1:15" hidden="1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4" t="s">
        <v>6</v>
      </c>
      <c r="B162" s="114"/>
      <c r="C162" s="69" t="s">
        <v>14</v>
      </c>
      <c r="D162" s="114"/>
      <c r="E162" s="228"/>
      <c r="F162" s="228"/>
      <c r="G162" s="114"/>
      <c r="H162" s="234" t="s">
        <v>19</v>
      </c>
      <c r="I162" s="377" t="s">
        <v>15</v>
      </c>
      <c r="J162" s="374">
        <v>0.9</v>
      </c>
      <c r="K162" s="376" t="s">
        <v>4</v>
      </c>
      <c r="L162" s="373">
        <v>100</v>
      </c>
      <c r="M162" s="375" t="s">
        <v>3</v>
      </c>
      <c r="N162" s="372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377"/>
      <c r="J163" s="374"/>
      <c r="K163" s="376"/>
      <c r="L163" s="373"/>
      <c r="M163" s="375"/>
      <c r="N163" s="372"/>
      <c r="O163" s="115"/>
    </row>
    <row r="164" spans="1:15" ht="15" hidden="1" customHeight="1" x14ac:dyDescent="0.25">
      <c r="A164" s="81" t="s">
        <v>8</v>
      </c>
      <c r="B164" s="82" t="s">
        <v>59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72" t="s">
        <v>20</v>
      </c>
      <c r="N164" s="372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9" t="s">
        <v>72</v>
      </c>
      <c r="I165" s="229" t="s">
        <v>73</v>
      </c>
      <c r="J165" s="78" t="s">
        <v>1</v>
      </c>
      <c r="K165" s="78" t="s">
        <v>12</v>
      </c>
      <c r="L165" s="78" t="s">
        <v>5</v>
      </c>
      <c r="M165" s="372"/>
      <c r="N165" s="372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5">H167</f>
        <v>0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5"/>
        <v>0</v>
      </c>
      <c r="J168" s="33" t="str">
        <f t="shared" si="16"/>
        <v>NO BET</v>
      </c>
      <c r="K168" s="55"/>
      <c r="L168" s="73">
        <f t="shared" si="17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5"/>
        <v>0</v>
      </c>
      <c r="J169" s="33" t="str">
        <f t="shared" si="16"/>
        <v>NO BET</v>
      </c>
      <c r="K169" s="55"/>
      <c r="L169" s="73">
        <f t="shared" si="17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5"/>
        <v>0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5"/>
        <v>0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5"/>
        <v>0</v>
      </c>
      <c r="J172" s="33" t="str">
        <f t="shared" si="16"/>
        <v>NO BET</v>
      </c>
      <c r="K172" s="55"/>
      <c r="L172" s="73">
        <f t="shared" si="17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5"/>
        <v>0</v>
      </c>
      <c r="J173" s="33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5"/>
        <v>0</v>
      </c>
      <c r="J174" s="33" t="str">
        <f t="shared" si="16"/>
        <v>NO BET</v>
      </c>
      <c r="K174" s="55"/>
      <c r="L174" s="73">
        <f t="shared" si="17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5"/>
        <v>0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5"/>
        <v>0</v>
      </c>
      <c r="J176" s="33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5"/>
        <v>0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5"/>
        <v>0</v>
      </c>
      <c r="J178" s="33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378"/>
      <c r="C191" s="378"/>
      <c r="D191" s="226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4" t="s">
        <v>6</v>
      </c>
      <c r="B195" s="114"/>
      <c r="C195" s="69" t="s">
        <v>14</v>
      </c>
      <c r="D195" s="114"/>
      <c r="E195" s="228"/>
      <c r="F195" s="228"/>
      <c r="G195" s="114"/>
      <c r="H195" s="234" t="s">
        <v>19</v>
      </c>
      <c r="I195" s="377" t="s">
        <v>15</v>
      </c>
      <c r="J195" s="374">
        <v>0.9</v>
      </c>
      <c r="K195" s="376" t="s">
        <v>4</v>
      </c>
      <c r="L195" s="373">
        <v>100</v>
      </c>
      <c r="M195" s="375" t="s">
        <v>3</v>
      </c>
      <c r="N195" s="372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377"/>
      <c r="J196" s="374"/>
      <c r="K196" s="376"/>
      <c r="L196" s="373"/>
      <c r="M196" s="375"/>
      <c r="N196" s="372"/>
      <c r="O196" s="115"/>
    </row>
    <row r="197" spans="1:15" ht="15" hidden="1" customHeight="1" x14ac:dyDescent="0.25">
      <c r="A197" s="81" t="s">
        <v>8</v>
      </c>
      <c r="B197" s="82" t="s">
        <v>60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72" t="s">
        <v>20</v>
      </c>
      <c r="N197" s="372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9" t="s">
        <v>72</v>
      </c>
      <c r="I198" s="229" t="s">
        <v>73</v>
      </c>
      <c r="J198" s="78" t="s">
        <v>1</v>
      </c>
      <c r="K198" s="78" t="s">
        <v>12</v>
      </c>
      <c r="L198" s="78" t="s">
        <v>5</v>
      </c>
      <c r="M198" s="372"/>
      <c r="N198" s="372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3">
        <f t="shared" si="20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3">
        <f t="shared" si="20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378"/>
      <c r="C224" s="378"/>
      <c r="D224" s="227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4" t="s">
        <v>6</v>
      </c>
      <c r="B228" s="114"/>
      <c r="C228" s="69" t="s">
        <v>14</v>
      </c>
      <c r="D228" s="114"/>
      <c r="E228" s="228"/>
      <c r="F228" s="228"/>
      <c r="G228" s="114"/>
      <c r="H228" s="234" t="s">
        <v>19</v>
      </c>
      <c r="I228" s="377" t="s">
        <v>15</v>
      </c>
      <c r="J228" s="374">
        <v>0.9</v>
      </c>
      <c r="K228" s="376" t="s">
        <v>4</v>
      </c>
      <c r="L228" s="373">
        <v>100</v>
      </c>
      <c r="M228" s="375" t="s">
        <v>3</v>
      </c>
      <c r="N228" s="372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377"/>
      <c r="J229" s="374"/>
      <c r="K229" s="376"/>
      <c r="L229" s="373"/>
      <c r="M229" s="375"/>
      <c r="N229" s="372"/>
      <c r="O229" s="115"/>
    </row>
    <row r="230" spans="1:15" ht="15" hidden="1" customHeight="1" x14ac:dyDescent="0.25">
      <c r="A230" s="81" t="s">
        <v>8</v>
      </c>
      <c r="B230" s="82" t="s">
        <v>61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72" t="s">
        <v>20</v>
      </c>
      <c r="N230" s="372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9" t="s">
        <v>72</v>
      </c>
      <c r="I231" s="229" t="s">
        <v>73</v>
      </c>
      <c r="J231" s="78" t="s">
        <v>1</v>
      </c>
      <c r="K231" s="78" t="s">
        <v>12</v>
      </c>
      <c r="L231" s="78" t="s">
        <v>5</v>
      </c>
      <c r="M231" s="372"/>
      <c r="N231" s="372"/>
      <c r="O231" s="117" t="s">
        <v>52</v>
      </c>
    </row>
    <row r="232" spans="1:15" hidden="1" x14ac:dyDescent="0.25">
      <c r="A232" s="84">
        <v>1</v>
      </c>
      <c r="B232" s="135"/>
      <c r="C232" s="124"/>
      <c r="D232" s="199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199"/>
      <c r="E233" s="125"/>
      <c r="F233" s="126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3">
        <f t="shared" ref="L233:L255" si="23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0"/>
      <c r="E234" s="125"/>
      <c r="F234" s="126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199"/>
      <c r="E235" s="125"/>
      <c r="F235" s="126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3">
        <f t="shared" si="23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3">
        <f t="shared" si="23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3">
        <f t="shared" si="23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3">
        <f t="shared" si="23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3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378"/>
      <c r="C257" s="378"/>
      <c r="D257" s="227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4" t="s">
        <v>6</v>
      </c>
      <c r="B261" s="114" t="s">
        <v>55</v>
      </c>
      <c r="C261" s="69" t="s">
        <v>14</v>
      </c>
      <c r="D261" s="114"/>
      <c r="E261" s="228"/>
      <c r="F261" s="228"/>
      <c r="G261" s="114"/>
      <c r="H261" s="234" t="s">
        <v>19</v>
      </c>
      <c r="I261" s="377" t="s">
        <v>15</v>
      </c>
      <c r="J261" s="374">
        <v>0.9</v>
      </c>
      <c r="K261" s="376" t="s">
        <v>4</v>
      </c>
      <c r="L261" s="373">
        <v>100</v>
      </c>
      <c r="M261" s="375" t="s">
        <v>3</v>
      </c>
      <c r="N261" s="372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77"/>
      <c r="J262" s="374"/>
      <c r="K262" s="376"/>
      <c r="L262" s="373"/>
      <c r="M262" s="375"/>
      <c r="N262" s="372"/>
      <c r="O262" s="115"/>
    </row>
    <row r="263" spans="1:15" ht="15" hidden="1" customHeight="1" x14ac:dyDescent="0.25">
      <c r="A263" s="81" t="s">
        <v>8</v>
      </c>
      <c r="B263" s="82" t="s">
        <v>62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72" t="s">
        <v>20</v>
      </c>
      <c r="N263" s="372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9" t="s">
        <v>72</v>
      </c>
      <c r="I264" s="229" t="s">
        <v>73</v>
      </c>
      <c r="J264" s="78" t="s">
        <v>1</v>
      </c>
      <c r="K264" s="78" t="s">
        <v>12</v>
      </c>
      <c r="L264" s="78" t="s">
        <v>5</v>
      </c>
      <c r="M264" s="372"/>
      <c r="N264" s="372"/>
      <c r="O264" s="117" t="s">
        <v>52</v>
      </c>
    </row>
    <row r="265" spans="1:15" hidden="1" x14ac:dyDescent="0.25">
      <c r="A265" s="84">
        <v>1</v>
      </c>
      <c r="B265" s="135"/>
      <c r="C265" s="124"/>
      <c r="D265" s="199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199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0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199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0"/>
      <c r="C280" s="31"/>
      <c r="D280" s="31"/>
      <c r="E280" s="142"/>
      <c r="F280" s="163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378"/>
      <c r="C290" s="378"/>
      <c r="D290" s="227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4" t="s">
        <v>6</v>
      </c>
      <c r="B294" s="114"/>
      <c r="C294" s="69" t="s">
        <v>14</v>
      </c>
      <c r="D294" s="114"/>
      <c r="E294" s="228"/>
      <c r="F294" s="228"/>
      <c r="G294" s="114"/>
      <c r="H294" s="234" t="s">
        <v>19</v>
      </c>
      <c r="I294" s="377" t="s">
        <v>15</v>
      </c>
      <c r="J294" s="374">
        <v>0.9</v>
      </c>
      <c r="K294" s="376" t="s">
        <v>4</v>
      </c>
      <c r="L294" s="373">
        <v>100</v>
      </c>
      <c r="M294" s="375" t="s">
        <v>3</v>
      </c>
      <c r="N294" s="372" t="s">
        <v>50</v>
      </c>
      <c r="O294" s="115"/>
      <c r="P294" s="245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77"/>
      <c r="J295" s="374"/>
      <c r="K295" s="376"/>
      <c r="L295" s="373"/>
      <c r="M295" s="375"/>
      <c r="N295" s="372"/>
      <c r="O295" s="115"/>
      <c r="P295" s="245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72" t="s">
        <v>20</v>
      </c>
      <c r="N296" s="372"/>
      <c r="O296" s="116" t="s">
        <v>51</v>
      </c>
      <c r="P296" s="245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9" t="s">
        <v>72</v>
      </c>
      <c r="I297" s="229" t="s">
        <v>73</v>
      </c>
      <c r="J297" s="78" t="s">
        <v>1</v>
      </c>
      <c r="K297" s="78" t="s">
        <v>12</v>
      </c>
      <c r="L297" s="78" t="s">
        <v>5</v>
      </c>
      <c r="M297" s="372"/>
      <c r="N297" s="372"/>
      <c r="O297" s="117" t="s">
        <v>52</v>
      </c>
      <c r="P297" s="245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6"/>
      <c r="R299" s="246"/>
      <c r="S299" s="246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6"/>
      <c r="R300" s="246"/>
      <c r="S300" s="246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6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0"/>
      <c r="R303" s="247"/>
      <c r="S303" s="247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69"/>
      <c r="R304" s="248"/>
      <c r="S304" s="248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1"/>
      <c r="R305" s="248"/>
      <c r="S305" s="248"/>
      <c r="U305" s="249"/>
      <c r="V305" s="249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0"/>
      <c r="R306" s="248"/>
      <c r="S306" s="248"/>
      <c r="U306" s="400"/>
      <c r="V306" s="40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0"/>
      <c r="R307" s="248"/>
      <c r="S307" s="248"/>
      <c r="U307" s="251"/>
      <c r="V307" s="251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0"/>
      <c r="R308" s="248"/>
      <c r="S308" s="248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0"/>
      <c r="R309" s="248"/>
      <c r="S309" s="248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0"/>
      <c r="R310" s="248"/>
      <c r="S310" s="248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0"/>
      <c r="R311" s="248"/>
      <c r="S311" s="248"/>
      <c r="U311" s="400"/>
      <c r="V311" s="40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0"/>
      <c r="R312" s="248"/>
      <c r="S312" s="248"/>
      <c r="U312" s="251"/>
      <c r="V312" s="251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0"/>
      <c r="R313" s="248"/>
      <c r="S313" s="248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0"/>
      <c r="R314" s="248"/>
      <c r="S314" s="248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2"/>
      <c r="S315" s="252"/>
      <c r="U315" s="249"/>
      <c r="V315" s="249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2"/>
      <c r="S316" s="253"/>
      <c r="U316" s="400"/>
      <c r="V316" s="40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4"/>
      <c r="R317" s="254"/>
      <c r="U317" s="251"/>
      <c r="V317" s="251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1"/>
      <c r="V318" s="251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1"/>
      <c r="V319" s="251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49"/>
      <c r="V321" s="249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2"/>
      <c r="S322" s="172"/>
      <c r="T322" s="172"/>
      <c r="U322" s="141"/>
      <c r="V322" s="141"/>
      <c r="W322" s="40"/>
    </row>
    <row r="323" spans="1:23" ht="18.75" hidden="1" customHeight="1" x14ac:dyDescent="0.25">
      <c r="A323" s="57" t="s">
        <v>22</v>
      </c>
      <c r="B323" s="378"/>
      <c r="C323" s="378"/>
      <c r="D323" s="227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7"/>
      <c r="R323" s="247"/>
      <c r="S323" s="247"/>
      <c r="T323" s="247"/>
      <c r="U323" s="251"/>
      <c r="V323" s="251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3"/>
      <c r="R324" s="174"/>
      <c r="S324" s="174"/>
      <c r="T324" s="255"/>
      <c r="U324" s="141"/>
      <c r="V324" s="141"/>
      <c r="W324" s="40"/>
    </row>
    <row r="325" spans="1:23" ht="18.75" customHeight="1" x14ac:dyDescent="0.25">
      <c r="I325" s="403" t="s">
        <v>18</v>
      </c>
      <c r="J325" s="403"/>
      <c r="K325" s="403"/>
      <c r="L325" s="25">
        <f>SUM(L59+L92+L125+L158+L191+L224+L257+L290+L323)</f>
        <v>0</v>
      </c>
      <c r="M325" s="402" t="s">
        <v>53</v>
      </c>
      <c r="N325" s="402"/>
      <c r="O325" s="157">
        <f>SUM(J59+J92+J125+J158+J191+J224+J257+J290+J323)</f>
        <v>151.94766430799325</v>
      </c>
      <c r="Q325" s="173"/>
      <c r="R325" s="174"/>
      <c r="S325" s="174"/>
      <c r="T325" s="255"/>
      <c r="U325" s="141"/>
      <c r="V325" s="141"/>
      <c r="W325" s="40"/>
    </row>
    <row r="326" spans="1:23" ht="18.75" customHeight="1" x14ac:dyDescent="0.25">
      <c r="M326" s="100"/>
      <c r="Q326" s="88"/>
      <c r="R326" s="89"/>
    </row>
    <row r="327" spans="1:23" ht="15" customHeight="1" x14ac:dyDescent="0.25">
      <c r="A327" s="366" t="s">
        <v>54</v>
      </c>
      <c r="B327" s="366"/>
      <c r="C327" s="366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67"/>
    </row>
    <row r="328" spans="1:23" ht="15" customHeight="1" x14ac:dyDescent="0.25">
      <c r="A328" s="366"/>
      <c r="B328" s="366"/>
      <c r="C328" s="366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67"/>
    </row>
    <row r="329" spans="1:23" ht="15" customHeight="1" x14ac:dyDescent="0.25">
      <c r="A329" s="366"/>
      <c r="B329" s="366"/>
      <c r="C329" s="366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J16:L16"/>
    <mergeCell ref="U306:V306"/>
    <mergeCell ref="U311:V311"/>
    <mergeCell ref="U316:V316"/>
    <mergeCell ref="N17:N20"/>
    <mergeCell ref="M19:M20"/>
    <mergeCell ref="I17:I18"/>
    <mergeCell ref="J17:J18"/>
    <mergeCell ref="K17:K18"/>
    <mergeCell ref="B59:C59"/>
    <mergeCell ref="I30:I31"/>
    <mergeCell ref="J30:J31"/>
    <mergeCell ref="L17:L18"/>
    <mergeCell ref="M17:M18"/>
    <mergeCell ref="N63:N66"/>
    <mergeCell ref="A6:J6"/>
    <mergeCell ref="A1:H1"/>
    <mergeCell ref="A2:H2"/>
    <mergeCell ref="A3:B3"/>
    <mergeCell ref="C3:J3"/>
    <mergeCell ref="C4:J4"/>
    <mergeCell ref="A5:J5"/>
    <mergeCell ref="M65:M66"/>
    <mergeCell ref="K30:K31"/>
    <mergeCell ref="L30:L31"/>
    <mergeCell ref="M30:M31"/>
    <mergeCell ref="N30:N33"/>
    <mergeCell ref="M32:M33"/>
    <mergeCell ref="I63:I64"/>
    <mergeCell ref="J63:J64"/>
    <mergeCell ref="K63:K64"/>
    <mergeCell ref="L63:L64"/>
    <mergeCell ref="M63:M64"/>
    <mergeCell ref="B92:C92"/>
    <mergeCell ref="I96:I97"/>
    <mergeCell ref="J96:J97"/>
    <mergeCell ref="K96:K97"/>
    <mergeCell ref="L96:L97"/>
    <mergeCell ref="N96:N99"/>
    <mergeCell ref="M98:M99"/>
    <mergeCell ref="B125:C125"/>
    <mergeCell ref="I129:I130"/>
    <mergeCell ref="J129:J130"/>
    <mergeCell ref="K129:K130"/>
    <mergeCell ref="L129:L130"/>
    <mergeCell ref="M129:M130"/>
    <mergeCell ref="N129:N132"/>
    <mergeCell ref="M131:M132"/>
    <mergeCell ref="M96:M97"/>
    <mergeCell ref="N162:N165"/>
    <mergeCell ref="M164:M165"/>
    <mergeCell ref="B191:C191"/>
    <mergeCell ref="I195:I196"/>
    <mergeCell ref="J195:J196"/>
    <mergeCell ref="K195:K196"/>
    <mergeCell ref="L195:L196"/>
    <mergeCell ref="M195:M196"/>
    <mergeCell ref="N195:N198"/>
    <mergeCell ref="M197:M198"/>
    <mergeCell ref="M162:M163"/>
    <mergeCell ref="B158:C158"/>
    <mergeCell ref="I162:I163"/>
    <mergeCell ref="J162:J163"/>
    <mergeCell ref="K162:K163"/>
    <mergeCell ref="L162:L163"/>
    <mergeCell ref="M296:M297"/>
    <mergeCell ref="B323:C323"/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N261:N264"/>
    <mergeCell ref="M263:M264"/>
    <mergeCell ref="B224:C224"/>
    <mergeCell ref="I228:I229"/>
    <mergeCell ref="J228:J229"/>
    <mergeCell ref="K228:K229"/>
    <mergeCell ref="L228:L229"/>
    <mergeCell ref="M228:M229"/>
    <mergeCell ref="I261:I262"/>
    <mergeCell ref="J261:J262"/>
    <mergeCell ref="K261:K262"/>
    <mergeCell ref="L261:L262"/>
    <mergeCell ref="M261:M262"/>
  </mergeCells>
  <conditionalFormatting sqref="G319">
    <cfRule type="cellIs" priority="66" operator="equal">
      <formula>0</formula>
    </cfRule>
    <cfRule type="cellIs" dxfId="65" priority="67" operator="equal">
      <formula>2</formula>
    </cfRule>
    <cfRule type="cellIs" dxfId="64" priority="68" operator="equal">
      <formula>1</formula>
    </cfRule>
  </conditionalFormatting>
  <conditionalFormatting sqref="G320">
    <cfRule type="cellIs" priority="63" operator="equal">
      <formula>0</formula>
    </cfRule>
    <cfRule type="cellIs" dxfId="63" priority="64" operator="equal">
      <formula>2</formula>
    </cfRule>
    <cfRule type="cellIs" dxfId="62" priority="65" operator="equal">
      <formula>1</formula>
    </cfRule>
  </conditionalFormatting>
  <conditionalFormatting sqref="G321">
    <cfRule type="cellIs" priority="60" operator="equal">
      <formula>0</formula>
    </cfRule>
    <cfRule type="cellIs" dxfId="61" priority="61" operator="equal">
      <formula>2</formula>
    </cfRule>
    <cfRule type="cellIs" dxfId="60" priority="62" operator="equal">
      <formula>1</formula>
    </cfRule>
  </conditionalFormatting>
  <conditionalFormatting sqref="G322">
    <cfRule type="cellIs" priority="57" operator="equal">
      <formula>0</formula>
    </cfRule>
    <cfRule type="cellIs" dxfId="59" priority="58" operator="equal">
      <formula>2</formula>
    </cfRule>
    <cfRule type="cellIs" dxfId="58" priority="59" operator="equal">
      <formula>1</formula>
    </cfRule>
  </conditionalFormatting>
  <conditionalFormatting sqref="G323">
    <cfRule type="cellIs" priority="54" operator="equal">
      <formula>0</formula>
    </cfRule>
    <cfRule type="cellIs" dxfId="57" priority="55" operator="equal">
      <formula>2</formula>
    </cfRule>
    <cfRule type="cellIs" dxfId="56" priority="56" operator="equal">
      <formula>1</formula>
    </cfRule>
  </conditionalFormatting>
  <conditionalFormatting sqref="G324">
    <cfRule type="cellIs" priority="51" operator="equal">
      <formula>0</formula>
    </cfRule>
    <cfRule type="cellIs" dxfId="55" priority="52" operator="equal">
      <formula>2</formula>
    </cfRule>
    <cfRule type="cellIs" dxfId="54" priority="53" operator="equal">
      <formula>1</formula>
    </cfRule>
  </conditionalFormatting>
  <conditionalFormatting sqref="G325">
    <cfRule type="cellIs" priority="48" operator="equal">
      <formula>0</formula>
    </cfRule>
    <cfRule type="cellIs" dxfId="53" priority="49" operator="equal">
      <formula>2</formula>
    </cfRule>
    <cfRule type="cellIs" dxfId="52" priority="50" operator="equal">
      <formula>1</formula>
    </cfRule>
  </conditionalFormatting>
  <conditionalFormatting sqref="Q324">
    <cfRule type="cellIs" priority="42" operator="equal">
      <formula>0</formula>
    </cfRule>
    <cfRule type="cellIs" dxfId="51" priority="43" operator="equal">
      <formula>2</formula>
    </cfRule>
    <cfRule type="cellIs" dxfId="50" priority="44" operator="equal">
      <formula>1</formula>
    </cfRule>
  </conditionalFormatting>
  <conditionalFormatting sqref="Q325">
    <cfRule type="cellIs" priority="39" operator="equal">
      <formula>0</formula>
    </cfRule>
    <cfRule type="cellIs" dxfId="49" priority="40" operator="equal">
      <formula>2</formula>
    </cfRule>
    <cfRule type="cellIs" dxfId="48" priority="41" operator="equal">
      <formula>1</formula>
    </cfRule>
  </conditionalFormatting>
  <conditionalFormatting sqref="R324:R325">
    <cfRule type="cellIs" dxfId="47" priority="69" operator="lessThan">
      <formula>#REF!</formula>
    </cfRule>
    <cfRule type="cellIs" dxfId="46" priority="70" operator="lessThan">
      <formula>P319</formula>
    </cfRule>
  </conditionalFormatting>
  <conditionalFormatting sqref="H319:H325">
    <cfRule type="cellIs" dxfId="45" priority="71" operator="lessThan">
      <formula>#REF!</formula>
    </cfRule>
    <cfRule type="cellIs" dxfId="44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10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CA58-F10C-419B-B9E4-3459F869E62A}">
  <dimension ref="A1:X335"/>
  <sheetViews>
    <sheetView workbookViewId="0">
      <selection activeCell="P111" sqref="P111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84" t="s">
        <v>23</v>
      </c>
      <c r="B1" s="384"/>
      <c r="C1" s="384"/>
      <c r="D1" s="384"/>
      <c r="E1" s="384"/>
      <c r="F1" s="384"/>
      <c r="G1" s="384"/>
      <c r="H1" s="384"/>
      <c r="I1" s="71"/>
    </row>
    <row r="2" spans="1:17" ht="30" customHeight="1" thickBot="1" x14ac:dyDescent="0.3">
      <c r="A2" s="385" t="s">
        <v>24</v>
      </c>
      <c r="B2" s="385"/>
      <c r="C2" s="385"/>
      <c r="D2" s="385"/>
      <c r="E2" s="385"/>
      <c r="F2" s="385"/>
      <c r="G2" s="385"/>
      <c r="H2" s="385"/>
      <c r="I2" s="55"/>
      <c r="J2" s="55"/>
      <c r="K2" s="55"/>
      <c r="L2" s="55"/>
      <c r="M2" s="55"/>
      <c r="N2" s="55"/>
    </row>
    <row r="3" spans="1:17" ht="24.95" customHeight="1" thickBot="1" x14ac:dyDescent="0.3">
      <c r="A3" s="392" t="s">
        <v>30</v>
      </c>
      <c r="B3" s="393"/>
      <c r="C3" s="394" t="s">
        <v>31</v>
      </c>
      <c r="D3" s="395"/>
      <c r="E3" s="395"/>
      <c r="F3" s="395"/>
      <c r="G3" s="395"/>
      <c r="H3" s="395"/>
      <c r="I3" s="395"/>
      <c r="J3" s="396"/>
    </row>
    <row r="4" spans="1:17" ht="24.95" customHeight="1" thickBot="1" x14ac:dyDescent="0.3">
      <c r="A4" s="231" t="s">
        <v>29</v>
      </c>
      <c r="B4" s="232"/>
      <c r="C4" s="386" t="s">
        <v>21</v>
      </c>
      <c r="D4" s="387"/>
      <c r="E4" s="387"/>
      <c r="F4" s="387"/>
      <c r="G4" s="387"/>
      <c r="H4" s="387"/>
      <c r="I4" s="387"/>
      <c r="J4" s="388"/>
    </row>
    <row r="5" spans="1:17" ht="45" customHeight="1" thickBot="1" x14ac:dyDescent="0.3">
      <c r="A5" s="389" t="s">
        <v>32</v>
      </c>
      <c r="B5" s="390"/>
      <c r="C5" s="390"/>
      <c r="D5" s="390"/>
      <c r="E5" s="390"/>
      <c r="F5" s="390"/>
      <c r="G5" s="390"/>
      <c r="H5" s="390"/>
      <c r="I5" s="390"/>
      <c r="J5" s="390"/>
      <c r="K5" s="215"/>
      <c r="L5" s="216"/>
      <c r="M5" s="216"/>
      <c r="N5" s="216"/>
      <c r="O5" s="217"/>
    </row>
    <row r="6" spans="1:17" ht="24.95" customHeight="1" thickBot="1" x14ac:dyDescent="0.3">
      <c r="A6" s="397" t="s">
        <v>45</v>
      </c>
      <c r="B6" s="398"/>
      <c r="C6" s="398"/>
      <c r="D6" s="398"/>
      <c r="E6" s="398"/>
      <c r="F6" s="398"/>
      <c r="G6" s="398"/>
      <c r="H6" s="398"/>
      <c r="I6" s="398"/>
      <c r="J6" s="398"/>
      <c r="K6" s="218"/>
      <c r="L6" s="239"/>
      <c r="M6" s="239"/>
      <c r="N6" s="239"/>
      <c r="O6" s="203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0"/>
      <c r="L7" s="224"/>
      <c r="M7" s="224"/>
      <c r="N7" s="224"/>
      <c r="O7" s="211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0"/>
      <c r="J8" s="108"/>
      <c r="K8" s="212"/>
      <c r="L8" s="91"/>
      <c r="M8" s="230"/>
      <c r="O8" s="203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30"/>
      <c r="J9" s="108"/>
      <c r="K9" s="212"/>
      <c r="L9" s="91"/>
      <c r="M9" s="230"/>
      <c r="O9" s="203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0"/>
      <c r="J10" s="108"/>
      <c r="K10" s="212"/>
      <c r="L10" s="91"/>
      <c r="M10" s="230"/>
      <c r="O10" s="203"/>
    </row>
    <row r="11" spans="1:17" ht="15" customHeight="1" x14ac:dyDescent="0.25">
      <c r="A11" s="44" t="s">
        <v>36</v>
      </c>
      <c r="B11" s="223" t="s">
        <v>49</v>
      </c>
      <c r="C11" s="223"/>
      <c r="D11" s="223"/>
      <c r="E11" s="223"/>
      <c r="F11" s="223"/>
      <c r="G11" s="107"/>
      <c r="H11" s="90"/>
      <c r="I11" s="230"/>
      <c r="J11" s="108"/>
      <c r="K11" s="212"/>
      <c r="L11" s="91"/>
      <c r="M11" s="230"/>
      <c r="O11" s="203"/>
    </row>
    <row r="12" spans="1:17" ht="15" hidden="1" customHeight="1" x14ac:dyDescent="0.25">
      <c r="A12" s="44"/>
      <c r="B12" s="223"/>
      <c r="C12" s="223"/>
      <c r="D12" s="223"/>
      <c r="E12" s="223"/>
      <c r="F12" s="223"/>
      <c r="G12" s="107"/>
      <c r="H12" s="90"/>
      <c r="I12" s="230"/>
      <c r="J12" s="108"/>
      <c r="K12" s="212"/>
      <c r="L12" s="91"/>
      <c r="M12" s="230"/>
      <c r="O12" s="203"/>
    </row>
    <row r="13" spans="1:17" ht="15" customHeight="1" thickBot="1" x14ac:dyDescent="0.3">
      <c r="A13" s="219">
        <v>100</v>
      </c>
      <c r="B13" s="109" t="s">
        <v>70</v>
      </c>
      <c r="C13" s="110"/>
      <c r="D13" s="204"/>
      <c r="E13" s="204"/>
      <c r="F13" s="204"/>
      <c r="G13" s="205"/>
      <c r="H13" s="93"/>
      <c r="I13" s="206"/>
      <c r="J13" s="207"/>
      <c r="K13" s="213"/>
      <c r="L13" s="208"/>
      <c r="M13" s="206"/>
      <c r="N13" s="92"/>
      <c r="O13" s="209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379" t="s">
        <v>90</v>
      </c>
      <c r="B15" s="379"/>
      <c r="C15" s="379"/>
      <c r="D15" s="379"/>
      <c r="E15" s="379"/>
      <c r="F15" s="380" t="s">
        <v>91</v>
      </c>
      <c r="G15" s="380"/>
      <c r="H15" s="233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0"/>
      <c r="D16" s="230"/>
      <c r="E16" s="88"/>
      <c r="F16" s="88"/>
      <c r="G16" s="91"/>
      <c r="H16" s="91"/>
      <c r="J16" s="391"/>
      <c r="K16" s="391"/>
      <c r="L16" s="391"/>
    </row>
    <row r="17" spans="1:16" ht="20.100000000000001" customHeight="1" x14ac:dyDescent="0.25">
      <c r="A17" s="233" t="s">
        <v>38</v>
      </c>
      <c r="B17" s="114"/>
      <c r="C17" s="69"/>
      <c r="D17" s="69"/>
      <c r="E17" s="228"/>
      <c r="F17" s="228"/>
      <c r="G17" s="53"/>
      <c r="H17" s="234"/>
      <c r="I17" s="377" t="s">
        <v>15</v>
      </c>
      <c r="J17" s="381">
        <v>0.9</v>
      </c>
      <c r="K17" s="376" t="s">
        <v>4</v>
      </c>
      <c r="L17" s="382">
        <v>100</v>
      </c>
      <c r="M17" s="375" t="s">
        <v>3</v>
      </c>
      <c r="N17" s="372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77"/>
      <c r="J18" s="381"/>
      <c r="K18" s="376"/>
      <c r="L18" s="382"/>
      <c r="M18" s="375"/>
      <c r="N18" s="37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72" t="s">
        <v>20</v>
      </c>
      <c r="N19" s="372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9" t="s">
        <v>72</v>
      </c>
      <c r="I20" s="229" t="s">
        <v>73</v>
      </c>
      <c r="J20" s="78" t="s">
        <v>1</v>
      </c>
      <c r="K20" s="78" t="s">
        <v>12</v>
      </c>
      <c r="L20" s="78" t="s">
        <v>5</v>
      </c>
      <c r="M20" s="372"/>
      <c r="N20" s="372"/>
      <c r="O20" s="117" t="s">
        <v>52</v>
      </c>
    </row>
    <row r="21" spans="1:16" ht="15" customHeight="1" x14ac:dyDescent="0.25">
      <c r="A21" s="99" t="s">
        <v>372</v>
      </c>
      <c r="B21" s="64">
        <v>4</v>
      </c>
      <c r="C21" s="214" t="s">
        <v>373</v>
      </c>
      <c r="D21" s="214"/>
      <c r="E21" s="65">
        <v>1</v>
      </c>
      <c r="F21" s="66">
        <v>55.5</v>
      </c>
      <c r="G21" s="49">
        <v>2.7</v>
      </c>
      <c r="H21" s="98">
        <v>4.0999999999999996</v>
      </c>
      <c r="I21" s="19">
        <f>H21</f>
        <v>4.0999999999999996</v>
      </c>
      <c r="J21" s="15">
        <f t="shared" ref="J21:J24" si="0">IF(M21="B", $L$17/G21*$J$17,IF(I21&lt;=G21,$M$17,IF(I21&gt;G21,SUM($L$17/G21*$J$17,0,ROUNDUP(,0)))))</f>
        <v>33.333333333333336</v>
      </c>
      <c r="K21" s="75"/>
      <c r="L21" s="73" t="b">
        <f>IF(J21="NO BET",0,IF(K21&gt;1,J21*-1,IF(K21=1,SUM(J21*I21-J21,0))))</f>
        <v>0</v>
      </c>
      <c r="M21" s="74"/>
      <c r="N21" s="27"/>
      <c r="O21" s="118" t="s">
        <v>114</v>
      </c>
    </row>
    <row r="22" spans="1:16" ht="15" customHeight="1" x14ac:dyDescent="0.25">
      <c r="A22" s="99"/>
      <c r="B22" s="65"/>
      <c r="C22" s="214"/>
      <c r="D22" s="214"/>
      <c r="E22" s="65"/>
      <c r="F22" s="66"/>
      <c r="G22" s="49">
        <v>0</v>
      </c>
      <c r="H22" s="98">
        <v>0</v>
      </c>
      <c r="I22" s="19">
        <f t="shared" ref="I22:I24" si="1">H22</f>
        <v>0</v>
      </c>
      <c r="J22" s="15" t="str">
        <f t="shared" si="0"/>
        <v>NO BET</v>
      </c>
      <c r="K22" s="75"/>
      <c r="L22" s="73">
        <f t="shared" ref="L22:L24" si="2">IF(J22="NO BET",0,IF(K22&gt;1,J22*-1,IF(K22=1,SUM(J22*I22-J22,0))))</f>
        <v>0</v>
      </c>
      <c r="M22" s="74"/>
      <c r="N22" s="27"/>
      <c r="O22" s="118"/>
    </row>
    <row r="23" spans="1:16" ht="15" customHeight="1" x14ac:dyDescent="0.25">
      <c r="A23" s="99"/>
      <c r="B23" s="65"/>
      <c r="C23" s="214"/>
      <c r="D23" s="214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4"/>
      <c r="D24" s="214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33.333333333333336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0"/>
      <c r="D27" s="240"/>
      <c r="E27" s="240"/>
      <c r="F27" s="240"/>
      <c r="G27" s="23"/>
      <c r="H27" s="20"/>
      <c r="I27" s="94"/>
      <c r="J27" s="22"/>
      <c r="K27" s="55"/>
      <c r="L27" s="95"/>
      <c r="M27" s="74"/>
      <c r="N27" s="241"/>
      <c r="O27" s="13"/>
      <c r="P27" s="12"/>
    </row>
    <row r="28" spans="1:16" ht="31.5" x14ac:dyDescent="0.5">
      <c r="A28" s="242" t="s">
        <v>39</v>
      </c>
      <c r="B28" s="242"/>
      <c r="C28" s="242"/>
      <c r="D28" s="242"/>
      <c r="E28" s="42"/>
      <c r="F28" s="42"/>
      <c r="G28" s="242"/>
      <c r="H28" s="242"/>
      <c r="I28" s="243"/>
      <c r="J28" s="38"/>
      <c r="K28" s="54"/>
      <c r="L28" s="244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4" t="s">
        <v>6</v>
      </c>
      <c r="B30" s="79" t="s">
        <v>92</v>
      </c>
      <c r="C30" s="69" t="s">
        <v>14</v>
      </c>
      <c r="D30" s="114" t="s">
        <v>319</v>
      </c>
      <c r="E30" s="228"/>
      <c r="F30" s="228"/>
      <c r="G30" s="114"/>
      <c r="H30" s="234" t="s">
        <v>19</v>
      </c>
      <c r="I30" s="377" t="s">
        <v>15</v>
      </c>
      <c r="J30" s="374">
        <v>0.9</v>
      </c>
      <c r="K30" s="376" t="s">
        <v>4</v>
      </c>
      <c r="L30" s="373">
        <v>100</v>
      </c>
      <c r="M30" s="399" t="s">
        <v>3</v>
      </c>
      <c r="N30" s="372" t="s">
        <v>50</v>
      </c>
      <c r="O30" s="115"/>
    </row>
    <row r="31" spans="1:16" x14ac:dyDescent="0.25">
      <c r="A31" s="79" t="s">
        <v>7</v>
      </c>
      <c r="B31" s="85">
        <v>4</v>
      </c>
      <c r="C31" s="80" t="s">
        <v>13</v>
      </c>
      <c r="D31" s="85" t="s">
        <v>320</v>
      </c>
      <c r="E31" s="78"/>
      <c r="F31" s="78"/>
      <c r="G31" s="85"/>
      <c r="H31" s="67"/>
      <c r="I31" s="377"/>
      <c r="J31" s="374"/>
      <c r="K31" s="376"/>
      <c r="L31" s="373"/>
      <c r="M31" s="399"/>
      <c r="N31" s="372"/>
      <c r="O31" s="115"/>
    </row>
    <row r="32" spans="1:16" ht="15" customHeight="1" x14ac:dyDescent="0.25">
      <c r="A32" s="81" t="s">
        <v>8</v>
      </c>
      <c r="B32" s="82" t="s">
        <v>318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72" t="s">
        <v>20</v>
      </c>
      <c r="N32" s="372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9" t="s">
        <v>72</v>
      </c>
      <c r="I33" s="229" t="s">
        <v>73</v>
      </c>
      <c r="J33" s="78" t="s">
        <v>1</v>
      </c>
      <c r="K33" s="78" t="s">
        <v>12</v>
      </c>
      <c r="L33" s="78" t="s">
        <v>5</v>
      </c>
      <c r="M33" s="372"/>
      <c r="N33" s="372"/>
      <c r="O33" s="117" t="s">
        <v>52</v>
      </c>
    </row>
    <row r="34" spans="1:15" x14ac:dyDescent="0.25">
      <c r="A34" s="84">
        <v>1</v>
      </c>
      <c r="B34" s="300" t="s">
        <v>321</v>
      </c>
      <c r="C34" s="294" t="s">
        <v>322</v>
      </c>
      <c r="D34" s="295"/>
      <c r="E34" s="302">
        <v>8</v>
      </c>
      <c r="F34" s="303">
        <v>60</v>
      </c>
      <c r="G34" s="28">
        <v>15.8</v>
      </c>
      <c r="H34" s="29">
        <v>11.5</v>
      </c>
      <c r="I34" s="32">
        <f>H34</f>
        <v>11.5</v>
      </c>
      <c r="J34" s="33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84">
        <v>2</v>
      </c>
      <c r="B35" s="300" t="s">
        <v>221</v>
      </c>
      <c r="C35" s="294" t="s">
        <v>323</v>
      </c>
      <c r="D35" s="295"/>
      <c r="E35" s="302">
        <v>6</v>
      </c>
      <c r="F35" s="303">
        <v>59</v>
      </c>
      <c r="G35" s="28">
        <v>51</v>
      </c>
      <c r="H35" s="29">
        <v>46</v>
      </c>
      <c r="I35" s="32">
        <f t="shared" ref="I35:I57" si="3">H35</f>
        <v>46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/>
    </row>
    <row r="36" spans="1:15" x14ac:dyDescent="0.25">
      <c r="A36" s="84">
        <v>3</v>
      </c>
      <c r="B36" s="300">
        <v>1520</v>
      </c>
      <c r="C36" s="294" t="s">
        <v>324</v>
      </c>
      <c r="D36" s="295"/>
      <c r="E36" s="302">
        <v>7</v>
      </c>
      <c r="F36" s="303">
        <v>58.5</v>
      </c>
      <c r="G36" s="28">
        <v>15.8</v>
      </c>
      <c r="H36" s="29">
        <v>17</v>
      </c>
      <c r="I36" s="32">
        <f t="shared" si="3"/>
        <v>17</v>
      </c>
      <c r="J36" s="33">
        <f t="shared" si="4"/>
        <v>5.6962025316455698</v>
      </c>
      <c r="K36" s="122"/>
      <c r="L36" s="73" t="b">
        <f t="shared" si="5"/>
        <v>0</v>
      </c>
      <c r="N36" s="64"/>
      <c r="O36" s="118" t="s">
        <v>114</v>
      </c>
    </row>
    <row r="37" spans="1:15" ht="15" customHeight="1" x14ac:dyDescent="0.25">
      <c r="A37" s="84">
        <v>4</v>
      </c>
      <c r="B37" s="300">
        <v>5455</v>
      </c>
      <c r="C37" s="294" t="s">
        <v>325</v>
      </c>
      <c r="D37" s="295"/>
      <c r="E37" s="302">
        <v>2</v>
      </c>
      <c r="F37" s="303">
        <v>58</v>
      </c>
      <c r="G37" s="28">
        <v>10.199999999999999</v>
      </c>
      <c r="H37" s="29">
        <v>9.6</v>
      </c>
      <c r="I37" s="32">
        <f t="shared" si="3"/>
        <v>9.6</v>
      </c>
      <c r="J37" s="33" t="str">
        <f t="shared" si="4"/>
        <v>NO BET</v>
      </c>
      <c r="K37" s="122"/>
      <c r="L37" s="73">
        <f t="shared" si="5"/>
        <v>0</v>
      </c>
      <c r="N37" s="64"/>
      <c r="O37" s="118" t="s">
        <v>114</v>
      </c>
    </row>
    <row r="38" spans="1:15" ht="15" customHeight="1" x14ac:dyDescent="0.25">
      <c r="A38" s="84">
        <v>5</v>
      </c>
      <c r="B38" s="300">
        <v>9716</v>
      </c>
      <c r="C38" s="294" t="s">
        <v>326</v>
      </c>
      <c r="D38" s="295"/>
      <c r="E38" s="302">
        <v>5</v>
      </c>
      <c r="F38" s="303">
        <v>58</v>
      </c>
      <c r="G38" s="28">
        <v>5.5</v>
      </c>
      <c r="H38" s="29">
        <v>4.9000000000000004</v>
      </c>
      <c r="I38" s="32">
        <f t="shared" si="3"/>
        <v>4.9000000000000004</v>
      </c>
      <c r="J38" s="33" t="str">
        <f t="shared" si="4"/>
        <v>NO BET</v>
      </c>
      <c r="K38" s="122"/>
      <c r="L38" s="73">
        <f t="shared" si="5"/>
        <v>0</v>
      </c>
      <c r="N38" s="64"/>
      <c r="O38" s="118"/>
    </row>
    <row r="39" spans="1:15" x14ac:dyDescent="0.25">
      <c r="A39" s="84">
        <v>6</v>
      </c>
      <c r="B39" s="300">
        <v>8747</v>
      </c>
      <c r="C39" s="294" t="s">
        <v>327</v>
      </c>
      <c r="D39" s="295"/>
      <c r="E39" s="302">
        <v>4</v>
      </c>
      <c r="F39" s="303">
        <v>56.5</v>
      </c>
      <c r="G39" s="28">
        <v>10.199999999999999</v>
      </c>
      <c r="H39" s="29">
        <v>4.0999999999999996</v>
      </c>
      <c r="I39" s="32">
        <f t="shared" si="3"/>
        <v>4.0999999999999996</v>
      </c>
      <c r="J39" s="33" t="str">
        <f t="shared" si="4"/>
        <v>NO BET</v>
      </c>
      <c r="K39" s="122"/>
      <c r="L39" s="73">
        <f t="shared" si="5"/>
        <v>0</v>
      </c>
      <c r="N39" s="64"/>
      <c r="O39" s="118" t="s">
        <v>114</v>
      </c>
    </row>
    <row r="40" spans="1:15" x14ac:dyDescent="0.25">
      <c r="A40" s="314">
        <v>7</v>
      </c>
      <c r="B40" s="315">
        <v>8953</v>
      </c>
      <c r="C40" s="316" t="s">
        <v>332</v>
      </c>
      <c r="D40" s="317"/>
      <c r="E40" s="318">
        <v>1</v>
      </c>
      <c r="F40" s="319">
        <v>55.5</v>
      </c>
      <c r="G40" s="320">
        <v>2.7</v>
      </c>
      <c r="H40" s="321">
        <v>4.0999999999999996</v>
      </c>
      <c r="I40" s="32">
        <f t="shared" si="3"/>
        <v>4.0999999999999996</v>
      </c>
      <c r="J40" s="33">
        <f t="shared" si="4"/>
        <v>33.333333333333336</v>
      </c>
      <c r="K40" s="122"/>
      <c r="L40" s="73" t="b">
        <f t="shared" si="5"/>
        <v>0</v>
      </c>
      <c r="M40" s="72"/>
      <c r="N40" s="64"/>
      <c r="O40" s="118" t="s">
        <v>114</v>
      </c>
    </row>
    <row r="41" spans="1:15" x14ac:dyDescent="0.25">
      <c r="A41" s="84">
        <v>8</v>
      </c>
      <c r="B41" s="300">
        <v>2038</v>
      </c>
      <c r="C41" s="294" t="s">
        <v>328</v>
      </c>
      <c r="D41" s="295"/>
      <c r="E41" s="302">
        <v>3</v>
      </c>
      <c r="F41" s="303">
        <v>55</v>
      </c>
      <c r="G41" s="28">
        <v>6.8</v>
      </c>
      <c r="H41" s="29">
        <v>4.9000000000000004</v>
      </c>
      <c r="I41" s="32">
        <f t="shared" si="3"/>
        <v>4.9000000000000004</v>
      </c>
      <c r="J41" s="33" t="str">
        <f t="shared" si="4"/>
        <v>NO BET</v>
      </c>
      <c r="K41" s="122"/>
      <c r="L41" s="73">
        <f t="shared" si="5"/>
        <v>0</v>
      </c>
      <c r="N41" s="64"/>
      <c r="O41" s="118" t="s">
        <v>114</v>
      </c>
    </row>
    <row r="42" spans="1:15" x14ac:dyDescent="0.25">
      <c r="A42" s="84">
        <v>9</v>
      </c>
      <c r="B42" s="300" t="s">
        <v>329</v>
      </c>
      <c r="C42" s="294" t="s">
        <v>330</v>
      </c>
      <c r="D42" s="295"/>
      <c r="E42" s="302">
        <v>10</v>
      </c>
      <c r="F42" s="303">
        <v>55</v>
      </c>
      <c r="G42" s="28">
        <v>41</v>
      </c>
      <c r="H42" s="29">
        <v>46</v>
      </c>
      <c r="I42" s="32">
        <f t="shared" si="3"/>
        <v>46</v>
      </c>
      <c r="J42" s="33">
        <f t="shared" si="4"/>
        <v>2.1951219512195124</v>
      </c>
      <c r="K42" s="122"/>
      <c r="L42" s="73" t="b">
        <f t="shared" si="5"/>
        <v>0</v>
      </c>
      <c r="N42" s="64"/>
      <c r="O42" s="118"/>
    </row>
    <row r="43" spans="1:15" x14ac:dyDescent="0.25">
      <c r="A43" s="84">
        <v>10</v>
      </c>
      <c r="B43" s="300">
        <v>6030</v>
      </c>
      <c r="C43" s="294" t="s">
        <v>331</v>
      </c>
      <c r="D43" s="295"/>
      <c r="E43" s="302">
        <v>9</v>
      </c>
      <c r="F43" s="303">
        <v>54</v>
      </c>
      <c r="G43" s="28">
        <v>20.3</v>
      </c>
      <c r="H43" s="29">
        <v>36</v>
      </c>
      <c r="I43" s="32">
        <f t="shared" si="3"/>
        <v>36</v>
      </c>
      <c r="J43" s="33">
        <f t="shared" si="4"/>
        <v>4.4334975369458132</v>
      </c>
      <c r="K43" s="122"/>
      <c r="L43" s="73" t="b">
        <f t="shared" si="5"/>
        <v>0</v>
      </c>
      <c r="N43" s="64"/>
      <c r="O43" s="118"/>
    </row>
    <row r="44" spans="1:15" hidden="1" x14ac:dyDescent="0.25">
      <c r="A44" s="84">
        <v>11</v>
      </c>
      <c r="B44" s="342"/>
      <c r="C44" s="297"/>
      <c r="D44" s="295"/>
      <c r="E44" s="298"/>
      <c r="F44" s="299"/>
      <c r="G44" s="28">
        <v>0</v>
      </c>
      <c r="H44" s="29">
        <v>0</v>
      </c>
      <c r="I44" s="32">
        <f t="shared" si="3"/>
        <v>0</v>
      </c>
      <c r="J44" s="33" t="str">
        <f t="shared" si="4"/>
        <v>NO BET</v>
      </c>
      <c r="K44" s="122"/>
      <c r="L44" s="73">
        <f t="shared" si="5"/>
        <v>0</v>
      </c>
      <c r="N44" s="64"/>
      <c r="O44" s="118"/>
    </row>
    <row r="45" spans="1:15" hidden="1" x14ac:dyDescent="0.25">
      <c r="A45" s="84">
        <v>12</v>
      </c>
      <c r="B45" s="135"/>
      <c r="C45" s="124"/>
      <c r="D45" s="121"/>
      <c r="E45" s="125"/>
      <c r="F45" s="126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135"/>
      <c r="C46" s="124"/>
      <c r="D46" s="121"/>
      <c r="E46" s="125"/>
      <c r="F46" s="126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78"/>
      <c r="C59" s="378"/>
      <c r="D59" s="227"/>
      <c r="E59" s="63" t="s">
        <v>16</v>
      </c>
      <c r="F59" s="61"/>
      <c r="G59" s="86"/>
      <c r="H59" s="16"/>
      <c r="I59" s="17" t="s">
        <v>25</v>
      </c>
      <c r="J59" s="18">
        <f>SUM(J34:J57)</f>
        <v>45.658155353144231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4" t="s">
        <v>6</v>
      </c>
      <c r="B63" s="79" t="s">
        <v>92</v>
      </c>
      <c r="C63" s="69" t="s">
        <v>14</v>
      </c>
      <c r="D63" s="114" t="s">
        <v>333</v>
      </c>
      <c r="E63" s="228"/>
      <c r="F63" s="228"/>
      <c r="G63" s="114"/>
      <c r="H63" s="234" t="s">
        <v>19</v>
      </c>
      <c r="I63" s="377" t="s">
        <v>15</v>
      </c>
      <c r="J63" s="374">
        <v>0.9</v>
      </c>
      <c r="K63" s="376" t="s">
        <v>4</v>
      </c>
      <c r="L63" s="373">
        <v>100</v>
      </c>
      <c r="M63" s="375" t="s">
        <v>3</v>
      </c>
      <c r="N63" s="372" t="s">
        <v>50</v>
      </c>
      <c r="O63" s="115"/>
    </row>
    <row r="64" spans="1:16" x14ac:dyDescent="0.25">
      <c r="A64" s="79" t="s">
        <v>7</v>
      </c>
      <c r="B64" s="85">
        <v>5</v>
      </c>
      <c r="C64" s="80" t="s">
        <v>13</v>
      </c>
      <c r="D64" s="85" t="s">
        <v>334</v>
      </c>
      <c r="E64" s="78"/>
      <c r="F64" s="78"/>
      <c r="G64" s="85"/>
      <c r="H64" s="67"/>
      <c r="I64" s="377"/>
      <c r="J64" s="374"/>
      <c r="K64" s="376"/>
      <c r="L64" s="373"/>
      <c r="M64" s="375"/>
      <c r="N64" s="372"/>
      <c r="O64" s="115"/>
    </row>
    <row r="65" spans="1:15" ht="15" customHeight="1" x14ac:dyDescent="0.25">
      <c r="A65" s="81" t="s">
        <v>8</v>
      </c>
      <c r="B65" s="82" t="s">
        <v>56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72" t="s">
        <v>20</v>
      </c>
      <c r="N65" s="372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9" t="s">
        <v>72</v>
      </c>
      <c r="I66" s="229" t="s">
        <v>73</v>
      </c>
      <c r="J66" s="78" t="s">
        <v>1</v>
      </c>
      <c r="K66" s="78" t="s">
        <v>12</v>
      </c>
      <c r="L66" s="78" t="s">
        <v>5</v>
      </c>
      <c r="M66" s="372"/>
      <c r="N66" s="372"/>
      <c r="O66" s="117" t="s">
        <v>52</v>
      </c>
    </row>
    <row r="67" spans="1:15" x14ac:dyDescent="0.25">
      <c r="A67" s="314">
        <v>1</v>
      </c>
      <c r="B67" s="315" t="s">
        <v>335</v>
      </c>
      <c r="C67" s="316" t="s">
        <v>336</v>
      </c>
      <c r="D67" s="327"/>
      <c r="E67" s="318">
        <v>4</v>
      </c>
      <c r="F67" s="319">
        <v>60</v>
      </c>
      <c r="G67" s="21">
        <v>3.2</v>
      </c>
      <c r="H67" s="341">
        <v>4</v>
      </c>
      <c r="I67" s="32">
        <f>H67</f>
        <v>4</v>
      </c>
      <c r="J67" s="33">
        <f>IF(M67="B", $L$63/G67*$J$63,IF(I67&lt;=G67,$M$63,IF(I67&gt;G67,SUM($L$63/G67*$J$63,0,ROUNDUP(,0)))))</f>
        <v>28.125</v>
      </c>
      <c r="K67" s="122"/>
      <c r="L67" s="73" t="b">
        <f>IF(J67="NO BET",0,IF(K67&gt;1,J67*-1,IF(K67=1,SUM(J67*I67-J67,0))))</f>
        <v>0</v>
      </c>
      <c r="M67" s="12"/>
      <c r="N67" s="64"/>
      <c r="O67" s="118" t="s">
        <v>114</v>
      </c>
    </row>
    <row r="68" spans="1:15" ht="15" customHeight="1" x14ac:dyDescent="0.25">
      <c r="A68" s="84">
        <v>2</v>
      </c>
      <c r="B68" s="301" t="s">
        <v>346</v>
      </c>
      <c r="C68" s="294" t="s">
        <v>347</v>
      </c>
      <c r="D68" s="323"/>
      <c r="E68" s="302">
        <v>10</v>
      </c>
      <c r="F68" s="303">
        <v>59.5</v>
      </c>
      <c r="G68" s="131">
        <v>4.7</v>
      </c>
      <c r="H68" s="8">
        <v>3.7</v>
      </c>
      <c r="I68" s="32">
        <f t="shared" ref="I68:I90" si="6">H68</f>
        <v>3.7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 t="s">
        <v>114</v>
      </c>
    </row>
    <row r="69" spans="1:15" x14ac:dyDescent="0.25">
      <c r="A69" s="84">
        <v>3</v>
      </c>
      <c r="B69" s="300" t="s">
        <v>276</v>
      </c>
      <c r="C69" s="294" t="s">
        <v>337</v>
      </c>
      <c r="D69" s="323"/>
      <c r="E69" s="302">
        <v>2</v>
      </c>
      <c r="F69" s="303">
        <v>59.5</v>
      </c>
      <c r="G69" s="132">
        <v>17</v>
      </c>
      <c r="H69" s="29">
        <v>4.5</v>
      </c>
      <c r="I69" s="32">
        <f t="shared" si="6"/>
        <v>4.5</v>
      </c>
      <c r="J69" s="33" t="str">
        <f t="shared" si="7"/>
        <v>NO BET</v>
      </c>
      <c r="K69" s="122"/>
      <c r="L69" s="73">
        <f t="shared" si="8"/>
        <v>0</v>
      </c>
      <c r="M69" s="12"/>
      <c r="N69" s="64"/>
      <c r="O69" s="118"/>
    </row>
    <row r="70" spans="1:15" ht="15" customHeight="1" x14ac:dyDescent="0.25">
      <c r="A70" s="84">
        <v>4</v>
      </c>
      <c r="B70" s="300">
        <v>8040</v>
      </c>
      <c r="C70" s="294" t="s">
        <v>338</v>
      </c>
      <c r="D70" s="323"/>
      <c r="E70" s="302">
        <v>9</v>
      </c>
      <c r="F70" s="303">
        <v>59</v>
      </c>
      <c r="G70" s="132">
        <v>28.6</v>
      </c>
      <c r="H70" s="29">
        <v>11.5</v>
      </c>
      <c r="I70" s="32">
        <f t="shared" si="6"/>
        <v>11.5</v>
      </c>
      <c r="J70" s="33" t="str">
        <f t="shared" si="7"/>
        <v>NO BET</v>
      </c>
      <c r="K70" s="122"/>
      <c r="L70" s="73">
        <f t="shared" si="8"/>
        <v>0</v>
      </c>
      <c r="M70" s="12"/>
      <c r="N70" s="64"/>
      <c r="O70" s="118"/>
    </row>
    <row r="71" spans="1:15" x14ac:dyDescent="0.25">
      <c r="A71" s="84">
        <v>5</v>
      </c>
      <c r="B71" s="300">
        <v>3559</v>
      </c>
      <c r="C71" s="294" t="s">
        <v>339</v>
      </c>
      <c r="D71" s="323"/>
      <c r="E71" s="302">
        <v>1</v>
      </c>
      <c r="F71" s="303">
        <v>58</v>
      </c>
      <c r="G71" s="132">
        <v>9.9</v>
      </c>
      <c r="H71" s="29">
        <v>8</v>
      </c>
      <c r="I71" s="32">
        <f t="shared" si="6"/>
        <v>8</v>
      </c>
      <c r="J71" s="33" t="str">
        <f t="shared" si="7"/>
        <v>NO BET</v>
      </c>
      <c r="K71" s="122"/>
      <c r="L71" s="73">
        <f t="shared" si="8"/>
        <v>0</v>
      </c>
      <c r="M71" s="12"/>
      <c r="N71" s="64"/>
      <c r="O71" s="118" t="s">
        <v>114</v>
      </c>
    </row>
    <row r="72" spans="1:15" x14ac:dyDescent="0.25">
      <c r="A72" s="84">
        <v>6</v>
      </c>
      <c r="B72" s="300">
        <v>6263</v>
      </c>
      <c r="C72" s="294" t="s">
        <v>340</v>
      </c>
      <c r="D72" s="323"/>
      <c r="E72" s="302">
        <v>6</v>
      </c>
      <c r="F72" s="303">
        <v>58</v>
      </c>
      <c r="G72" s="132">
        <v>11</v>
      </c>
      <c r="H72" s="29">
        <v>12.5</v>
      </c>
      <c r="I72" s="32">
        <f t="shared" si="6"/>
        <v>12.5</v>
      </c>
      <c r="J72" s="33">
        <f t="shared" si="7"/>
        <v>8.1818181818181834</v>
      </c>
      <c r="K72" s="122"/>
      <c r="L72" s="73" t="b">
        <f t="shared" si="8"/>
        <v>0</v>
      </c>
      <c r="M72" s="12"/>
      <c r="N72" s="64"/>
      <c r="O72" s="127" t="s">
        <v>114</v>
      </c>
    </row>
    <row r="73" spans="1:15" x14ac:dyDescent="0.25">
      <c r="A73" s="84">
        <v>7</v>
      </c>
      <c r="B73" s="300" t="s">
        <v>341</v>
      </c>
      <c r="C73" s="294" t="s">
        <v>342</v>
      </c>
      <c r="D73" s="323"/>
      <c r="E73" s="302">
        <v>8</v>
      </c>
      <c r="F73" s="303">
        <v>57.5</v>
      </c>
      <c r="G73" s="131">
        <v>151</v>
      </c>
      <c r="H73" s="8">
        <v>70</v>
      </c>
      <c r="I73" s="32">
        <f t="shared" si="6"/>
        <v>70</v>
      </c>
      <c r="J73" s="33" t="str">
        <f t="shared" si="7"/>
        <v>NO BET</v>
      </c>
      <c r="K73" s="122"/>
      <c r="L73" s="73">
        <f t="shared" si="8"/>
        <v>0</v>
      </c>
      <c r="M73" s="12"/>
      <c r="N73" s="64"/>
      <c r="O73" s="127" t="s">
        <v>114</v>
      </c>
    </row>
    <row r="74" spans="1:15" x14ac:dyDescent="0.25">
      <c r="A74" s="84">
        <v>8</v>
      </c>
      <c r="B74" s="300">
        <v>3765</v>
      </c>
      <c r="C74" s="294" t="s">
        <v>343</v>
      </c>
      <c r="D74" s="323"/>
      <c r="E74" s="302">
        <v>3</v>
      </c>
      <c r="F74" s="303">
        <v>56.5</v>
      </c>
      <c r="G74" s="132">
        <v>15.1</v>
      </c>
      <c r="H74" s="29">
        <v>34</v>
      </c>
      <c r="I74" s="32">
        <f t="shared" si="6"/>
        <v>34</v>
      </c>
      <c r="J74" s="33">
        <f t="shared" si="7"/>
        <v>5.9602649006622519</v>
      </c>
      <c r="K74" s="122"/>
      <c r="L74" s="73" t="b">
        <f t="shared" si="8"/>
        <v>0</v>
      </c>
      <c r="M74" s="12"/>
      <c r="N74" s="64"/>
      <c r="O74" s="128"/>
    </row>
    <row r="75" spans="1:15" x14ac:dyDescent="0.25">
      <c r="A75" s="84">
        <v>9</v>
      </c>
      <c r="B75" s="300">
        <v>9999</v>
      </c>
      <c r="C75" s="294" t="s">
        <v>344</v>
      </c>
      <c r="D75" s="323"/>
      <c r="E75" s="302">
        <v>5</v>
      </c>
      <c r="F75" s="303">
        <v>56</v>
      </c>
      <c r="G75" s="132">
        <v>17</v>
      </c>
      <c r="H75" s="29">
        <v>55</v>
      </c>
      <c r="I75" s="32">
        <f t="shared" si="6"/>
        <v>55</v>
      </c>
      <c r="J75" s="33">
        <f t="shared" si="7"/>
        <v>5.2941176470588243</v>
      </c>
      <c r="K75" s="122"/>
      <c r="L75" s="73" t="b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00">
        <v>4454</v>
      </c>
      <c r="C76" s="294" t="s">
        <v>345</v>
      </c>
      <c r="D76" s="323"/>
      <c r="E76" s="302">
        <v>7</v>
      </c>
      <c r="F76" s="303">
        <v>56</v>
      </c>
      <c r="G76" s="132">
        <v>6.3</v>
      </c>
      <c r="H76" s="29">
        <v>14</v>
      </c>
      <c r="I76" s="32">
        <f t="shared" si="6"/>
        <v>14</v>
      </c>
      <c r="J76" s="33">
        <f t="shared" si="7"/>
        <v>14.285714285714286</v>
      </c>
      <c r="K76" s="122"/>
      <c r="L76" s="73" t="b">
        <f t="shared" si="8"/>
        <v>0</v>
      </c>
      <c r="M76" s="12"/>
      <c r="N76" s="64"/>
      <c r="O76" s="127"/>
    </row>
    <row r="77" spans="1:15" hidden="1" x14ac:dyDescent="0.25">
      <c r="A77" s="84">
        <v>11</v>
      </c>
      <c r="B77" s="296"/>
      <c r="C77" s="297"/>
      <c r="D77" s="323"/>
      <c r="E77" s="298"/>
      <c r="F77" s="299"/>
      <c r="G77" s="132">
        <v>0</v>
      </c>
      <c r="H77" s="29">
        <v>0</v>
      </c>
      <c r="I77" s="32">
        <f t="shared" si="6"/>
        <v>0</v>
      </c>
      <c r="J77" s="33" t="str">
        <f t="shared" si="7"/>
        <v>NO BET</v>
      </c>
      <c r="K77" s="122"/>
      <c r="L77" s="73">
        <f t="shared" si="8"/>
        <v>0</v>
      </c>
      <c r="M77" s="12"/>
      <c r="N77" s="64"/>
      <c r="O77" s="127"/>
    </row>
    <row r="78" spans="1:15" hidden="1" x14ac:dyDescent="0.25">
      <c r="A78" s="84">
        <v>12</v>
      </c>
      <c r="B78" s="296"/>
      <c r="C78" s="297"/>
      <c r="D78" s="323"/>
      <c r="E78" s="298"/>
      <c r="F78" s="299"/>
      <c r="G78" s="132">
        <v>0</v>
      </c>
      <c r="H78" s="29">
        <v>0</v>
      </c>
      <c r="I78" s="32">
        <f t="shared" si="6"/>
        <v>0</v>
      </c>
      <c r="J78" s="3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hidden="1" x14ac:dyDescent="0.25">
      <c r="A79" s="84">
        <v>13</v>
      </c>
      <c r="B79" s="201"/>
      <c r="C79" s="202"/>
      <c r="D79" s="31"/>
      <c r="E79" s="125"/>
      <c r="F79" s="125"/>
      <c r="G79" s="132">
        <v>0</v>
      </c>
      <c r="H79" s="29">
        <v>0</v>
      </c>
      <c r="I79" s="32">
        <f t="shared" si="6"/>
        <v>0</v>
      </c>
      <c r="J79" s="33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201"/>
      <c r="C80" s="202"/>
      <c r="D80" s="31"/>
      <c r="E80" s="125"/>
      <c r="F80" s="125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1"/>
      <c r="C81" s="202"/>
      <c r="D81" s="31"/>
      <c r="E81" s="125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83"/>
      <c r="C92" s="383"/>
      <c r="D92" s="226"/>
      <c r="E92" s="63" t="s">
        <v>16</v>
      </c>
      <c r="F92" s="61"/>
      <c r="G92" s="86"/>
      <c r="H92" s="16"/>
      <c r="I92" s="17" t="s">
        <v>25</v>
      </c>
      <c r="J92" s="18">
        <f>SUM(J67:J90)</f>
        <v>61.846915015253551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4" t="s">
        <v>6</v>
      </c>
      <c r="B96" s="79" t="s">
        <v>92</v>
      </c>
      <c r="C96" s="69" t="s">
        <v>14</v>
      </c>
      <c r="D96" s="114" t="s">
        <v>211</v>
      </c>
      <c r="E96" s="228"/>
      <c r="F96" s="228"/>
      <c r="G96" s="114"/>
      <c r="H96" s="234" t="s">
        <v>19</v>
      </c>
      <c r="I96" s="377" t="s">
        <v>15</v>
      </c>
      <c r="J96" s="374">
        <v>0.9</v>
      </c>
      <c r="K96" s="376" t="s">
        <v>4</v>
      </c>
      <c r="L96" s="373">
        <v>100</v>
      </c>
      <c r="M96" s="375" t="s">
        <v>3</v>
      </c>
      <c r="N96" s="372" t="s">
        <v>50</v>
      </c>
      <c r="O96" s="115"/>
    </row>
    <row r="97" spans="1:15" x14ac:dyDescent="0.25">
      <c r="A97" s="79" t="s">
        <v>7</v>
      </c>
      <c r="B97" s="85">
        <v>7</v>
      </c>
      <c r="C97" s="80" t="s">
        <v>13</v>
      </c>
      <c r="D97" s="85" t="s">
        <v>348</v>
      </c>
      <c r="E97" s="78"/>
      <c r="F97" s="78"/>
      <c r="G97" s="85"/>
      <c r="H97" s="67"/>
      <c r="I97" s="377"/>
      <c r="J97" s="374"/>
      <c r="K97" s="376"/>
      <c r="L97" s="373"/>
      <c r="M97" s="375"/>
      <c r="N97" s="372"/>
      <c r="O97" s="115"/>
    </row>
    <row r="98" spans="1:15" ht="15" customHeight="1" x14ac:dyDescent="0.25">
      <c r="A98" s="81" t="s">
        <v>8</v>
      </c>
      <c r="B98" s="82" t="s">
        <v>349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72" t="s">
        <v>20</v>
      </c>
      <c r="N98" s="372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9" t="s">
        <v>72</v>
      </c>
      <c r="I99" s="229" t="s">
        <v>73</v>
      </c>
      <c r="J99" s="78" t="s">
        <v>1</v>
      </c>
      <c r="K99" s="78" t="s">
        <v>12</v>
      </c>
      <c r="L99" s="78" t="s">
        <v>5</v>
      </c>
      <c r="M99" s="372"/>
      <c r="N99" s="372"/>
      <c r="O99" s="117" t="s">
        <v>52</v>
      </c>
    </row>
    <row r="100" spans="1:15" x14ac:dyDescent="0.25">
      <c r="A100" s="84">
        <v>1</v>
      </c>
      <c r="B100" s="300" t="s">
        <v>350</v>
      </c>
      <c r="C100" s="294" t="s">
        <v>351</v>
      </c>
      <c r="D100" s="295"/>
      <c r="E100" s="302">
        <v>11</v>
      </c>
      <c r="F100" s="303">
        <v>60</v>
      </c>
      <c r="G100" s="131">
        <v>13.4</v>
      </c>
      <c r="H100" s="8">
        <v>9.8000000000000007</v>
      </c>
      <c r="I100" s="32">
        <f>H100</f>
        <v>9.8000000000000007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/>
    </row>
    <row r="101" spans="1:15" ht="15" customHeight="1" x14ac:dyDescent="0.25">
      <c r="A101" s="84">
        <v>2</v>
      </c>
      <c r="B101" s="300" t="s">
        <v>352</v>
      </c>
      <c r="C101" s="294" t="s">
        <v>353</v>
      </c>
      <c r="D101" s="295"/>
      <c r="E101" s="302">
        <v>6</v>
      </c>
      <c r="F101" s="303">
        <v>60</v>
      </c>
      <c r="G101" s="131">
        <v>8.8000000000000007</v>
      </c>
      <c r="H101" s="8">
        <v>8.6</v>
      </c>
      <c r="I101" s="32">
        <f t="shared" ref="I101:I123" si="9">H101</f>
        <v>8.6</v>
      </c>
      <c r="J101" s="33" t="str">
        <f t="shared" ref="J101:J123" si="10">IF(M101="B", $L$96/G101*$J$96,IF(I101&lt;=G101,$M$96,IF(I101&gt;G101,SUM($L$96/G101*$J$96,0,ROUNDUP(,0)))))</f>
        <v>NO BET</v>
      </c>
      <c r="K101" s="122"/>
      <c r="L101" s="73">
        <f t="shared" ref="L101:L123" si="11">IF(J101="NO BET",0,IF(K101&gt;1,J101*-1,IF(K101=1,SUM(J101*I101-J101,0))))</f>
        <v>0</v>
      </c>
      <c r="M101" s="86"/>
      <c r="N101" s="64"/>
      <c r="O101" s="64"/>
    </row>
    <row r="102" spans="1:15" x14ac:dyDescent="0.25">
      <c r="A102" s="304">
        <v>3</v>
      </c>
      <c r="B102" s="305" t="s">
        <v>354</v>
      </c>
      <c r="C102" s="306" t="s">
        <v>355</v>
      </c>
      <c r="D102" s="307"/>
      <c r="E102" s="308">
        <v>1</v>
      </c>
      <c r="F102" s="309">
        <v>59</v>
      </c>
      <c r="G102" s="326">
        <v>0</v>
      </c>
      <c r="H102" s="311">
        <v>0</v>
      </c>
      <c r="I102" s="312">
        <f t="shared" si="9"/>
        <v>0</v>
      </c>
      <c r="J102" s="313" t="str">
        <f t="shared" si="10"/>
        <v>NO BET</v>
      </c>
      <c r="K102" s="122"/>
      <c r="L102" s="73">
        <f t="shared" si="11"/>
        <v>0</v>
      </c>
      <c r="M102" s="86"/>
      <c r="N102" s="64"/>
      <c r="O102" s="64"/>
    </row>
    <row r="103" spans="1:15" ht="15" customHeight="1" x14ac:dyDescent="0.25">
      <c r="A103" s="84">
        <v>4</v>
      </c>
      <c r="B103" s="300" t="s">
        <v>356</v>
      </c>
      <c r="C103" s="294" t="s">
        <v>357</v>
      </c>
      <c r="D103" s="295"/>
      <c r="E103" s="302">
        <v>2</v>
      </c>
      <c r="F103" s="303">
        <v>58</v>
      </c>
      <c r="G103" s="132">
        <v>10.8</v>
      </c>
      <c r="H103" s="29">
        <v>5.3</v>
      </c>
      <c r="I103" s="32">
        <f t="shared" si="9"/>
        <v>5.3</v>
      </c>
      <c r="J103" s="33" t="str">
        <f t="shared" si="10"/>
        <v>NO BET</v>
      </c>
      <c r="K103" s="122"/>
      <c r="L103" s="73">
        <f t="shared" si="11"/>
        <v>0</v>
      </c>
      <c r="M103" s="86"/>
      <c r="N103" s="64"/>
      <c r="O103" s="64"/>
    </row>
    <row r="104" spans="1:15" x14ac:dyDescent="0.25">
      <c r="A104" s="84">
        <v>5</v>
      </c>
      <c r="B104" s="300" t="s">
        <v>358</v>
      </c>
      <c r="C104" s="294" t="s">
        <v>359</v>
      </c>
      <c r="D104" s="295"/>
      <c r="E104" s="302">
        <v>4</v>
      </c>
      <c r="F104" s="303">
        <v>58</v>
      </c>
      <c r="G104" s="132">
        <v>12</v>
      </c>
      <c r="H104" s="29">
        <v>5.4</v>
      </c>
      <c r="I104" s="32">
        <f t="shared" si="9"/>
        <v>5.4</v>
      </c>
      <c r="J104" s="33" t="str">
        <f t="shared" si="10"/>
        <v>NO BET</v>
      </c>
      <c r="K104" s="122"/>
      <c r="L104" s="73">
        <f t="shared" si="11"/>
        <v>0</v>
      </c>
      <c r="M104" s="86"/>
      <c r="N104" s="64"/>
      <c r="O104" s="64" t="s">
        <v>114</v>
      </c>
    </row>
    <row r="105" spans="1:15" x14ac:dyDescent="0.25">
      <c r="A105" s="84">
        <v>6</v>
      </c>
      <c r="B105" s="300">
        <v>9599</v>
      </c>
      <c r="C105" s="294" t="s">
        <v>360</v>
      </c>
      <c r="D105" s="295"/>
      <c r="E105" s="302">
        <v>12</v>
      </c>
      <c r="F105" s="303">
        <v>58</v>
      </c>
      <c r="G105" s="132">
        <v>145</v>
      </c>
      <c r="H105" s="29">
        <v>95</v>
      </c>
      <c r="I105" s="32">
        <f t="shared" si="9"/>
        <v>95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/>
      <c r="O105" s="118"/>
    </row>
    <row r="106" spans="1:15" x14ac:dyDescent="0.25">
      <c r="A106" s="84">
        <v>7</v>
      </c>
      <c r="B106" s="301" t="s">
        <v>369</v>
      </c>
      <c r="C106" s="294" t="s">
        <v>361</v>
      </c>
      <c r="D106" s="295"/>
      <c r="E106" s="302">
        <v>3</v>
      </c>
      <c r="F106" s="303">
        <v>57.5</v>
      </c>
      <c r="G106" s="131">
        <v>17</v>
      </c>
      <c r="H106" s="8">
        <v>4.8</v>
      </c>
      <c r="I106" s="32">
        <f t="shared" si="9"/>
        <v>4.8</v>
      </c>
      <c r="J106" s="33" t="str">
        <f t="shared" si="10"/>
        <v>NO BET</v>
      </c>
      <c r="K106" s="122"/>
      <c r="L106" s="73">
        <f t="shared" si="11"/>
        <v>0</v>
      </c>
      <c r="M106" s="86"/>
      <c r="N106" s="64"/>
      <c r="O106" s="118" t="s">
        <v>114</v>
      </c>
    </row>
    <row r="107" spans="1:15" x14ac:dyDescent="0.25">
      <c r="A107" s="84">
        <v>8</v>
      </c>
      <c r="B107" s="301" t="s">
        <v>370</v>
      </c>
      <c r="C107" s="294" t="s">
        <v>362</v>
      </c>
      <c r="D107" s="295"/>
      <c r="E107" s="302">
        <v>8</v>
      </c>
      <c r="F107" s="303">
        <v>57</v>
      </c>
      <c r="G107" s="132">
        <v>15</v>
      </c>
      <c r="H107" s="29">
        <v>11</v>
      </c>
      <c r="I107" s="32">
        <f t="shared" si="9"/>
        <v>11</v>
      </c>
      <c r="J107" s="33" t="str">
        <f t="shared" si="10"/>
        <v>NO BET</v>
      </c>
      <c r="K107" s="122"/>
      <c r="L107" s="73">
        <f t="shared" si="11"/>
        <v>0</v>
      </c>
      <c r="M107" s="86"/>
      <c r="N107" s="64"/>
      <c r="O107" s="118"/>
    </row>
    <row r="108" spans="1:15" x14ac:dyDescent="0.25">
      <c r="A108" s="314">
        <v>9</v>
      </c>
      <c r="B108" s="315" t="s">
        <v>363</v>
      </c>
      <c r="C108" s="316" t="s">
        <v>364</v>
      </c>
      <c r="D108" s="317"/>
      <c r="E108" s="318">
        <v>5</v>
      </c>
      <c r="F108" s="319">
        <v>56</v>
      </c>
      <c r="G108" s="328">
        <v>4.5</v>
      </c>
      <c r="H108" s="321">
        <v>9.4</v>
      </c>
      <c r="I108" s="32">
        <f t="shared" si="9"/>
        <v>9.4</v>
      </c>
      <c r="J108" s="33">
        <f t="shared" si="10"/>
        <v>20</v>
      </c>
      <c r="K108" s="122"/>
      <c r="L108" s="73" t="b">
        <f t="shared" si="11"/>
        <v>0</v>
      </c>
      <c r="M108" s="86"/>
      <c r="N108" s="64"/>
      <c r="O108" s="118"/>
    </row>
    <row r="109" spans="1:15" x14ac:dyDescent="0.25">
      <c r="A109" s="84">
        <v>10</v>
      </c>
      <c r="B109" s="296">
        <v>4434</v>
      </c>
      <c r="C109" s="297" t="s">
        <v>467</v>
      </c>
      <c r="D109" s="295"/>
      <c r="E109" s="298">
        <v>10</v>
      </c>
      <c r="F109" s="299">
        <v>56</v>
      </c>
      <c r="G109" s="132">
        <v>8.8000000000000007</v>
      </c>
      <c r="H109" s="29">
        <v>6.6</v>
      </c>
      <c r="I109" s="32">
        <f t="shared" si="9"/>
        <v>6.6</v>
      </c>
      <c r="J109" s="33" t="str">
        <f t="shared" si="10"/>
        <v>NO BET</v>
      </c>
      <c r="K109" s="122"/>
      <c r="L109" s="73">
        <f t="shared" si="11"/>
        <v>0</v>
      </c>
      <c r="M109" s="86"/>
      <c r="N109" s="64"/>
      <c r="O109" s="118" t="s">
        <v>114</v>
      </c>
    </row>
    <row r="110" spans="1:15" x14ac:dyDescent="0.25">
      <c r="A110" s="84">
        <v>11</v>
      </c>
      <c r="B110" s="300" t="s">
        <v>365</v>
      </c>
      <c r="C110" s="294" t="s">
        <v>366</v>
      </c>
      <c r="D110" s="295"/>
      <c r="E110" s="302">
        <v>7</v>
      </c>
      <c r="F110" s="303">
        <v>55.5</v>
      </c>
      <c r="G110" s="132">
        <v>71.5</v>
      </c>
      <c r="H110" s="29">
        <v>38</v>
      </c>
      <c r="I110" s="32">
        <f t="shared" si="9"/>
        <v>38</v>
      </c>
      <c r="J110" s="33" t="str">
        <f t="shared" si="10"/>
        <v>NO BET</v>
      </c>
      <c r="K110" s="122"/>
      <c r="L110" s="73">
        <f t="shared" si="11"/>
        <v>0</v>
      </c>
      <c r="M110" s="86"/>
      <c r="N110" s="64"/>
      <c r="O110" s="118"/>
    </row>
    <row r="111" spans="1:15" x14ac:dyDescent="0.25">
      <c r="A111" s="84">
        <v>12</v>
      </c>
      <c r="B111" s="300" t="s">
        <v>367</v>
      </c>
      <c r="C111" s="294" t="s">
        <v>368</v>
      </c>
      <c r="D111" s="295"/>
      <c r="E111" s="302">
        <v>9</v>
      </c>
      <c r="F111" s="303">
        <v>54.5</v>
      </c>
      <c r="G111" s="132">
        <v>19.3</v>
      </c>
      <c r="H111" s="29">
        <v>36</v>
      </c>
      <c r="I111" s="32">
        <f t="shared" si="9"/>
        <v>36</v>
      </c>
      <c r="J111" s="33">
        <f t="shared" si="10"/>
        <v>4.6632124352331603</v>
      </c>
      <c r="K111" s="122"/>
      <c r="L111" s="73" t="b">
        <f t="shared" si="11"/>
        <v>0</v>
      </c>
      <c r="M111" s="86"/>
      <c r="N111" s="64"/>
      <c r="O111" s="118"/>
    </row>
    <row r="112" spans="1:15" hidden="1" x14ac:dyDescent="0.25">
      <c r="A112" s="84">
        <v>13</v>
      </c>
      <c r="B112" s="296"/>
      <c r="C112" s="297"/>
      <c r="D112" s="295"/>
      <c r="E112" s="298"/>
      <c r="F112" s="299"/>
      <c r="G112" s="132">
        <v>0</v>
      </c>
      <c r="H112" s="29">
        <v>0</v>
      </c>
      <c r="I112" s="32">
        <f t="shared" si="9"/>
        <v>0</v>
      </c>
      <c r="J112" s="33" t="str">
        <f t="shared" si="10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296"/>
      <c r="C113" s="297"/>
      <c r="D113" s="295"/>
      <c r="E113" s="298"/>
      <c r="F113" s="299"/>
      <c r="G113" s="132">
        <v>0</v>
      </c>
      <c r="H113" s="29">
        <v>0</v>
      </c>
      <c r="I113" s="32">
        <f t="shared" si="9"/>
        <v>0</v>
      </c>
      <c r="J113" s="33" t="str">
        <f t="shared" si="10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296"/>
      <c r="C114" s="297"/>
      <c r="D114" s="295"/>
      <c r="E114" s="298"/>
      <c r="F114" s="299"/>
      <c r="G114" s="132">
        <v>0</v>
      </c>
      <c r="H114" s="29">
        <v>0</v>
      </c>
      <c r="I114" s="32">
        <f t="shared" si="9"/>
        <v>0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hidden="1" x14ac:dyDescent="0.25">
      <c r="A115" s="84">
        <v>16</v>
      </c>
      <c r="B115" s="135"/>
      <c r="C115" s="124"/>
      <c r="D115" s="121"/>
      <c r="E115" s="125"/>
      <c r="F115" s="126"/>
      <c r="G115" s="132">
        <v>0</v>
      </c>
      <c r="H115" s="29">
        <v>0</v>
      </c>
      <c r="I115" s="32">
        <f t="shared" si="9"/>
        <v>0</v>
      </c>
      <c r="J115" s="33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5"/>
      <c r="C116" s="124"/>
      <c r="D116" s="121"/>
      <c r="E116" s="125"/>
      <c r="F116" s="126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78"/>
      <c r="C125" s="378"/>
      <c r="D125" s="227"/>
      <c r="E125" s="63" t="s">
        <v>16</v>
      </c>
      <c r="F125" s="61"/>
      <c r="G125" s="86"/>
      <c r="H125" s="16"/>
      <c r="I125" s="17" t="s">
        <v>25</v>
      </c>
      <c r="J125" s="18">
        <f>SUM(J100:J123)</f>
        <v>24.663212435233159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hidden="1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hidden="1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hidden="1" customHeight="1" x14ac:dyDescent="0.25">
      <c r="A129" s="234" t="s">
        <v>6</v>
      </c>
      <c r="B129" s="79" t="s">
        <v>92</v>
      </c>
      <c r="C129" s="69" t="s">
        <v>14</v>
      </c>
      <c r="D129" s="114"/>
      <c r="E129" s="228"/>
      <c r="F129" s="228"/>
      <c r="G129" s="114"/>
      <c r="H129" s="234" t="s">
        <v>19</v>
      </c>
      <c r="I129" s="377" t="s">
        <v>15</v>
      </c>
      <c r="J129" s="374">
        <v>0.9</v>
      </c>
      <c r="K129" s="376" t="s">
        <v>4</v>
      </c>
      <c r="L129" s="373">
        <v>100</v>
      </c>
      <c r="M129" s="375" t="s">
        <v>3</v>
      </c>
      <c r="N129" s="372" t="s">
        <v>50</v>
      </c>
      <c r="O129" s="115"/>
    </row>
    <row r="130" spans="1:15" hidden="1" x14ac:dyDescent="0.25">
      <c r="A130" s="79" t="s">
        <v>7</v>
      </c>
      <c r="B130" s="85">
        <v>4</v>
      </c>
      <c r="C130" s="80" t="s">
        <v>13</v>
      </c>
      <c r="D130" s="85"/>
      <c r="E130" s="78"/>
      <c r="F130" s="78"/>
      <c r="G130" s="85"/>
      <c r="H130" s="67"/>
      <c r="I130" s="377"/>
      <c r="J130" s="374"/>
      <c r="K130" s="376"/>
      <c r="L130" s="373"/>
      <c r="M130" s="375"/>
      <c r="N130" s="372"/>
      <c r="O130" s="115"/>
    </row>
    <row r="131" spans="1:15" ht="15" hidden="1" customHeight="1" x14ac:dyDescent="0.25">
      <c r="A131" s="81" t="s">
        <v>8</v>
      </c>
      <c r="B131" s="82" t="s">
        <v>58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72" t="s">
        <v>20</v>
      </c>
      <c r="N131" s="372"/>
      <c r="O131" s="116" t="s">
        <v>51</v>
      </c>
    </row>
    <row r="132" spans="1:15" ht="30" hidden="1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9" t="s">
        <v>72</v>
      </c>
      <c r="I132" s="229" t="s">
        <v>73</v>
      </c>
      <c r="J132" s="78" t="s">
        <v>1</v>
      </c>
      <c r="K132" s="78" t="s">
        <v>12</v>
      </c>
      <c r="L132" s="78" t="s">
        <v>5</v>
      </c>
      <c r="M132" s="372"/>
      <c r="N132" s="372"/>
      <c r="O132" s="117" t="s">
        <v>52</v>
      </c>
    </row>
    <row r="133" spans="1:15" hidden="1" x14ac:dyDescent="0.25">
      <c r="A133" s="84">
        <v>1</v>
      </c>
      <c r="B133" s="135"/>
      <c r="C133" s="124"/>
      <c r="D133" s="31"/>
      <c r="E133" s="125"/>
      <c r="F133" s="125"/>
      <c r="G133" s="5">
        <v>0</v>
      </c>
      <c r="H133" s="8">
        <v>0</v>
      </c>
      <c r="I133" s="32">
        <f>H133</f>
        <v>0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hidden="1" customHeight="1" x14ac:dyDescent="0.25">
      <c r="A134" s="84">
        <v>2</v>
      </c>
      <c r="B134" s="135"/>
      <c r="C134" s="124"/>
      <c r="D134" s="31"/>
      <c r="E134" s="125"/>
      <c r="F134" s="125"/>
      <c r="G134" s="5">
        <v>0</v>
      </c>
      <c r="H134" s="8">
        <v>0</v>
      </c>
      <c r="I134" s="32">
        <f t="shared" ref="I134:I156" si="12">H134</f>
        <v>0</v>
      </c>
      <c r="J134" s="33" t="str">
        <f t="shared" ref="J134:J156" si="13">IF(M134="B", $L$129/G134*$J$129,IF(I134&lt;=G134,$M$129,IF(I134&gt;G134,SUM($L$129/G134*$J$129,0,ROUNDUP(,0)))))</f>
        <v>NO BET</v>
      </c>
      <c r="K134" s="55"/>
      <c r="L134" s="73">
        <f t="shared" ref="L134:L156" si="14">IF(J134="NO BET",0,IF(K134&gt;1,J134*-1,IF(K134=1,SUM(J134*I134-J134,0))))</f>
        <v>0</v>
      </c>
      <c r="M134" s="86"/>
      <c r="N134" s="64"/>
      <c r="O134" s="127"/>
    </row>
    <row r="135" spans="1:15" hidden="1" x14ac:dyDescent="0.25">
      <c r="A135" s="84">
        <v>3</v>
      </c>
      <c r="B135" s="135"/>
      <c r="C135" s="124"/>
      <c r="D135" s="31"/>
      <c r="E135" s="125"/>
      <c r="F135" s="125"/>
      <c r="G135" s="28">
        <v>0</v>
      </c>
      <c r="H135" s="29">
        <v>0</v>
      </c>
      <c r="I135" s="32">
        <f t="shared" si="12"/>
        <v>0</v>
      </c>
      <c r="J135" s="33" t="str">
        <f t="shared" si="13"/>
        <v>NO BET</v>
      </c>
      <c r="K135" s="55"/>
      <c r="L135" s="73">
        <f t="shared" si="14"/>
        <v>0</v>
      </c>
      <c r="M135" s="86"/>
      <c r="N135" s="64"/>
      <c r="O135" s="118"/>
    </row>
    <row r="136" spans="1:15" ht="15" hidden="1" customHeight="1" x14ac:dyDescent="0.25">
      <c r="A136" s="84">
        <v>4</v>
      </c>
      <c r="B136" s="135"/>
      <c r="C136" s="124"/>
      <c r="D136" s="31"/>
      <c r="E136" s="125"/>
      <c r="F136" s="125"/>
      <c r="G136" s="28">
        <v>0</v>
      </c>
      <c r="H136" s="29">
        <v>0</v>
      </c>
      <c r="I136" s="32">
        <f t="shared" si="12"/>
        <v>0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hidden="1" x14ac:dyDescent="0.25">
      <c r="A137" s="84">
        <v>5</v>
      </c>
      <c r="B137" s="135"/>
      <c r="C137" s="124"/>
      <c r="D137" s="31"/>
      <c r="E137" s="125"/>
      <c r="F137" s="125"/>
      <c r="G137" s="28">
        <v>0</v>
      </c>
      <c r="H137" s="29">
        <v>0</v>
      </c>
      <c r="I137" s="32">
        <f t="shared" si="12"/>
        <v>0</v>
      </c>
      <c r="J137" s="33" t="str">
        <f t="shared" si="13"/>
        <v>NO BET</v>
      </c>
      <c r="K137" s="55"/>
      <c r="L137" s="73">
        <f t="shared" si="14"/>
        <v>0</v>
      </c>
      <c r="M137" s="86"/>
      <c r="N137" s="64"/>
      <c r="O137" s="118"/>
    </row>
    <row r="138" spans="1:15" hidden="1" x14ac:dyDescent="0.25">
      <c r="A138" s="84">
        <v>6</v>
      </c>
      <c r="B138" s="135"/>
      <c r="C138" s="124"/>
      <c r="D138" s="31"/>
      <c r="E138" s="125"/>
      <c r="F138" s="125"/>
      <c r="G138" s="28">
        <v>0</v>
      </c>
      <c r="H138" s="29">
        <v>0</v>
      </c>
      <c r="I138" s="32">
        <f t="shared" si="12"/>
        <v>0</v>
      </c>
      <c r="J138" s="33" t="str">
        <f t="shared" si="13"/>
        <v>NO BET</v>
      </c>
      <c r="K138" s="55"/>
      <c r="L138" s="73">
        <f t="shared" si="14"/>
        <v>0</v>
      </c>
      <c r="M138" s="86"/>
      <c r="N138" s="64"/>
      <c r="O138" s="118"/>
    </row>
    <row r="139" spans="1:15" hidden="1" x14ac:dyDescent="0.25">
      <c r="A139" s="84">
        <v>7</v>
      </c>
      <c r="B139" s="135"/>
      <c r="C139" s="124"/>
      <c r="D139" s="31"/>
      <c r="E139" s="125"/>
      <c r="F139" s="125"/>
      <c r="G139" s="5">
        <v>0</v>
      </c>
      <c r="H139" s="8">
        <v>0</v>
      </c>
      <c r="I139" s="32">
        <f t="shared" si="12"/>
        <v>0</v>
      </c>
      <c r="J139" s="33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hidden="1" x14ac:dyDescent="0.25">
      <c r="A140" s="84">
        <v>8</v>
      </c>
      <c r="B140" s="135"/>
      <c r="C140" s="124"/>
      <c r="D140" s="31"/>
      <c r="E140" s="125"/>
      <c r="F140" s="125"/>
      <c r="G140" s="28">
        <v>0</v>
      </c>
      <c r="H140" s="29">
        <v>0</v>
      </c>
      <c r="I140" s="32">
        <f t="shared" si="12"/>
        <v>0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/>
    </row>
    <row r="141" spans="1:15" hidden="1" x14ac:dyDescent="0.25">
      <c r="A141" s="84">
        <v>9</v>
      </c>
      <c r="B141" s="135"/>
      <c r="C141" s="124"/>
      <c r="D141" s="31"/>
      <c r="E141" s="125"/>
      <c r="F141" s="125"/>
      <c r="G141" s="28">
        <v>0</v>
      </c>
      <c r="H141" s="29">
        <v>0</v>
      </c>
      <c r="I141" s="32">
        <f t="shared" si="12"/>
        <v>0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hidden="1" x14ac:dyDescent="0.25">
      <c r="A142" s="84">
        <v>10</v>
      </c>
      <c r="B142" s="133"/>
      <c r="C142" s="124"/>
      <c r="D142" s="31"/>
      <c r="E142" s="125"/>
      <c r="F142" s="125"/>
      <c r="G142" s="28">
        <v>0</v>
      </c>
      <c r="H142" s="29">
        <v>0</v>
      </c>
      <c r="I142" s="32">
        <f t="shared" si="12"/>
        <v>0</v>
      </c>
      <c r="J142" s="33" t="str">
        <f t="shared" si="13"/>
        <v>NO BET</v>
      </c>
      <c r="K142" s="55"/>
      <c r="L142" s="73">
        <f t="shared" si="14"/>
        <v>0</v>
      </c>
      <c r="M142" s="86"/>
      <c r="N142" s="64"/>
      <c r="O142" s="118"/>
    </row>
    <row r="143" spans="1:15" hidden="1" x14ac:dyDescent="0.25">
      <c r="A143" s="84">
        <v>11</v>
      </c>
      <c r="B143" s="135"/>
      <c r="C143" s="124"/>
      <c r="D143" s="31"/>
      <c r="E143" s="125"/>
      <c r="F143" s="125"/>
      <c r="G143" s="28">
        <v>0</v>
      </c>
      <c r="H143" s="29">
        <v>0</v>
      </c>
      <c r="I143" s="32">
        <f t="shared" si="12"/>
        <v>0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hidden="1" x14ac:dyDescent="0.25">
      <c r="A144" s="84">
        <v>12</v>
      </c>
      <c r="B144" s="135"/>
      <c r="C144" s="124"/>
      <c r="D144" s="31"/>
      <c r="E144" s="125"/>
      <c r="F144" s="125"/>
      <c r="G144" s="28">
        <v>0</v>
      </c>
      <c r="H144" s="29">
        <v>0</v>
      </c>
      <c r="I144" s="32">
        <f t="shared" si="12"/>
        <v>0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hidden="1" x14ac:dyDescent="0.25">
      <c r="A145" s="84">
        <v>13</v>
      </c>
      <c r="B145" s="135"/>
      <c r="C145" s="124"/>
      <c r="D145" s="31"/>
      <c r="E145" s="125"/>
      <c r="F145" s="125"/>
      <c r="G145" s="28">
        <v>0</v>
      </c>
      <c r="H145" s="29">
        <v>0</v>
      </c>
      <c r="I145" s="32">
        <f t="shared" si="12"/>
        <v>0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hidden="1" x14ac:dyDescent="0.25">
      <c r="A146" s="84">
        <v>14</v>
      </c>
      <c r="B146" s="135"/>
      <c r="C146" s="124"/>
      <c r="D146" s="31"/>
      <c r="E146" s="125"/>
      <c r="F146" s="125"/>
      <c r="G146" s="28">
        <v>0</v>
      </c>
      <c r="H146" s="29">
        <v>0</v>
      </c>
      <c r="I146" s="32">
        <f t="shared" si="12"/>
        <v>0</v>
      </c>
      <c r="J146" s="33" t="str">
        <f t="shared" si="13"/>
        <v>NO BET</v>
      </c>
      <c r="K146" s="55"/>
      <c r="L146" s="73">
        <f t="shared" si="14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5"/>
      <c r="G147" s="28">
        <v>0</v>
      </c>
      <c r="H147" s="29">
        <v>0</v>
      </c>
      <c r="I147" s="32">
        <f t="shared" si="12"/>
        <v>0</v>
      </c>
      <c r="J147" s="33" t="str">
        <f t="shared" si="13"/>
        <v>NO BET</v>
      </c>
      <c r="K147" s="55"/>
      <c r="L147" s="73">
        <f t="shared" si="14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2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2"/>
        <v>0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2"/>
        <v>0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2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3"/>
    </row>
    <row r="157" spans="1:15" hidden="1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hidden="1" x14ac:dyDescent="0.25">
      <c r="A158" s="57" t="s">
        <v>22</v>
      </c>
      <c r="B158" s="383"/>
      <c r="C158" s="383"/>
      <c r="D158" s="226"/>
      <c r="E158" s="63" t="s">
        <v>16</v>
      </c>
      <c r="F158" s="61"/>
      <c r="G158" s="86"/>
      <c r="H158" s="16"/>
      <c r="I158" s="17" t="s">
        <v>25</v>
      </c>
      <c r="J158" s="18">
        <f>SUM(J133:J156)</f>
        <v>0</v>
      </c>
      <c r="K158" s="56" t="s">
        <v>17</v>
      </c>
      <c r="L158" s="18">
        <f>SUM(L133:L157)</f>
        <v>0</v>
      </c>
      <c r="N158" s="2"/>
      <c r="O158" s="144"/>
    </row>
    <row r="159" spans="1:15" hidden="1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4" t="s">
        <v>6</v>
      </c>
      <c r="B162" s="114"/>
      <c r="C162" s="69" t="s">
        <v>14</v>
      </c>
      <c r="D162" s="114"/>
      <c r="E162" s="228"/>
      <c r="F162" s="228"/>
      <c r="G162" s="114"/>
      <c r="H162" s="234" t="s">
        <v>19</v>
      </c>
      <c r="I162" s="377" t="s">
        <v>15</v>
      </c>
      <c r="J162" s="374">
        <v>0.9</v>
      </c>
      <c r="K162" s="376" t="s">
        <v>4</v>
      </c>
      <c r="L162" s="373">
        <v>100</v>
      </c>
      <c r="M162" s="375" t="s">
        <v>3</v>
      </c>
      <c r="N162" s="372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377"/>
      <c r="J163" s="374"/>
      <c r="K163" s="376"/>
      <c r="L163" s="373"/>
      <c r="M163" s="375"/>
      <c r="N163" s="372"/>
      <c r="O163" s="115"/>
    </row>
    <row r="164" spans="1:15" ht="15" hidden="1" customHeight="1" x14ac:dyDescent="0.25">
      <c r="A164" s="81" t="s">
        <v>8</v>
      </c>
      <c r="B164" s="82" t="s">
        <v>59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72" t="s">
        <v>20</v>
      </c>
      <c r="N164" s="372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9" t="s">
        <v>72</v>
      </c>
      <c r="I165" s="229" t="s">
        <v>73</v>
      </c>
      <c r="J165" s="78" t="s">
        <v>1</v>
      </c>
      <c r="K165" s="78" t="s">
        <v>12</v>
      </c>
      <c r="L165" s="78" t="s">
        <v>5</v>
      </c>
      <c r="M165" s="372"/>
      <c r="N165" s="372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5">H167</f>
        <v>0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5"/>
        <v>0</v>
      </c>
      <c r="J168" s="33" t="str">
        <f t="shared" si="16"/>
        <v>NO BET</v>
      </c>
      <c r="K168" s="55"/>
      <c r="L168" s="73">
        <f t="shared" si="17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5"/>
        <v>0</v>
      </c>
      <c r="J169" s="33" t="str">
        <f t="shared" si="16"/>
        <v>NO BET</v>
      </c>
      <c r="K169" s="55"/>
      <c r="L169" s="73">
        <f t="shared" si="17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5"/>
        <v>0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5"/>
        <v>0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5"/>
        <v>0</v>
      </c>
      <c r="J172" s="33" t="str">
        <f t="shared" si="16"/>
        <v>NO BET</v>
      </c>
      <c r="K172" s="55"/>
      <c r="L172" s="73">
        <f t="shared" si="17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5"/>
        <v>0</v>
      </c>
      <c r="J173" s="33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5"/>
        <v>0</v>
      </c>
      <c r="J174" s="33" t="str">
        <f t="shared" si="16"/>
        <v>NO BET</v>
      </c>
      <c r="K174" s="55"/>
      <c r="L174" s="73">
        <f t="shared" si="17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5"/>
        <v>0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5"/>
        <v>0</v>
      </c>
      <c r="J176" s="33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5"/>
        <v>0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5"/>
        <v>0</v>
      </c>
      <c r="J178" s="33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378"/>
      <c r="C191" s="378"/>
      <c r="D191" s="226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4" t="s">
        <v>6</v>
      </c>
      <c r="B195" s="114"/>
      <c r="C195" s="69" t="s">
        <v>14</v>
      </c>
      <c r="D195" s="114"/>
      <c r="E195" s="228"/>
      <c r="F195" s="228"/>
      <c r="G195" s="114"/>
      <c r="H195" s="234" t="s">
        <v>19</v>
      </c>
      <c r="I195" s="377" t="s">
        <v>15</v>
      </c>
      <c r="J195" s="374">
        <v>0.9</v>
      </c>
      <c r="K195" s="376" t="s">
        <v>4</v>
      </c>
      <c r="L195" s="373">
        <v>100</v>
      </c>
      <c r="M195" s="375" t="s">
        <v>3</v>
      </c>
      <c r="N195" s="372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377"/>
      <c r="J196" s="374"/>
      <c r="K196" s="376"/>
      <c r="L196" s="373"/>
      <c r="M196" s="375"/>
      <c r="N196" s="372"/>
      <c r="O196" s="115"/>
    </row>
    <row r="197" spans="1:15" ht="15" hidden="1" customHeight="1" x14ac:dyDescent="0.25">
      <c r="A197" s="81" t="s">
        <v>8</v>
      </c>
      <c r="B197" s="82" t="s">
        <v>60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72" t="s">
        <v>20</v>
      </c>
      <c r="N197" s="372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9" t="s">
        <v>72</v>
      </c>
      <c r="I198" s="229" t="s">
        <v>73</v>
      </c>
      <c r="J198" s="78" t="s">
        <v>1</v>
      </c>
      <c r="K198" s="78" t="s">
        <v>12</v>
      </c>
      <c r="L198" s="78" t="s">
        <v>5</v>
      </c>
      <c r="M198" s="372"/>
      <c r="N198" s="372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3">
        <f t="shared" si="20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3">
        <f t="shared" si="20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378"/>
      <c r="C224" s="378"/>
      <c r="D224" s="227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4" t="s">
        <v>6</v>
      </c>
      <c r="B228" s="114"/>
      <c r="C228" s="69" t="s">
        <v>14</v>
      </c>
      <c r="D228" s="114"/>
      <c r="E228" s="228"/>
      <c r="F228" s="228"/>
      <c r="G228" s="114"/>
      <c r="H228" s="234" t="s">
        <v>19</v>
      </c>
      <c r="I228" s="377" t="s">
        <v>15</v>
      </c>
      <c r="J228" s="374">
        <v>0.9</v>
      </c>
      <c r="K228" s="376" t="s">
        <v>4</v>
      </c>
      <c r="L228" s="373">
        <v>100</v>
      </c>
      <c r="M228" s="375" t="s">
        <v>3</v>
      </c>
      <c r="N228" s="372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377"/>
      <c r="J229" s="374"/>
      <c r="K229" s="376"/>
      <c r="L229" s="373"/>
      <c r="M229" s="375"/>
      <c r="N229" s="372"/>
      <c r="O229" s="115"/>
    </row>
    <row r="230" spans="1:15" ht="15" hidden="1" customHeight="1" x14ac:dyDescent="0.25">
      <c r="A230" s="81" t="s">
        <v>8</v>
      </c>
      <c r="B230" s="82" t="s">
        <v>61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72" t="s">
        <v>20</v>
      </c>
      <c r="N230" s="372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9" t="s">
        <v>72</v>
      </c>
      <c r="I231" s="229" t="s">
        <v>73</v>
      </c>
      <c r="J231" s="78" t="s">
        <v>1</v>
      </c>
      <c r="K231" s="78" t="s">
        <v>12</v>
      </c>
      <c r="L231" s="78" t="s">
        <v>5</v>
      </c>
      <c r="M231" s="372"/>
      <c r="N231" s="372"/>
      <c r="O231" s="117" t="s">
        <v>52</v>
      </c>
    </row>
    <row r="232" spans="1:15" hidden="1" x14ac:dyDescent="0.25">
      <c r="A232" s="84">
        <v>1</v>
      </c>
      <c r="B232" s="135"/>
      <c r="C232" s="124"/>
      <c r="D232" s="199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199"/>
      <c r="E233" s="125"/>
      <c r="F233" s="126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3">
        <f t="shared" ref="L233:L255" si="23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0"/>
      <c r="E234" s="125"/>
      <c r="F234" s="126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199"/>
      <c r="E235" s="125"/>
      <c r="F235" s="126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3">
        <f t="shared" si="23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3">
        <f t="shared" si="23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3">
        <f t="shared" si="23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3">
        <f t="shared" si="23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3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378"/>
      <c r="C257" s="378"/>
      <c r="D257" s="227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4" t="s">
        <v>6</v>
      </c>
      <c r="B261" s="114" t="s">
        <v>55</v>
      </c>
      <c r="C261" s="69" t="s">
        <v>14</v>
      </c>
      <c r="D261" s="114"/>
      <c r="E261" s="228"/>
      <c r="F261" s="228"/>
      <c r="G261" s="114"/>
      <c r="H261" s="234" t="s">
        <v>19</v>
      </c>
      <c r="I261" s="377" t="s">
        <v>15</v>
      </c>
      <c r="J261" s="374">
        <v>0.9</v>
      </c>
      <c r="K261" s="376" t="s">
        <v>4</v>
      </c>
      <c r="L261" s="373">
        <v>100</v>
      </c>
      <c r="M261" s="375" t="s">
        <v>3</v>
      </c>
      <c r="N261" s="372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77"/>
      <c r="J262" s="374"/>
      <c r="K262" s="376"/>
      <c r="L262" s="373"/>
      <c r="M262" s="375"/>
      <c r="N262" s="372"/>
      <c r="O262" s="115"/>
    </row>
    <row r="263" spans="1:15" ht="15" hidden="1" customHeight="1" x14ac:dyDescent="0.25">
      <c r="A263" s="81" t="s">
        <v>8</v>
      </c>
      <c r="B263" s="82" t="s">
        <v>62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72" t="s">
        <v>20</v>
      </c>
      <c r="N263" s="372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9" t="s">
        <v>72</v>
      </c>
      <c r="I264" s="229" t="s">
        <v>73</v>
      </c>
      <c r="J264" s="78" t="s">
        <v>1</v>
      </c>
      <c r="K264" s="78" t="s">
        <v>12</v>
      </c>
      <c r="L264" s="78" t="s">
        <v>5</v>
      </c>
      <c r="M264" s="372"/>
      <c r="N264" s="372"/>
      <c r="O264" s="117" t="s">
        <v>52</v>
      </c>
    </row>
    <row r="265" spans="1:15" hidden="1" x14ac:dyDescent="0.25">
      <c r="A265" s="84">
        <v>1</v>
      </c>
      <c r="B265" s="135"/>
      <c r="C265" s="124"/>
      <c r="D265" s="199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199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0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199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0"/>
      <c r="C280" s="31"/>
      <c r="D280" s="31"/>
      <c r="E280" s="142"/>
      <c r="F280" s="163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378"/>
      <c r="C290" s="378"/>
      <c r="D290" s="227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4" t="s">
        <v>6</v>
      </c>
      <c r="B294" s="114"/>
      <c r="C294" s="69" t="s">
        <v>14</v>
      </c>
      <c r="D294" s="114"/>
      <c r="E294" s="228"/>
      <c r="F294" s="228"/>
      <c r="G294" s="114"/>
      <c r="H294" s="234" t="s">
        <v>19</v>
      </c>
      <c r="I294" s="377" t="s">
        <v>15</v>
      </c>
      <c r="J294" s="374">
        <v>0.9</v>
      </c>
      <c r="K294" s="376" t="s">
        <v>4</v>
      </c>
      <c r="L294" s="373">
        <v>100</v>
      </c>
      <c r="M294" s="375" t="s">
        <v>3</v>
      </c>
      <c r="N294" s="372" t="s">
        <v>50</v>
      </c>
      <c r="O294" s="115"/>
      <c r="P294" s="245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77"/>
      <c r="J295" s="374"/>
      <c r="K295" s="376"/>
      <c r="L295" s="373"/>
      <c r="M295" s="375"/>
      <c r="N295" s="372"/>
      <c r="O295" s="115"/>
      <c r="P295" s="245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72" t="s">
        <v>20</v>
      </c>
      <c r="N296" s="372"/>
      <c r="O296" s="116" t="s">
        <v>51</v>
      </c>
      <c r="P296" s="245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9" t="s">
        <v>72</v>
      </c>
      <c r="I297" s="229" t="s">
        <v>73</v>
      </c>
      <c r="J297" s="78" t="s">
        <v>1</v>
      </c>
      <c r="K297" s="78" t="s">
        <v>12</v>
      </c>
      <c r="L297" s="78" t="s">
        <v>5</v>
      </c>
      <c r="M297" s="372"/>
      <c r="N297" s="372"/>
      <c r="O297" s="117" t="s">
        <v>52</v>
      </c>
      <c r="P297" s="245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6"/>
      <c r="R299" s="246"/>
      <c r="S299" s="246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6"/>
      <c r="R300" s="246"/>
      <c r="S300" s="246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6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0"/>
      <c r="R303" s="247"/>
      <c r="S303" s="247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69"/>
      <c r="R304" s="248"/>
      <c r="S304" s="248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1"/>
      <c r="R305" s="248"/>
      <c r="S305" s="248"/>
      <c r="U305" s="249"/>
      <c r="V305" s="249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0"/>
      <c r="R306" s="248"/>
      <c r="S306" s="248"/>
      <c r="U306" s="400"/>
      <c r="V306" s="40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0"/>
      <c r="R307" s="248"/>
      <c r="S307" s="248"/>
      <c r="U307" s="251"/>
      <c r="V307" s="251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0"/>
      <c r="R308" s="248"/>
      <c r="S308" s="248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0"/>
      <c r="R309" s="248"/>
      <c r="S309" s="248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0"/>
      <c r="R310" s="248"/>
      <c r="S310" s="248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0"/>
      <c r="R311" s="248"/>
      <c r="S311" s="248"/>
      <c r="U311" s="400"/>
      <c r="V311" s="40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0"/>
      <c r="R312" s="248"/>
      <c r="S312" s="248"/>
      <c r="U312" s="251"/>
      <c r="V312" s="251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0"/>
      <c r="R313" s="248"/>
      <c r="S313" s="248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0"/>
      <c r="R314" s="248"/>
      <c r="S314" s="248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2"/>
      <c r="S315" s="252"/>
      <c r="U315" s="249"/>
      <c r="V315" s="249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2"/>
      <c r="S316" s="253"/>
      <c r="U316" s="400"/>
      <c r="V316" s="40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4"/>
      <c r="R317" s="254"/>
      <c r="U317" s="251"/>
      <c r="V317" s="251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1"/>
      <c r="V318" s="251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1"/>
      <c r="V319" s="251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49"/>
      <c r="V321" s="249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2"/>
      <c r="S322" s="172"/>
      <c r="T322" s="172"/>
      <c r="U322" s="141"/>
      <c r="V322" s="141"/>
      <c r="W322" s="40"/>
    </row>
    <row r="323" spans="1:23" ht="18.75" hidden="1" customHeight="1" x14ac:dyDescent="0.25">
      <c r="A323" s="57" t="s">
        <v>22</v>
      </c>
      <c r="B323" s="378"/>
      <c r="C323" s="378"/>
      <c r="D323" s="227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7"/>
      <c r="R323" s="247"/>
      <c r="S323" s="247"/>
      <c r="T323" s="247"/>
      <c r="U323" s="251"/>
      <c r="V323" s="251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3"/>
      <c r="R324" s="174"/>
      <c r="S324" s="174"/>
      <c r="T324" s="255"/>
      <c r="U324" s="141"/>
      <c r="V324" s="141"/>
      <c r="W324" s="40"/>
    </row>
    <row r="325" spans="1:23" ht="18.75" customHeight="1" x14ac:dyDescent="0.25">
      <c r="I325" s="403" t="s">
        <v>18</v>
      </c>
      <c r="J325" s="403"/>
      <c r="K325" s="403"/>
      <c r="L325" s="25">
        <f>SUM(L59+L92+L125+L158+L191+L224+L257+L290+L323)</f>
        <v>0</v>
      </c>
      <c r="M325" s="402" t="s">
        <v>53</v>
      </c>
      <c r="N325" s="402"/>
      <c r="O325" s="157">
        <f>SUM(J59+J92+J125+J158+J191+J224+J257+J290+J323)</f>
        <v>132.16828280363094</v>
      </c>
      <c r="Q325" s="173"/>
      <c r="R325" s="174"/>
      <c r="S325" s="174"/>
      <c r="T325" s="255"/>
      <c r="U325" s="141"/>
      <c r="V325" s="141"/>
      <c r="W325" s="40"/>
    </row>
    <row r="326" spans="1:23" ht="15" customHeight="1" x14ac:dyDescent="0.35">
      <c r="E326" s="87"/>
      <c r="F326" s="167"/>
      <c r="G326" s="168"/>
      <c r="H326" s="167"/>
      <c r="I326" s="87"/>
    </row>
    <row r="327" spans="1:23" ht="15" customHeight="1" x14ac:dyDescent="0.25">
      <c r="A327" s="366" t="s">
        <v>54</v>
      </c>
      <c r="B327" s="366"/>
      <c r="C327" s="366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67"/>
    </row>
    <row r="328" spans="1:23" ht="15" customHeight="1" x14ac:dyDescent="0.25">
      <c r="A328" s="366"/>
      <c r="B328" s="366"/>
      <c r="C328" s="366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67"/>
    </row>
    <row r="329" spans="1:23" ht="15" customHeight="1" x14ac:dyDescent="0.25">
      <c r="A329" s="366"/>
      <c r="B329" s="366"/>
      <c r="C329" s="366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U306:V306"/>
    <mergeCell ref="U311:V311"/>
    <mergeCell ref="U316:V316"/>
    <mergeCell ref="A1:H1"/>
    <mergeCell ref="A2:H2"/>
    <mergeCell ref="A3:B3"/>
    <mergeCell ref="C3:J3"/>
    <mergeCell ref="C4:J4"/>
    <mergeCell ref="A5:J5"/>
    <mergeCell ref="A6:J6"/>
    <mergeCell ref="B125:C125"/>
    <mergeCell ref="M63:M64"/>
    <mergeCell ref="M96:M97"/>
    <mergeCell ref="M30:M31"/>
    <mergeCell ref="M17:M18"/>
    <mergeCell ref="B257:C257"/>
    <mergeCell ref="M195:M196"/>
    <mergeCell ref="M228:M229"/>
    <mergeCell ref="B191:C191"/>
    <mergeCell ref="M129:M130"/>
    <mergeCell ref="B224:C224"/>
    <mergeCell ref="B158:C158"/>
    <mergeCell ref="N30:N33"/>
    <mergeCell ref="M32:M33"/>
    <mergeCell ref="A15:E15"/>
    <mergeCell ref="F15:G15"/>
    <mergeCell ref="I17:I18"/>
    <mergeCell ref="J17:J18"/>
    <mergeCell ref="K17:K18"/>
    <mergeCell ref="L17:L18"/>
    <mergeCell ref="N17:N20"/>
    <mergeCell ref="M19:M20"/>
    <mergeCell ref="I30:I31"/>
    <mergeCell ref="J30:J31"/>
    <mergeCell ref="K30:K31"/>
    <mergeCell ref="L30:L31"/>
    <mergeCell ref="J16:L16"/>
    <mergeCell ref="N96:N99"/>
    <mergeCell ref="M98:M99"/>
    <mergeCell ref="B59:C59"/>
    <mergeCell ref="I63:I64"/>
    <mergeCell ref="J63:J64"/>
    <mergeCell ref="K63:K64"/>
    <mergeCell ref="L63:L64"/>
    <mergeCell ref="N63:N66"/>
    <mergeCell ref="M65:M66"/>
    <mergeCell ref="B92:C92"/>
    <mergeCell ref="I96:I97"/>
    <mergeCell ref="J96:J97"/>
    <mergeCell ref="K96:K97"/>
    <mergeCell ref="L96:L97"/>
    <mergeCell ref="N162:N165"/>
    <mergeCell ref="M164:M165"/>
    <mergeCell ref="I129:I130"/>
    <mergeCell ref="J129:J130"/>
    <mergeCell ref="K129:K130"/>
    <mergeCell ref="L129:L130"/>
    <mergeCell ref="N129:N132"/>
    <mergeCell ref="M131:M132"/>
    <mergeCell ref="I162:I163"/>
    <mergeCell ref="J162:J163"/>
    <mergeCell ref="K162:K163"/>
    <mergeCell ref="L162:L163"/>
    <mergeCell ref="M162:M163"/>
    <mergeCell ref="N228:N231"/>
    <mergeCell ref="M230:M231"/>
    <mergeCell ref="I195:I196"/>
    <mergeCell ref="J195:J196"/>
    <mergeCell ref="K195:K196"/>
    <mergeCell ref="L195:L196"/>
    <mergeCell ref="N195:N198"/>
    <mergeCell ref="M197:M198"/>
    <mergeCell ref="I228:I229"/>
    <mergeCell ref="J228:J229"/>
    <mergeCell ref="K228:K229"/>
    <mergeCell ref="L228:L229"/>
    <mergeCell ref="I261:I262"/>
    <mergeCell ref="J261:J262"/>
    <mergeCell ref="K261:K262"/>
    <mergeCell ref="L261:L262"/>
    <mergeCell ref="N261:N264"/>
    <mergeCell ref="M263:M264"/>
    <mergeCell ref="M261:M262"/>
    <mergeCell ref="B323:C323"/>
    <mergeCell ref="I325:K325"/>
    <mergeCell ref="M325:N325"/>
    <mergeCell ref="B290:C290"/>
    <mergeCell ref="I294:I295"/>
    <mergeCell ref="J294:J295"/>
    <mergeCell ref="K294:K295"/>
    <mergeCell ref="L294:L295"/>
    <mergeCell ref="N294:N297"/>
    <mergeCell ref="M296:M297"/>
    <mergeCell ref="M294:M295"/>
  </mergeCells>
  <conditionalFormatting sqref="G319">
    <cfRule type="cellIs" priority="66" operator="equal">
      <formula>0</formula>
    </cfRule>
    <cfRule type="cellIs" dxfId="43" priority="67" operator="equal">
      <formula>2</formula>
    </cfRule>
    <cfRule type="cellIs" dxfId="42" priority="68" operator="equal">
      <formula>1</formula>
    </cfRule>
  </conditionalFormatting>
  <conditionalFormatting sqref="G320">
    <cfRule type="cellIs" priority="63" operator="equal">
      <formula>0</formula>
    </cfRule>
    <cfRule type="cellIs" dxfId="41" priority="64" operator="equal">
      <formula>2</formula>
    </cfRule>
    <cfRule type="cellIs" dxfId="40" priority="65" operator="equal">
      <formula>1</formula>
    </cfRule>
  </conditionalFormatting>
  <conditionalFormatting sqref="G321">
    <cfRule type="cellIs" priority="60" operator="equal">
      <formula>0</formula>
    </cfRule>
    <cfRule type="cellIs" dxfId="39" priority="61" operator="equal">
      <formula>2</formula>
    </cfRule>
    <cfRule type="cellIs" dxfId="38" priority="62" operator="equal">
      <formula>1</formula>
    </cfRule>
  </conditionalFormatting>
  <conditionalFormatting sqref="G322">
    <cfRule type="cellIs" priority="57" operator="equal">
      <formula>0</formula>
    </cfRule>
    <cfRule type="cellIs" dxfId="37" priority="58" operator="equal">
      <formula>2</formula>
    </cfRule>
    <cfRule type="cellIs" dxfId="36" priority="59" operator="equal">
      <formula>1</formula>
    </cfRule>
  </conditionalFormatting>
  <conditionalFormatting sqref="G323">
    <cfRule type="cellIs" priority="54" operator="equal">
      <formula>0</formula>
    </cfRule>
    <cfRule type="cellIs" dxfId="35" priority="55" operator="equal">
      <formula>2</formula>
    </cfRule>
    <cfRule type="cellIs" dxfId="34" priority="56" operator="equal">
      <formula>1</formula>
    </cfRule>
  </conditionalFormatting>
  <conditionalFormatting sqref="G324">
    <cfRule type="cellIs" priority="51" operator="equal">
      <formula>0</formula>
    </cfRule>
    <cfRule type="cellIs" dxfId="33" priority="52" operator="equal">
      <formula>2</formula>
    </cfRule>
    <cfRule type="cellIs" dxfId="32" priority="53" operator="equal">
      <formula>1</formula>
    </cfRule>
  </conditionalFormatting>
  <conditionalFormatting sqref="G325">
    <cfRule type="cellIs" priority="48" operator="equal">
      <formula>0</formula>
    </cfRule>
    <cfRule type="cellIs" dxfId="31" priority="49" operator="equal">
      <formula>2</formula>
    </cfRule>
    <cfRule type="cellIs" dxfId="30" priority="50" operator="equal">
      <formula>1</formula>
    </cfRule>
  </conditionalFormatting>
  <conditionalFormatting sqref="Q324">
    <cfRule type="cellIs" priority="42" operator="equal">
      <formula>0</formula>
    </cfRule>
    <cfRule type="cellIs" dxfId="29" priority="43" operator="equal">
      <formula>2</formula>
    </cfRule>
    <cfRule type="cellIs" dxfId="28" priority="44" operator="equal">
      <formula>1</formula>
    </cfRule>
  </conditionalFormatting>
  <conditionalFormatting sqref="Q325">
    <cfRule type="cellIs" priority="39" operator="equal">
      <formula>0</formula>
    </cfRule>
    <cfRule type="cellIs" dxfId="27" priority="40" operator="equal">
      <formula>2</formula>
    </cfRule>
    <cfRule type="cellIs" dxfId="26" priority="41" operator="equal">
      <formula>1</formula>
    </cfRule>
  </conditionalFormatting>
  <conditionalFormatting sqref="R324:R325">
    <cfRule type="cellIs" dxfId="25" priority="69" operator="lessThan">
      <formula>#REF!</formula>
    </cfRule>
    <cfRule type="cellIs" dxfId="24" priority="70" operator="lessThan">
      <formula>P319</formula>
    </cfRule>
  </conditionalFormatting>
  <conditionalFormatting sqref="H319:H325">
    <cfRule type="cellIs" dxfId="23" priority="71" operator="lessThan">
      <formula>#REF!</formula>
    </cfRule>
    <cfRule type="cellIs" dxfId="22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02227C32-1743-4456-A59C-78834D097BF9}">
      <formula1>#REF!</formula1>
    </dataValidation>
  </dataValidations>
  <pageMargins left="0.7" right="0.7" top="0.75" bottom="0.75" header="0.3" footer="0.3"/>
  <ignoredErrors>
    <ignoredError sqref="B68 B106:B10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07F4-3E5B-4BE2-8FB8-07744CF99855}">
  <dimension ref="A1:X335"/>
  <sheetViews>
    <sheetView workbookViewId="0">
      <selection activeCell="P21" sqref="P21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84" t="s">
        <v>23</v>
      </c>
      <c r="B1" s="384"/>
      <c r="C1" s="384"/>
      <c r="D1" s="384"/>
      <c r="E1" s="384"/>
      <c r="F1" s="384"/>
      <c r="G1" s="384"/>
      <c r="H1" s="384"/>
      <c r="I1" s="71"/>
    </row>
    <row r="2" spans="1:17" ht="30" customHeight="1" thickBot="1" x14ac:dyDescent="0.3">
      <c r="A2" s="385" t="s">
        <v>24</v>
      </c>
      <c r="B2" s="385"/>
      <c r="C2" s="385"/>
      <c r="D2" s="385"/>
      <c r="E2" s="385"/>
      <c r="F2" s="385"/>
      <c r="G2" s="385"/>
      <c r="H2" s="385"/>
      <c r="I2" s="55"/>
      <c r="J2" s="55"/>
      <c r="K2" s="55"/>
      <c r="L2" s="55"/>
      <c r="M2" s="55"/>
      <c r="N2" s="55"/>
    </row>
    <row r="3" spans="1:17" ht="24.95" customHeight="1" thickBot="1" x14ac:dyDescent="0.3">
      <c r="A3" s="392" t="s">
        <v>30</v>
      </c>
      <c r="B3" s="393"/>
      <c r="C3" s="394" t="s">
        <v>31</v>
      </c>
      <c r="D3" s="395"/>
      <c r="E3" s="395"/>
      <c r="F3" s="395"/>
      <c r="G3" s="395"/>
      <c r="H3" s="395"/>
      <c r="I3" s="395"/>
      <c r="J3" s="396"/>
    </row>
    <row r="4" spans="1:17" ht="24.95" customHeight="1" thickBot="1" x14ac:dyDescent="0.3">
      <c r="A4" s="231" t="s">
        <v>29</v>
      </c>
      <c r="B4" s="232"/>
      <c r="C4" s="386" t="s">
        <v>21</v>
      </c>
      <c r="D4" s="387"/>
      <c r="E4" s="387"/>
      <c r="F4" s="387"/>
      <c r="G4" s="387"/>
      <c r="H4" s="387"/>
      <c r="I4" s="387"/>
      <c r="J4" s="388"/>
    </row>
    <row r="5" spans="1:17" ht="45" customHeight="1" thickBot="1" x14ac:dyDescent="0.3">
      <c r="A5" s="389" t="s">
        <v>32</v>
      </c>
      <c r="B5" s="390"/>
      <c r="C5" s="390"/>
      <c r="D5" s="390"/>
      <c r="E5" s="390"/>
      <c r="F5" s="390"/>
      <c r="G5" s="390"/>
      <c r="H5" s="390"/>
      <c r="I5" s="390"/>
      <c r="J5" s="390"/>
      <c r="K5" s="215"/>
      <c r="L5" s="216"/>
      <c r="M5" s="216"/>
      <c r="N5" s="216"/>
      <c r="O5" s="217"/>
    </row>
    <row r="6" spans="1:17" ht="24.95" customHeight="1" thickBot="1" x14ac:dyDescent="0.3">
      <c r="A6" s="397" t="s">
        <v>45</v>
      </c>
      <c r="B6" s="398"/>
      <c r="C6" s="398"/>
      <c r="D6" s="398"/>
      <c r="E6" s="398"/>
      <c r="F6" s="398"/>
      <c r="G6" s="398"/>
      <c r="H6" s="398"/>
      <c r="I6" s="398"/>
      <c r="J6" s="398"/>
      <c r="K6" s="218"/>
      <c r="L6" s="239"/>
      <c r="M6" s="239"/>
      <c r="N6" s="239"/>
      <c r="O6" s="203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0"/>
      <c r="L7" s="224"/>
      <c r="M7" s="224"/>
      <c r="N7" s="224"/>
      <c r="O7" s="211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0"/>
      <c r="J8" s="108"/>
      <c r="K8" s="212"/>
      <c r="L8" s="91"/>
      <c r="M8" s="230"/>
      <c r="O8" s="203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30"/>
      <c r="J9" s="108"/>
      <c r="K9" s="212"/>
      <c r="L9" s="91"/>
      <c r="M9" s="230"/>
      <c r="O9" s="203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0"/>
      <c r="J10" s="108"/>
      <c r="K10" s="212"/>
      <c r="L10" s="91"/>
      <c r="M10" s="230"/>
      <c r="O10" s="203"/>
    </row>
    <row r="11" spans="1:17" ht="15" customHeight="1" x14ac:dyDescent="0.25">
      <c r="A11" s="44" t="s">
        <v>36</v>
      </c>
      <c r="B11" s="223" t="s">
        <v>49</v>
      </c>
      <c r="C11" s="223"/>
      <c r="D11" s="223"/>
      <c r="E11" s="223"/>
      <c r="F11" s="223"/>
      <c r="G11" s="107"/>
      <c r="H11" s="90"/>
      <c r="I11" s="230"/>
      <c r="J11" s="108"/>
      <c r="K11" s="212"/>
      <c r="L11" s="91"/>
      <c r="M11" s="230"/>
      <c r="O11" s="203"/>
    </row>
    <row r="12" spans="1:17" ht="15" hidden="1" customHeight="1" x14ac:dyDescent="0.25">
      <c r="A12" s="44"/>
      <c r="B12" s="223"/>
      <c r="C12" s="223"/>
      <c r="D12" s="223"/>
      <c r="E12" s="223"/>
      <c r="F12" s="223"/>
      <c r="G12" s="107"/>
      <c r="H12" s="90"/>
      <c r="I12" s="230"/>
      <c r="J12" s="108"/>
      <c r="K12" s="212"/>
      <c r="L12" s="91"/>
      <c r="M12" s="230"/>
      <c r="O12" s="203"/>
    </row>
    <row r="13" spans="1:17" ht="15" customHeight="1" thickBot="1" x14ac:dyDescent="0.3">
      <c r="A13" s="219">
        <v>100</v>
      </c>
      <c r="B13" s="109" t="s">
        <v>70</v>
      </c>
      <c r="C13" s="110"/>
      <c r="D13" s="204"/>
      <c r="E13" s="204"/>
      <c r="F13" s="204"/>
      <c r="G13" s="205"/>
      <c r="H13" s="93"/>
      <c r="I13" s="206"/>
      <c r="J13" s="207"/>
      <c r="K13" s="213"/>
      <c r="L13" s="208"/>
      <c r="M13" s="206"/>
      <c r="N13" s="92"/>
      <c r="O13" s="209"/>
    </row>
    <row r="14" spans="1:17" x14ac:dyDescent="0.25">
      <c r="A14" s="158"/>
      <c r="B14" s="2"/>
      <c r="C14" s="72"/>
      <c r="D14" s="72"/>
      <c r="E14" s="159"/>
      <c r="F14" s="159"/>
      <c r="G14" s="160"/>
      <c r="I14" s="11"/>
      <c r="J14" s="95"/>
      <c r="K14" s="111"/>
    </row>
    <row r="15" spans="1:17" ht="20.100000000000001" customHeight="1" x14ac:dyDescent="0.25">
      <c r="A15" s="379" t="s">
        <v>382</v>
      </c>
      <c r="B15" s="379"/>
      <c r="C15" s="379"/>
      <c r="D15" s="379"/>
      <c r="E15" s="379"/>
      <c r="F15" s="380" t="s">
        <v>383</v>
      </c>
      <c r="G15" s="380"/>
      <c r="H15" s="233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0"/>
      <c r="D16" s="230"/>
      <c r="E16" s="88"/>
      <c r="F16" s="88"/>
      <c r="G16" s="91"/>
      <c r="H16" s="91"/>
      <c r="J16" s="391"/>
      <c r="K16" s="391"/>
      <c r="L16" s="391"/>
    </row>
    <row r="17" spans="1:16" ht="20.100000000000001" customHeight="1" x14ac:dyDescent="0.25">
      <c r="A17" s="233" t="s">
        <v>38</v>
      </c>
      <c r="B17" s="114"/>
      <c r="C17" s="69"/>
      <c r="D17" s="69"/>
      <c r="E17" s="228"/>
      <c r="F17" s="228"/>
      <c r="G17" s="53"/>
      <c r="H17" s="234"/>
      <c r="I17" s="377" t="s">
        <v>15</v>
      </c>
      <c r="J17" s="381">
        <v>0.9</v>
      </c>
      <c r="K17" s="376" t="s">
        <v>4</v>
      </c>
      <c r="L17" s="382">
        <v>100</v>
      </c>
      <c r="M17" s="375" t="s">
        <v>3</v>
      </c>
      <c r="N17" s="372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77"/>
      <c r="J18" s="381"/>
      <c r="K18" s="376"/>
      <c r="L18" s="382"/>
      <c r="M18" s="375"/>
      <c r="N18" s="372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72" t="s">
        <v>20</v>
      </c>
      <c r="N19" s="372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29" t="s">
        <v>72</v>
      </c>
      <c r="I20" s="229" t="s">
        <v>73</v>
      </c>
      <c r="J20" s="78" t="s">
        <v>1</v>
      </c>
      <c r="K20" s="78" t="s">
        <v>12</v>
      </c>
      <c r="L20" s="78" t="s">
        <v>5</v>
      </c>
      <c r="M20" s="372"/>
      <c r="N20" s="372"/>
      <c r="O20" s="117" t="s">
        <v>52</v>
      </c>
    </row>
    <row r="21" spans="1:16" ht="15" customHeight="1" x14ac:dyDescent="0.25">
      <c r="A21" s="99" t="s">
        <v>66</v>
      </c>
      <c r="B21" s="64">
        <v>3</v>
      </c>
      <c r="C21" s="214" t="s">
        <v>460</v>
      </c>
      <c r="D21" s="214"/>
      <c r="E21" s="65">
        <v>8</v>
      </c>
      <c r="F21" s="66">
        <v>56.5</v>
      </c>
      <c r="G21" s="49">
        <v>3.3</v>
      </c>
      <c r="H21" s="98">
        <v>5.7</v>
      </c>
      <c r="I21" s="19">
        <f>H21</f>
        <v>5.7</v>
      </c>
      <c r="J21" s="15">
        <f t="shared" ref="J21:J24" si="0">IF(M21="B", $L$17/G21*$J$17,IF(I21&lt;=G21,$M$17,IF(I21&gt;G21,SUM($L$17/G21*$J$17,0,ROUNDUP(,0)))))</f>
        <v>27.272727272727273</v>
      </c>
      <c r="K21" s="75"/>
      <c r="L21" s="73" t="b">
        <f>IF(J21="NO BET",0,IF(K21&gt;1,J21*-1,IF(K21=1,SUM(J21*I21-J21,0))))</f>
        <v>0</v>
      </c>
      <c r="M21" s="74"/>
      <c r="N21" s="27" t="s">
        <v>464</v>
      </c>
      <c r="O21" s="118" t="s">
        <v>114</v>
      </c>
    </row>
    <row r="22" spans="1:16" ht="15" customHeight="1" x14ac:dyDescent="0.25">
      <c r="A22" s="99" t="s">
        <v>66</v>
      </c>
      <c r="B22" s="65">
        <v>6</v>
      </c>
      <c r="C22" s="214" t="s">
        <v>461</v>
      </c>
      <c r="D22" s="214"/>
      <c r="E22" s="65">
        <v>3</v>
      </c>
      <c r="F22" s="66">
        <v>54</v>
      </c>
      <c r="G22" s="49">
        <v>4.4000000000000004</v>
      </c>
      <c r="H22" s="98">
        <v>12.5</v>
      </c>
      <c r="I22" s="19">
        <f t="shared" ref="I22:I24" si="1">H22</f>
        <v>12.5</v>
      </c>
      <c r="J22" s="15">
        <f t="shared" si="0"/>
        <v>20.454545454545453</v>
      </c>
      <c r="K22" s="75"/>
      <c r="L22" s="73" t="b">
        <f t="shared" ref="L22:L24" si="2">IF(J22="NO BET",0,IF(K22&gt;1,J22*-1,IF(K22=1,SUM(J22*I22-J22,0))))</f>
        <v>0</v>
      </c>
      <c r="M22" s="74"/>
      <c r="N22" s="27"/>
      <c r="O22" s="118" t="s">
        <v>114</v>
      </c>
    </row>
    <row r="23" spans="1:16" ht="15" customHeight="1" x14ac:dyDescent="0.25">
      <c r="A23" s="99"/>
      <c r="B23" s="65"/>
      <c r="C23" s="214"/>
      <c r="D23" s="214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4"/>
      <c r="D24" s="214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47.727272727272727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0"/>
      <c r="D27" s="240"/>
      <c r="E27" s="240"/>
      <c r="F27" s="240"/>
      <c r="G27" s="23"/>
      <c r="H27" s="20"/>
      <c r="I27" s="94"/>
      <c r="J27" s="22"/>
      <c r="K27" s="55"/>
      <c r="L27" s="95"/>
      <c r="M27" s="74"/>
      <c r="N27" s="241"/>
      <c r="O27" s="13"/>
      <c r="P27" s="12"/>
    </row>
    <row r="28" spans="1:16" ht="31.5" x14ac:dyDescent="0.5">
      <c r="A28" s="242" t="s">
        <v>39</v>
      </c>
      <c r="B28" s="242"/>
      <c r="C28" s="242"/>
      <c r="D28" s="242"/>
      <c r="E28" s="42"/>
      <c r="F28" s="42"/>
      <c r="G28" s="242"/>
      <c r="H28" s="242"/>
      <c r="I28" s="243"/>
      <c r="J28" s="38"/>
      <c r="K28" s="54"/>
      <c r="L28" s="244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4" t="s">
        <v>6</v>
      </c>
      <c r="B30" s="79" t="s">
        <v>66</v>
      </c>
      <c r="C30" s="69" t="s">
        <v>14</v>
      </c>
      <c r="D30" s="114" t="s">
        <v>140</v>
      </c>
      <c r="E30" s="228"/>
      <c r="F30" s="228"/>
      <c r="G30" s="114"/>
      <c r="H30" s="234" t="s">
        <v>19</v>
      </c>
      <c r="I30" s="377" t="s">
        <v>15</v>
      </c>
      <c r="J30" s="374">
        <v>0.9</v>
      </c>
      <c r="K30" s="376" t="s">
        <v>4</v>
      </c>
      <c r="L30" s="373">
        <v>100</v>
      </c>
      <c r="M30" s="399" t="s">
        <v>3</v>
      </c>
      <c r="N30" s="372" t="s">
        <v>50</v>
      </c>
      <c r="O30" s="115"/>
    </row>
    <row r="31" spans="1:16" x14ac:dyDescent="0.25">
      <c r="A31" s="79" t="s">
        <v>7</v>
      </c>
      <c r="B31" s="85">
        <v>3</v>
      </c>
      <c r="C31" s="80" t="s">
        <v>13</v>
      </c>
      <c r="D31" s="85" t="s">
        <v>398</v>
      </c>
      <c r="E31" s="78"/>
      <c r="F31" s="78"/>
      <c r="G31" s="85"/>
      <c r="H31" s="67"/>
      <c r="I31" s="377"/>
      <c r="J31" s="374"/>
      <c r="K31" s="376"/>
      <c r="L31" s="373"/>
      <c r="M31" s="399"/>
      <c r="N31" s="372"/>
      <c r="O31" s="115"/>
    </row>
    <row r="32" spans="1:16" ht="15" customHeight="1" x14ac:dyDescent="0.25">
      <c r="A32" s="81" t="s">
        <v>8</v>
      </c>
      <c r="B32" s="82" t="s">
        <v>399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72" t="s">
        <v>20</v>
      </c>
      <c r="N32" s="372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29" t="s">
        <v>72</v>
      </c>
      <c r="I33" s="229" t="s">
        <v>73</v>
      </c>
      <c r="J33" s="78" t="s">
        <v>1</v>
      </c>
      <c r="K33" s="78" t="s">
        <v>12</v>
      </c>
      <c r="L33" s="78" t="s">
        <v>5</v>
      </c>
      <c r="M33" s="372"/>
      <c r="N33" s="372"/>
      <c r="O33" s="117" t="s">
        <v>52</v>
      </c>
    </row>
    <row r="34" spans="1:15" x14ac:dyDescent="0.25">
      <c r="A34" s="84">
        <v>1</v>
      </c>
      <c r="B34" s="300">
        <v>7648</v>
      </c>
      <c r="C34" s="294" t="s">
        <v>394</v>
      </c>
      <c r="D34" s="295"/>
      <c r="E34" s="302">
        <v>3</v>
      </c>
      <c r="F34" s="303">
        <v>60.5</v>
      </c>
      <c r="G34" s="28">
        <v>4.3</v>
      </c>
      <c r="H34" s="29">
        <v>4.4000000000000004</v>
      </c>
      <c r="I34" s="32">
        <v>4.4000000000000004</v>
      </c>
      <c r="J34" s="33">
        <f>IF(M34="B", $L$30/G34*$J$30,IF(I34&lt;=G34,$M$30,IF(I34&gt;G34,SUM($L$30/G34*$J$30,0,ROUNDUP(,0)))))</f>
        <v>20.930232558139537</v>
      </c>
      <c r="K34" s="122"/>
      <c r="L34" s="73" t="b">
        <f>IF(J34="NO BET",0,IF(K34&gt;1,J34*-1,IF(K34=1,SUM(J34*I34-J34,0))))</f>
        <v>0</v>
      </c>
      <c r="N34" s="64" t="s">
        <v>464</v>
      </c>
      <c r="O34" s="118" t="s">
        <v>114</v>
      </c>
    </row>
    <row r="35" spans="1:15" ht="15" customHeight="1" x14ac:dyDescent="0.25">
      <c r="A35" s="304">
        <v>2</v>
      </c>
      <c r="B35" s="305" t="s">
        <v>384</v>
      </c>
      <c r="C35" s="306" t="s">
        <v>395</v>
      </c>
      <c r="D35" s="307"/>
      <c r="E35" s="308">
        <v>10</v>
      </c>
      <c r="F35" s="309">
        <v>59.5</v>
      </c>
      <c r="G35" s="310">
        <v>0</v>
      </c>
      <c r="H35" s="311">
        <v>0</v>
      </c>
      <c r="I35" s="312">
        <f t="shared" ref="I35:I57" si="3">H35</f>
        <v>0</v>
      </c>
      <c r="J35" s="31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/>
    </row>
    <row r="36" spans="1:15" x14ac:dyDescent="0.25">
      <c r="A36" s="84">
        <v>3</v>
      </c>
      <c r="B36" s="300" t="s">
        <v>385</v>
      </c>
      <c r="C36" s="294" t="s">
        <v>396</v>
      </c>
      <c r="D36" s="295"/>
      <c r="E36" s="302">
        <v>6</v>
      </c>
      <c r="F36" s="303">
        <v>58.5</v>
      </c>
      <c r="G36" s="28">
        <v>12.6</v>
      </c>
      <c r="H36" s="29">
        <v>16.5</v>
      </c>
      <c r="I36" s="32">
        <f t="shared" si="3"/>
        <v>16.5</v>
      </c>
      <c r="J36" s="33">
        <f t="shared" si="4"/>
        <v>7.1428571428571432</v>
      </c>
      <c r="K36" s="122"/>
      <c r="L36" s="73" t="b">
        <f t="shared" si="5"/>
        <v>0</v>
      </c>
      <c r="N36" s="64"/>
      <c r="O36" s="118"/>
    </row>
    <row r="37" spans="1:15" ht="15" customHeight="1" x14ac:dyDescent="0.25">
      <c r="A37" s="84">
        <v>4</v>
      </c>
      <c r="B37" s="300">
        <v>2193</v>
      </c>
      <c r="C37" s="294" t="s">
        <v>386</v>
      </c>
      <c r="D37" s="295"/>
      <c r="E37" s="302">
        <v>5</v>
      </c>
      <c r="F37" s="303">
        <v>58</v>
      </c>
      <c r="G37" s="28">
        <v>5</v>
      </c>
      <c r="H37" s="29">
        <v>9.4</v>
      </c>
      <c r="I37" s="32">
        <f t="shared" si="3"/>
        <v>9.4</v>
      </c>
      <c r="J37" s="33">
        <f t="shared" si="4"/>
        <v>18</v>
      </c>
      <c r="K37" s="122"/>
      <c r="L37" s="73" t="b">
        <f t="shared" si="5"/>
        <v>0</v>
      </c>
      <c r="N37" s="64"/>
      <c r="O37" s="118" t="s">
        <v>114</v>
      </c>
    </row>
    <row r="38" spans="1:15" ht="15" customHeight="1" x14ac:dyDescent="0.25">
      <c r="A38" s="84">
        <v>5</v>
      </c>
      <c r="B38" s="300">
        <v>9667</v>
      </c>
      <c r="C38" s="294" t="s">
        <v>387</v>
      </c>
      <c r="D38" s="295"/>
      <c r="E38" s="302">
        <v>4</v>
      </c>
      <c r="F38" s="303">
        <v>57.5</v>
      </c>
      <c r="G38" s="28">
        <v>30.1</v>
      </c>
      <c r="H38" s="29">
        <v>11</v>
      </c>
      <c r="I38" s="32">
        <f t="shared" si="3"/>
        <v>11</v>
      </c>
      <c r="J38" s="33" t="str">
        <f t="shared" si="4"/>
        <v>NO BET</v>
      </c>
      <c r="K38" s="122"/>
      <c r="L38" s="73">
        <f t="shared" si="5"/>
        <v>0</v>
      </c>
      <c r="N38" s="64"/>
      <c r="O38" s="118"/>
    </row>
    <row r="39" spans="1:15" x14ac:dyDescent="0.25">
      <c r="A39" s="304">
        <v>6</v>
      </c>
      <c r="B39" s="305">
        <v>3123</v>
      </c>
      <c r="C39" s="306" t="s">
        <v>397</v>
      </c>
      <c r="D39" s="307"/>
      <c r="E39" s="308">
        <v>9</v>
      </c>
      <c r="F39" s="309">
        <v>57.5</v>
      </c>
      <c r="G39" s="310">
        <v>0</v>
      </c>
      <c r="H39" s="311">
        <v>0</v>
      </c>
      <c r="I39" s="312">
        <f t="shared" si="3"/>
        <v>0</v>
      </c>
      <c r="J39" s="313" t="str">
        <f t="shared" si="4"/>
        <v>NO BET</v>
      </c>
      <c r="K39" s="122"/>
      <c r="L39" s="73">
        <f t="shared" si="5"/>
        <v>0</v>
      </c>
      <c r="N39" s="64"/>
      <c r="O39" s="118"/>
    </row>
    <row r="40" spans="1:15" x14ac:dyDescent="0.25">
      <c r="A40" s="314">
        <v>7</v>
      </c>
      <c r="B40" s="315">
        <v>1225</v>
      </c>
      <c r="C40" s="316" t="s">
        <v>388</v>
      </c>
      <c r="D40" s="317"/>
      <c r="E40" s="318">
        <v>8</v>
      </c>
      <c r="F40" s="319">
        <v>56.5</v>
      </c>
      <c r="G40" s="320">
        <v>3.3</v>
      </c>
      <c r="H40" s="321">
        <v>5.7</v>
      </c>
      <c r="I40" s="32">
        <f t="shared" si="3"/>
        <v>5.7</v>
      </c>
      <c r="J40" s="33">
        <f t="shared" si="4"/>
        <v>27.272727272727273</v>
      </c>
      <c r="K40" s="122"/>
      <c r="L40" s="73" t="b">
        <f t="shared" si="5"/>
        <v>0</v>
      </c>
      <c r="M40" s="72"/>
      <c r="N40" s="64" t="s">
        <v>464</v>
      </c>
      <c r="O40" s="118" t="s">
        <v>114</v>
      </c>
    </row>
    <row r="41" spans="1:15" x14ac:dyDescent="0.25">
      <c r="A41" s="304">
        <v>8</v>
      </c>
      <c r="B41" s="305">
        <v>2710</v>
      </c>
      <c r="C41" s="306" t="s">
        <v>389</v>
      </c>
      <c r="D41" s="307"/>
      <c r="E41" s="308">
        <v>1</v>
      </c>
      <c r="F41" s="309">
        <v>56</v>
      </c>
      <c r="G41" s="310">
        <v>0</v>
      </c>
      <c r="H41" s="311">
        <v>0</v>
      </c>
      <c r="I41" s="312">
        <f t="shared" si="3"/>
        <v>0</v>
      </c>
      <c r="J41" s="313" t="str">
        <f t="shared" si="4"/>
        <v>NO BET</v>
      </c>
      <c r="K41" s="122"/>
      <c r="L41" s="73">
        <f t="shared" si="5"/>
        <v>0</v>
      </c>
      <c r="N41" s="64"/>
      <c r="O41" s="118"/>
    </row>
    <row r="42" spans="1:15" x14ac:dyDescent="0.25">
      <c r="A42" s="84">
        <v>9</v>
      </c>
      <c r="B42" s="300" t="s">
        <v>390</v>
      </c>
      <c r="C42" s="294" t="s">
        <v>391</v>
      </c>
      <c r="D42" s="295"/>
      <c r="E42" s="302">
        <v>7</v>
      </c>
      <c r="F42" s="303">
        <v>56</v>
      </c>
      <c r="G42" s="28">
        <v>12.6</v>
      </c>
      <c r="H42" s="29">
        <v>5.2</v>
      </c>
      <c r="I42" s="32">
        <f t="shared" si="3"/>
        <v>5.2</v>
      </c>
      <c r="J42" s="33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84">
        <v>10</v>
      </c>
      <c r="B43" s="300" t="s">
        <v>392</v>
      </c>
      <c r="C43" s="294" t="s">
        <v>393</v>
      </c>
      <c r="D43" s="295"/>
      <c r="E43" s="302">
        <v>2</v>
      </c>
      <c r="F43" s="303">
        <v>55.5</v>
      </c>
      <c r="G43" s="28">
        <v>12</v>
      </c>
      <c r="H43" s="29">
        <v>4.5</v>
      </c>
      <c r="I43" s="32">
        <f t="shared" si="3"/>
        <v>4.5</v>
      </c>
      <c r="J43" s="33" t="str">
        <f t="shared" si="4"/>
        <v>NO BET</v>
      </c>
      <c r="K43" s="122"/>
      <c r="L43" s="73">
        <f t="shared" si="5"/>
        <v>0</v>
      </c>
      <c r="N43" s="64"/>
      <c r="O43" s="118"/>
    </row>
    <row r="44" spans="1:15" hidden="1" x14ac:dyDescent="0.25">
      <c r="A44" s="84">
        <v>11</v>
      </c>
      <c r="B44" s="342"/>
      <c r="C44" s="297"/>
      <c r="D44" s="295"/>
      <c r="E44" s="298"/>
      <c r="F44" s="299"/>
      <c r="G44" s="28">
        <v>0</v>
      </c>
      <c r="H44" s="29">
        <v>0</v>
      </c>
      <c r="I44" s="32">
        <f t="shared" si="3"/>
        <v>0</v>
      </c>
      <c r="J44" s="33" t="str">
        <f t="shared" si="4"/>
        <v>NO BET</v>
      </c>
      <c r="K44" s="122"/>
      <c r="L44" s="73">
        <f t="shared" si="5"/>
        <v>0</v>
      </c>
      <c r="N44" s="64"/>
      <c r="O44" s="118"/>
    </row>
    <row r="45" spans="1:15" hidden="1" x14ac:dyDescent="0.25">
      <c r="A45" s="84">
        <v>12</v>
      </c>
      <c r="B45" s="296"/>
      <c r="C45" s="297"/>
      <c r="D45" s="295"/>
      <c r="E45" s="298"/>
      <c r="F45" s="299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135"/>
      <c r="C46" s="124"/>
      <c r="D46" s="121"/>
      <c r="E46" s="125"/>
      <c r="F46" s="126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5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5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5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5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3"/>
      <c r="C51" s="129"/>
      <c r="D51" s="129"/>
      <c r="E51" s="130"/>
      <c r="F51" s="161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3"/>
      <c r="C52" s="58"/>
      <c r="D52" s="58"/>
      <c r="E52" s="62"/>
      <c r="F52" s="152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3"/>
      <c r="C53" s="58"/>
      <c r="D53" s="58"/>
      <c r="E53" s="62"/>
      <c r="F53" s="152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4"/>
      <c r="C54" s="31"/>
      <c r="D54" s="31"/>
      <c r="E54" s="43"/>
      <c r="F54" s="162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2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378"/>
      <c r="C59" s="378"/>
      <c r="D59" s="227"/>
      <c r="E59" s="63" t="s">
        <v>16</v>
      </c>
      <c r="F59" s="61"/>
      <c r="G59" s="86">
        <v>7</v>
      </c>
      <c r="H59" s="16"/>
      <c r="I59" s="17" t="s">
        <v>25</v>
      </c>
      <c r="J59" s="18">
        <f>SUM(J34:J57)</f>
        <v>73.345816973723942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4" t="s">
        <v>6</v>
      </c>
      <c r="B63" s="79" t="s">
        <v>66</v>
      </c>
      <c r="C63" s="69" t="s">
        <v>14</v>
      </c>
      <c r="D63" s="114" t="s">
        <v>401</v>
      </c>
      <c r="E63" s="228"/>
      <c r="F63" s="228"/>
      <c r="G63" s="114"/>
      <c r="H63" s="234" t="s">
        <v>19</v>
      </c>
      <c r="I63" s="377" t="s">
        <v>15</v>
      </c>
      <c r="J63" s="374">
        <v>0.9</v>
      </c>
      <c r="K63" s="376" t="s">
        <v>4</v>
      </c>
      <c r="L63" s="373">
        <v>100</v>
      </c>
      <c r="M63" s="375" t="s">
        <v>3</v>
      </c>
      <c r="N63" s="372" t="s">
        <v>50</v>
      </c>
      <c r="O63" s="115"/>
    </row>
    <row r="64" spans="1:16" x14ac:dyDescent="0.25">
      <c r="A64" s="79" t="s">
        <v>7</v>
      </c>
      <c r="B64" s="85">
        <v>4</v>
      </c>
      <c r="C64" s="80" t="s">
        <v>13</v>
      </c>
      <c r="D64" s="85" t="s">
        <v>398</v>
      </c>
      <c r="E64" s="78"/>
      <c r="F64" s="78"/>
      <c r="G64" s="85"/>
      <c r="H64" s="67"/>
      <c r="I64" s="377"/>
      <c r="J64" s="374"/>
      <c r="K64" s="376"/>
      <c r="L64" s="373"/>
      <c r="M64" s="375"/>
      <c r="N64" s="372"/>
      <c r="O64" s="115"/>
    </row>
    <row r="65" spans="1:15" ht="15" customHeight="1" x14ac:dyDescent="0.25">
      <c r="A65" s="81" t="s">
        <v>8</v>
      </c>
      <c r="B65" s="82" t="s">
        <v>400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72" t="s">
        <v>20</v>
      </c>
      <c r="N65" s="372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29" t="s">
        <v>72</v>
      </c>
      <c r="I66" s="229" t="s">
        <v>73</v>
      </c>
      <c r="J66" s="78" t="s">
        <v>1</v>
      </c>
      <c r="K66" s="78" t="s">
        <v>12</v>
      </c>
      <c r="L66" s="78" t="s">
        <v>5</v>
      </c>
      <c r="M66" s="372"/>
      <c r="N66" s="372"/>
      <c r="O66" s="117" t="s">
        <v>52</v>
      </c>
    </row>
    <row r="67" spans="1:15" x14ac:dyDescent="0.25">
      <c r="A67" s="84">
        <v>1</v>
      </c>
      <c r="B67" s="300" t="s">
        <v>404</v>
      </c>
      <c r="C67" s="297" t="s">
        <v>402</v>
      </c>
      <c r="D67" s="323"/>
      <c r="E67" s="302">
        <v>1</v>
      </c>
      <c r="F67" s="303">
        <v>58.5</v>
      </c>
      <c r="G67" s="131">
        <v>13.9</v>
      </c>
      <c r="H67" s="8">
        <v>7.2</v>
      </c>
      <c r="I67" s="32">
        <f>H67</f>
        <v>7.2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 t="s">
        <v>114</v>
      </c>
    </row>
    <row r="68" spans="1:15" ht="15" customHeight="1" x14ac:dyDescent="0.25">
      <c r="A68" s="84">
        <v>2</v>
      </c>
      <c r="B68" s="300" t="s">
        <v>405</v>
      </c>
      <c r="C68" s="297" t="s">
        <v>403</v>
      </c>
      <c r="D68" s="323"/>
      <c r="E68" s="302">
        <v>3</v>
      </c>
      <c r="F68" s="303">
        <v>57.5</v>
      </c>
      <c r="G68" s="131">
        <v>6.9</v>
      </c>
      <c r="H68" s="8">
        <v>7.2</v>
      </c>
      <c r="I68" s="32">
        <f t="shared" ref="I68:I90" si="6">H68</f>
        <v>7.2</v>
      </c>
      <c r="J68" s="33">
        <f t="shared" ref="J68:J90" si="7">IF(M68="B", $L$63/G68*$J$63,IF(I68&lt;=G68,$M$63,IF(I68&gt;G68,SUM($L$63/G68*$J$63,0,ROUNDUP(,0)))))</f>
        <v>13.043478260869565</v>
      </c>
      <c r="K68" s="122"/>
      <c r="L68" s="73" t="b">
        <f t="shared" ref="L68:L90" si="8">IF(J68="NO BET",0,IF(K68&gt;1,J68*-1,IF(K68=1,SUM(J68*I68-J68,0))))</f>
        <v>0</v>
      </c>
      <c r="M68" s="12"/>
      <c r="N68" s="64"/>
      <c r="O68" s="118" t="s">
        <v>114</v>
      </c>
    </row>
    <row r="69" spans="1:15" x14ac:dyDescent="0.25">
      <c r="A69" s="314">
        <v>3</v>
      </c>
      <c r="B69" s="315">
        <v>1242</v>
      </c>
      <c r="C69" s="316" t="s">
        <v>418</v>
      </c>
      <c r="D69" s="327"/>
      <c r="E69" s="318">
        <v>9</v>
      </c>
      <c r="F69" s="319">
        <v>57</v>
      </c>
      <c r="G69" s="328">
        <v>4.5999999999999996</v>
      </c>
      <c r="H69" s="321">
        <v>5.0999999999999996</v>
      </c>
      <c r="I69" s="32">
        <f t="shared" si="6"/>
        <v>5.0999999999999996</v>
      </c>
      <c r="J69" s="33">
        <f t="shared" si="7"/>
        <v>19.565217391304348</v>
      </c>
      <c r="K69" s="122"/>
      <c r="L69" s="73" t="b">
        <f t="shared" si="8"/>
        <v>0</v>
      </c>
      <c r="M69" s="12"/>
      <c r="N69" s="64"/>
      <c r="O69" s="118" t="s">
        <v>114</v>
      </c>
    </row>
    <row r="70" spans="1:15" ht="15" customHeight="1" x14ac:dyDescent="0.25">
      <c r="A70" s="84">
        <v>4</v>
      </c>
      <c r="B70" s="300" t="s">
        <v>406</v>
      </c>
      <c r="C70" s="294" t="s">
        <v>407</v>
      </c>
      <c r="D70" s="323"/>
      <c r="E70" s="302">
        <v>5</v>
      </c>
      <c r="F70" s="303">
        <v>56</v>
      </c>
      <c r="G70" s="132">
        <v>5.8</v>
      </c>
      <c r="H70" s="29">
        <v>5.5</v>
      </c>
      <c r="I70" s="32">
        <f t="shared" si="6"/>
        <v>5.5</v>
      </c>
      <c r="J70" s="33" t="str">
        <f t="shared" si="7"/>
        <v>NO BET</v>
      </c>
      <c r="K70" s="122"/>
      <c r="L70" s="73">
        <f t="shared" si="8"/>
        <v>0</v>
      </c>
      <c r="M70" s="12"/>
      <c r="N70" s="64" t="s">
        <v>464</v>
      </c>
      <c r="O70" s="118"/>
    </row>
    <row r="71" spans="1:15" x14ac:dyDescent="0.25">
      <c r="A71" s="84">
        <v>5</v>
      </c>
      <c r="B71" s="300" t="s">
        <v>408</v>
      </c>
      <c r="C71" s="294" t="s">
        <v>409</v>
      </c>
      <c r="D71" s="323"/>
      <c r="E71" s="302">
        <v>6</v>
      </c>
      <c r="F71" s="303">
        <v>55.5</v>
      </c>
      <c r="G71" s="132">
        <v>13.9</v>
      </c>
      <c r="H71" s="29">
        <v>6.6</v>
      </c>
      <c r="I71" s="32">
        <f t="shared" si="6"/>
        <v>6.6</v>
      </c>
      <c r="J71" s="33" t="str">
        <f t="shared" si="7"/>
        <v>NO BET</v>
      </c>
      <c r="K71" s="122"/>
      <c r="L71" s="73">
        <f t="shared" si="8"/>
        <v>0</v>
      </c>
      <c r="M71" s="12"/>
      <c r="N71" s="64"/>
      <c r="O71" s="118" t="s">
        <v>114</v>
      </c>
    </row>
    <row r="72" spans="1:15" x14ac:dyDescent="0.25">
      <c r="A72" s="84">
        <v>6</v>
      </c>
      <c r="B72" s="300" t="s">
        <v>410</v>
      </c>
      <c r="C72" s="294" t="s">
        <v>417</v>
      </c>
      <c r="D72" s="323"/>
      <c r="E72" s="302">
        <v>4</v>
      </c>
      <c r="F72" s="303">
        <v>55</v>
      </c>
      <c r="G72" s="132">
        <v>5.2</v>
      </c>
      <c r="H72" s="29">
        <v>6</v>
      </c>
      <c r="I72" s="32">
        <f t="shared" si="6"/>
        <v>6</v>
      </c>
      <c r="J72" s="33">
        <f t="shared" si="7"/>
        <v>17.307692307692307</v>
      </c>
      <c r="K72" s="122"/>
      <c r="L72" s="73" t="b">
        <f t="shared" si="8"/>
        <v>0</v>
      </c>
      <c r="M72" s="12"/>
      <c r="N72" s="64"/>
      <c r="O72" s="127" t="s">
        <v>114</v>
      </c>
    </row>
    <row r="73" spans="1:15" x14ac:dyDescent="0.25">
      <c r="A73" s="304">
        <v>7</v>
      </c>
      <c r="B73" s="351" t="s">
        <v>416</v>
      </c>
      <c r="C73" s="306" t="s">
        <v>412</v>
      </c>
      <c r="D73" s="325"/>
      <c r="E73" s="308">
        <v>10</v>
      </c>
      <c r="F73" s="309">
        <v>54.5</v>
      </c>
      <c r="G73" s="329">
        <v>0</v>
      </c>
      <c r="H73" s="330">
        <v>0</v>
      </c>
      <c r="I73" s="312">
        <f t="shared" si="6"/>
        <v>0</v>
      </c>
      <c r="J73" s="313" t="str">
        <f t="shared" si="7"/>
        <v>NO BET</v>
      </c>
      <c r="K73" s="122"/>
      <c r="L73" s="73">
        <f t="shared" si="8"/>
        <v>0</v>
      </c>
      <c r="M73" s="12"/>
      <c r="N73" s="64"/>
      <c r="O73" s="127"/>
    </row>
    <row r="74" spans="1:15" x14ac:dyDescent="0.25">
      <c r="A74" s="84">
        <v>8</v>
      </c>
      <c r="B74" s="300">
        <v>8840</v>
      </c>
      <c r="C74" s="294" t="s">
        <v>413</v>
      </c>
      <c r="D74" s="323"/>
      <c r="E74" s="302">
        <v>8</v>
      </c>
      <c r="F74" s="303">
        <v>54</v>
      </c>
      <c r="G74" s="132">
        <v>30.5</v>
      </c>
      <c r="H74" s="29">
        <v>19</v>
      </c>
      <c r="I74" s="32">
        <f t="shared" si="6"/>
        <v>19</v>
      </c>
      <c r="J74" s="33" t="str">
        <f t="shared" si="7"/>
        <v>NO BET</v>
      </c>
      <c r="K74" s="122"/>
      <c r="L74" s="73">
        <f t="shared" si="8"/>
        <v>0</v>
      </c>
      <c r="M74" s="12"/>
      <c r="N74" s="64"/>
      <c r="O74" s="128"/>
    </row>
    <row r="75" spans="1:15" x14ac:dyDescent="0.25">
      <c r="A75" s="84">
        <v>9</v>
      </c>
      <c r="B75" s="300">
        <v>2135</v>
      </c>
      <c r="C75" s="294" t="s">
        <v>414</v>
      </c>
      <c r="D75" s="323"/>
      <c r="E75" s="302">
        <v>2</v>
      </c>
      <c r="F75" s="303">
        <v>54</v>
      </c>
      <c r="G75" s="132">
        <v>6.3</v>
      </c>
      <c r="H75" s="29">
        <v>16</v>
      </c>
      <c r="I75" s="32">
        <f t="shared" si="6"/>
        <v>16</v>
      </c>
      <c r="J75" s="33">
        <f t="shared" si="7"/>
        <v>14.285714285714286</v>
      </c>
      <c r="K75" s="122"/>
      <c r="L75" s="73" t="b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00">
        <v>2399</v>
      </c>
      <c r="C76" s="294" t="s">
        <v>415</v>
      </c>
      <c r="D76" s="323"/>
      <c r="E76" s="302">
        <v>7</v>
      </c>
      <c r="F76" s="303">
        <v>54</v>
      </c>
      <c r="G76" s="132">
        <v>151</v>
      </c>
      <c r="H76" s="29">
        <v>75</v>
      </c>
      <c r="I76" s="32">
        <f t="shared" si="6"/>
        <v>75</v>
      </c>
      <c r="J76" s="33" t="str">
        <f t="shared" si="7"/>
        <v>NO BET</v>
      </c>
      <c r="K76" s="122"/>
      <c r="L76" s="73">
        <f t="shared" si="8"/>
        <v>0</v>
      </c>
      <c r="M76" s="12"/>
      <c r="N76" s="64"/>
      <c r="O76" s="127"/>
    </row>
    <row r="77" spans="1:15" hidden="1" x14ac:dyDescent="0.25">
      <c r="A77" s="84">
        <v>11</v>
      </c>
      <c r="B77" s="296"/>
      <c r="C77" s="297"/>
      <c r="D77" s="323"/>
      <c r="E77" s="298"/>
      <c r="F77" s="299"/>
      <c r="G77" s="132">
        <v>0</v>
      </c>
      <c r="H77" s="29">
        <v>0</v>
      </c>
      <c r="I77" s="32">
        <f t="shared" si="6"/>
        <v>0</v>
      </c>
      <c r="J77" s="33" t="str">
        <f t="shared" si="7"/>
        <v>NO BET</v>
      </c>
      <c r="K77" s="122"/>
      <c r="L77" s="73">
        <f t="shared" si="8"/>
        <v>0</v>
      </c>
      <c r="M77" s="12"/>
      <c r="N77" s="64"/>
      <c r="O77" s="127"/>
    </row>
    <row r="78" spans="1:15" hidden="1" x14ac:dyDescent="0.25">
      <c r="A78" s="84">
        <v>12</v>
      </c>
      <c r="B78" s="296"/>
      <c r="C78" s="297"/>
      <c r="D78" s="323"/>
      <c r="E78" s="298"/>
      <c r="F78" s="299"/>
      <c r="G78" s="132">
        <v>0</v>
      </c>
      <c r="H78" s="29">
        <v>0</v>
      </c>
      <c r="I78" s="32">
        <f t="shared" si="6"/>
        <v>0</v>
      </c>
      <c r="J78" s="3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hidden="1" x14ac:dyDescent="0.25">
      <c r="A79" s="84">
        <v>13</v>
      </c>
      <c r="B79" s="322"/>
      <c r="C79" s="324"/>
      <c r="D79" s="323"/>
      <c r="E79" s="298"/>
      <c r="F79" s="298"/>
      <c r="G79" s="132">
        <v>0</v>
      </c>
      <c r="H79" s="29">
        <v>0</v>
      </c>
      <c r="I79" s="32">
        <f t="shared" si="6"/>
        <v>0</v>
      </c>
      <c r="J79" s="33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322"/>
      <c r="C80" s="324"/>
      <c r="D80" s="323"/>
      <c r="E80" s="298"/>
      <c r="F80" s="298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1"/>
      <c r="C81" s="202"/>
      <c r="D81" s="31"/>
      <c r="E81" s="125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4"/>
      <c r="C82" s="31"/>
      <c r="D82" s="31"/>
      <c r="E82" s="43"/>
      <c r="F82" s="43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383"/>
      <c r="C92" s="383"/>
      <c r="D92" s="226"/>
      <c r="E92" s="63" t="s">
        <v>16</v>
      </c>
      <c r="F92" s="61"/>
      <c r="G92" s="86"/>
      <c r="H92" s="16"/>
      <c r="I92" s="17" t="s">
        <v>25</v>
      </c>
      <c r="J92" s="18">
        <f>SUM(J67:J90)</f>
        <v>64.202102245580505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4" t="s">
        <v>6</v>
      </c>
      <c r="B96" s="79" t="s">
        <v>66</v>
      </c>
      <c r="C96" s="69" t="s">
        <v>14</v>
      </c>
      <c r="D96" s="114" t="s">
        <v>333</v>
      </c>
      <c r="E96" s="228"/>
      <c r="F96" s="228"/>
      <c r="G96" s="114"/>
      <c r="H96" s="234" t="s">
        <v>19</v>
      </c>
      <c r="I96" s="377" t="s">
        <v>15</v>
      </c>
      <c r="J96" s="374">
        <v>0.9</v>
      </c>
      <c r="K96" s="376" t="s">
        <v>4</v>
      </c>
      <c r="L96" s="373">
        <v>100</v>
      </c>
      <c r="M96" s="375" t="s">
        <v>3</v>
      </c>
      <c r="N96" s="372" t="s">
        <v>50</v>
      </c>
      <c r="O96" s="115"/>
    </row>
    <row r="97" spans="1:15" x14ac:dyDescent="0.25">
      <c r="A97" s="79" t="s">
        <v>7</v>
      </c>
      <c r="B97" s="85">
        <v>6</v>
      </c>
      <c r="C97" s="80" t="s">
        <v>13</v>
      </c>
      <c r="D97" s="85" t="s">
        <v>398</v>
      </c>
      <c r="E97" s="78"/>
      <c r="F97" s="78"/>
      <c r="G97" s="85"/>
      <c r="H97" s="67"/>
      <c r="I97" s="377"/>
      <c r="J97" s="374"/>
      <c r="K97" s="376"/>
      <c r="L97" s="373"/>
      <c r="M97" s="375"/>
      <c r="N97" s="372"/>
      <c r="O97" s="115"/>
    </row>
    <row r="98" spans="1:15" ht="15" customHeight="1" x14ac:dyDescent="0.25">
      <c r="A98" s="81" t="s">
        <v>8</v>
      </c>
      <c r="B98" s="82" t="s">
        <v>419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72" t="s">
        <v>20</v>
      </c>
      <c r="N98" s="372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29" t="s">
        <v>72</v>
      </c>
      <c r="I99" s="229" t="s">
        <v>73</v>
      </c>
      <c r="J99" s="78" t="s">
        <v>1</v>
      </c>
      <c r="K99" s="78" t="s">
        <v>12</v>
      </c>
      <c r="L99" s="78" t="s">
        <v>5</v>
      </c>
      <c r="M99" s="372"/>
      <c r="N99" s="372"/>
      <c r="O99" s="117" t="s">
        <v>52</v>
      </c>
    </row>
    <row r="100" spans="1:15" x14ac:dyDescent="0.25">
      <c r="A100" s="84">
        <v>1</v>
      </c>
      <c r="B100" s="300" t="s">
        <v>420</v>
      </c>
      <c r="C100" s="294" t="s">
        <v>421</v>
      </c>
      <c r="D100" s="295"/>
      <c r="E100" s="302">
        <v>11</v>
      </c>
      <c r="F100" s="303">
        <v>61</v>
      </c>
      <c r="G100" s="131">
        <v>7.7</v>
      </c>
      <c r="H100" s="8">
        <v>4.4000000000000004</v>
      </c>
      <c r="I100" s="32">
        <f>H100</f>
        <v>4.4000000000000004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 t="s">
        <v>464</v>
      </c>
      <c r="O100" s="64" t="s">
        <v>114</v>
      </c>
    </row>
    <row r="101" spans="1:15" ht="15" customHeight="1" x14ac:dyDescent="0.25">
      <c r="A101" s="84">
        <v>2</v>
      </c>
      <c r="B101" s="300" t="s">
        <v>422</v>
      </c>
      <c r="C101" s="294" t="s">
        <v>423</v>
      </c>
      <c r="D101" s="295"/>
      <c r="E101" s="302">
        <v>8</v>
      </c>
      <c r="F101" s="303">
        <v>60.5</v>
      </c>
      <c r="G101" s="131">
        <v>14.3</v>
      </c>
      <c r="H101" s="8">
        <v>16</v>
      </c>
      <c r="I101" s="32">
        <f t="shared" ref="I101:I123" si="9">H101</f>
        <v>16</v>
      </c>
      <c r="J101" s="33">
        <f t="shared" ref="J101:J123" si="10">IF(M101="B", $L$96/G101*$J$96,IF(I101&lt;=G101,$M$96,IF(I101&gt;G101,SUM($L$96/G101*$J$96,0,ROUNDUP(,0)))))</f>
        <v>6.2937062937062933</v>
      </c>
      <c r="K101" s="122"/>
      <c r="L101" s="73" t="b">
        <f t="shared" ref="L101:L123" si="11">IF(J101="NO BET",0,IF(K101&gt;1,J101*-1,IF(K101=1,SUM(J101*I101-J101,0))))</f>
        <v>0</v>
      </c>
      <c r="M101" s="86"/>
      <c r="N101" s="64"/>
      <c r="O101" s="64"/>
    </row>
    <row r="102" spans="1:15" x14ac:dyDescent="0.25">
      <c r="A102" s="84">
        <v>3</v>
      </c>
      <c r="B102" s="300" t="s">
        <v>424</v>
      </c>
      <c r="C102" s="294" t="s">
        <v>425</v>
      </c>
      <c r="D102" s="295"/>
      <c r="E102" s="302">
        <v>5</v>
      </c>
      <c r="F102" s="303">
        <v>59.5</v>
      </c>
      <c r="G102" s="132">
        <v>12.2</v>
      </c>
      <c r="H102" s="29">
        <v>6</v>
      </c>
      <c r="I102" s="32">
        <f t="shared" si="9"/>
        <v>6</v>
      </c>
      <c r="J102" s="33" t="str">
        <f t="shared" si="10"/>
        <v>NO BET</v>
      </c>
      <c r="K102" s="122"/>
      <c r="L102" s="73">
        <f t="shared" si="11"/>
        <v>0</v>
      </c>
      <c r="M102" s="86"/>
      <c r="N102" s="64" t="s">
        <v>464</v>
      </c>
      <c r="O102" s="64"/>
    </row>
    <row r="103" spans="1:15" ht="15" customHeight="1" x14ac:dyDescent="0.25">
      <c r="A103" s="84">
        <v>4</v>
      </c>
      <c r="B103" s="300" t="s">
        <v>426</v>
      </c>
      <c r="C103" s="294" t="s">
        <v>437</v>
      </c>
      <c r="D103" s="295"/>
      <c r="E103" s="302">
        <v>4</v>
      </c>
      <c r="F103" s="303">
        <v>59</v>
      </c>
      <c r="G103" s="132">
        <v>12.2</v>
      </c>
      <c r="H103" s="29">
        <v>8.8000000000000007</v>
      </c>
      <c r="I103" s="32">
        <f t="shared" si="9"/>
        <v>8.8000000000000007</v>
      </c>
      <c r="J103" s="33" t="str">
        <f t="shared" si="10"/>
        <v>NO BET</v>
      </c>
      <c r="K103" s="122"/>
      <c r="L103" s="73">
        <f t="shared" si="11"/>
        <v>0</v>
      </c>
      <c r="M103" s="86"/>
      <c r="N103" s="64"/>
      <c r="O103" s="64" t="s">
        <v>114</v>
      </c>
    </row>
    <row r="104" spans="1:15" x14ac:dyDescent="0.25">
      <c r="A104" s="84">
        <v>5</v>
      </c>
      <c r="B104" s="300">
        <v>1330</v>
      </c>
      <c r="C104" s="294" t="s">
        <v>427</v>
      </c>
      <c r="D104" s="295"/>
      <c r="E104" s="302">
        <v>7</v>
      </c>
      <c r="F104" s="303">
        <v>58.5</v>
      </c>
      <c r="G104" s="132">
        <v>13</v>
      </c>
      <c r="H104" s="29">
        <v>8.4</v>
      </c>
      <c r="I104" s="32">
        <f t="shared" si="9"/>
        <v>8.4</v>
      </c>
      <c r="J104" s="33" t="str">
        <f t="shared" si="10"/>
        <v>NO BET</v>
      </c>
      <c r="K104" s="122"/>
      <c r="L104" s="73">
        <f t="shared" si="11"/>
        <v>0</v>
      </c>
      <c r="M104" s="86"/>
      <c r="N104" s="64" t="s">
        <v>464</v>
      </c>
      <c r="O104" s="64" t="s">
        <v>114</v>
      </c>
    </row>
    <row r="105" spans="1:15" x14ac:dyDescent="0.25">
      <c r="A105" s="84">
        <v>6</v>
      </c>
      <c r="B105" s="300" t="s">
        <v>428</v>
      </c>
      <c r="C105" s="294" t="s">
        <v>429</v>
      </c>
      <c r="D105" s="295"/>
      <c r="E105" s="302">
        <v>6</v>
      </c>
      <c r="F105" s="303">
        <v>57</v>
      </c>
      <c r="G105" s="132">
        <v>10.1</v>
      </c>
      <c r="H105" s="29">
        <v>9.6</v>
      </c>
      <c r="I105" s="32">
        <f t="shared" si="9"/>
        <v>9.6</v>
      </c>
      <c r="J105" s="33" t="str">
        <f t="shared" si="10"/>
        <v>NO BET</v>
      </c>
      <c r="K105" s="122"/>
      <c r="L105" s="73">
        <f t="shared" si="11"/>
        <v>0</v>
      </c>
      <c r="M105" s="86"/>
      <c r="N105" s="64" t="s">
        <v>464</v>
      </c>
      <c r="O105" s="118"/>
    </row>
    <row r="106" spans="1:15" x14ac:dyDescent="0.25">
      <c r="A106" s="304">
        <v>7</v>
      </c>
      <c r="B106" s="305" t="s">
        <v>430</v>
      </c>
      <c r="C106" s="306" t="s">
        <v>431</v>
      </c>
      <c r="D106" s="307"/>
      <c r="E106" s="308">
        <v>10</v>
      </c>
      <c r="F106" s="309">
        <v>56.5</v>
      </c>
      <c r="G106" s="329">
        <v>0</v>
      </c>
      <c r="H106" s="330">
        <v>0</v>
      </c>
      <c r="I106" s="312">
        <f t="shared" si="9"/>
        <v>0</v>
      </c>
      <c r="J106" s="313" t="str">
        <f t="shared" si="10"/>
        <v>NO BET</v>
      </c>
      <c r="K106" s="122"/>
      <c r="L106" s="73">
        <f t="shared" si="11"/>
        <v>0</v>
      </c>
      <c r="M106" s="86"/>
      <c r="N106" s="64"/>
      <c r="O106" s="118"/>
    </row>
    <row r="107" spans="1:15" x14ac:dyDescent="0.25">
      <c r="A107" s="84">
        <v>8</v>
      </c>
      <c r="B107" s="300" t="s">
        <v>432</v>
      </c>
      <c r="C107" s="294" t="s">
        <v>433</v>
      </c>
      <c r="D107" s="295"/>
      <c r="E107" s="302">
        <v>2</v>
      </c>
      <c r="F107" s="303">
        <v>54</v>
      </c>
      <c r="G107" s="132">
        <v>10.1</v>
      </c>
      <c r="H107" s="29">
        <v>6.2</v>
      </c>
      <c r="I107" s="32">
        <f t="shared" si="9"/>
        <v>6.2</v>
      </c>
      <c r="J107" s="33" t="str">
        <f t="shared" si="10"/>
        <v>NO BET</v>
      </c>
      <c r="K107" s="122"/>
      <c r="L107" s="73">
        <f t="shared" si="11"/>
        <v>0</v>
      </c>
      <c r="M107" s="86"/>
      <c r="N107" s="64"/>
      <c r="O107" s="118" t="s">
        <v>114</v>
      </c>
    </row>
    <row r="108" spans="1:15" x14ac:dyDescent="0.25">
      <c r="A108" s="84">
        <v>9</v>
      </c>
      <c r="B108" s="300">
        <v>2431</v>
      </c>
      <c r="C108" s="294" t="s">
        <v>434</v>
      </c>
      <c r="D108" s="295"/>
      <c r="E108" s="302">
        <v>1</v>
      </c>
      <c r="F108" s="303">
        <v>54</v>
      </c>
      <c r="G108" s="132">
        <v>4.9000000000000004</v>
      </c>
      <c r="H108" s="29">
        <v>21</v>
      </c>
      <c r="I108" s="32">
        <f t="shared" si="9"/>
        <v>21</v>
      </c>
      <c r="J108" s="33">
        <f t="shared" si="10"/>
        <v>18.367346938775512</v>
      </c>
      <c r="K108" s="122"/>
      <c r="L108" s="73" t="b">
        <f t="shared" si="11"/>
        <v>0</v>
      </c>
      <c r="M108" s="86"/>
      <c r="N108" s="64"/>
      <c r="O108" s="118"/>
    </row>
    <row r="109" spans="1:15" x14ac:dyDescent="0.25">
      <c r="A109" s="314">
        <v>10</v>
      </c>
      <c r="B109" s="315">
        <v>7203</v>
      </c>
      <c r="C109" s="316" t="s">
        <v>435</v>
      </c>
      <c r="D109" s="317"/>
      <c r="E109" s="318">
        <v>3</v>
      </c>
      <c r="F109" s="319">
        <v>54</v>
      </c>
      <c r="G109" s="328">
        <v>4.4000000000000004</v>
      </c>
      <c r="H109" s="321">
        <v>12.5</v>
      </c>
      <c r="I109" s="32">
        <f t="shared" si="9"/>
        <v>12.5</v>
      </c>
      <c r="J109" s="33">
        <f t="shared" si="10"/>
        <v>20.454545454545453</v>
      </c>
      <c r="K109" s="122"/>
      <c r="L109" s="73" t="b">
        <f t="shared" si="11"/>
        <v>0</v>
      </c>
      <c r="M109" s="86"/>
      <c r="N109" s="64"/>
      <c r="O109" s="118" t="s">
        <v>114</v>
      </c>
    </row>
    <row r="110" spans="1:15" x14ac:dyDescent="0.25">
      <c r="A110" s="84">
        <v>11</v>
      </c>
      <c r="B110" s="300">
        <v>2678</v>
      </c>
      <c r="C110" s="294" t="s">
        <v>436</v>
      </c>
      <c r="D110" s="295"/>
      <c r="E110" s="302">
        <v>9</v>
      </c>
      <c r="F110" s="303">
        <v>54</v>
      </c>
      <c r="G110" s="132">
        <v>35.200000000000003</v>
      </c>
      <c r="H110" s="29">
        <v>170</v>
      </c>
      <c r="I110" s="32">
        <f t="shared" si="9"/>
        <v>170</v>
      </c>
      <c r="J110" s="33">
        <f t="shared" si="10"/>
        <v>2.5568181818181817</v>
      </c>
      <c r="K110" s="122"/>
      <c r="L110" s="73" t="b">
        <f t="shared" si="11"/>
        <v>0</v>
      </c>
      <c r="M110" s="86"/>
      <c r="N110" s="64"/>
      <c r="O110" s="118"/>
    </row>
    <row r="111" spans="1:15" hidden="1" x14ac:dyDescent="0.25">
      <c r="A111" s="84">
        <v>12</v>
      </c>
      <c r="B111" s="135"/>
      <c r="C111" s="124"/>
      <c r="D111" s="121"/>
      <c r="E111" s="125"/>
      <c r="F111" s="126"/>
      <c r="G111" s="132">
        <v>0</v>
      </c>
      <c r="H111" s="29">
        <v>0</v>
      </c>
      <c r="I111" s="32">
        <f t="shared" si="9"/>
        <v>0</v>
      </c>
      <c r="J111" s="33" t="str">
        <f t="shared" si="10"/>
        <v>NO BET</v>
      </c>
      <c r="K111" s="122"/>
      <c r="L111" s="73">
        <f t="shared" si="11"/>
        <v>0</v>
      </c>
      <c r="M111" s="86"/>
      <c r="N111" s="64"/>
      <c r="O111" s="118"/>
    </row>
    <row r="112" spans="1:15" hidden="1" x14ac:dyDescent="0.25">
      <c r="A112" s="84">
        <v>13</v>
      </c>
      <c r="B112" s="135"/>
      <c r="C112" s="124"/>
      <c r="D112" s="121"/>
      <c r="E112" s="125"/>
      <c r="F112" s="126"/>
      <c r="G112" s="132">
        <v>0</v>
      </c>
      <c r="H112" s="29">
        <v>0</v>
      </c>
      <c r="I112" s="32">
        <f t="shared" si="9"/>
        <v>0</v>
      </c>
      <c r="J112" s="33" t="str">
        <f t="shared" si="10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135"/>
      <c r="C113" s="124"/>
      <c r="D113" s="121"/>
      <c r="E113" s="125"/>
      <c r="F113" s="126"/>
      <c r="G113" s="132">
        <v>0</v>
      </c>
      <c r="H113" s="29">
        <v>0</v>
      </c>
      <c r="I113" s="32">
        <f t="shared" si="9"/>
        <v>0</v>
      </c>
      <c r="J113" s="33" t="str">
        <f t="shared" si="10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135"/>
      <c r="C114" s="124"/>
      <c r="D114" s="121"/>
      <c r="E114" s="125"/>
      <c r="F114" s="126"/>
      <c r="G114" s="132">
        <v>0</v>
      </c>
      <c r="H114" s="29">
        <v>0</v>
      </c>
      <c r="I114" s="32">
        <f t="shared" si="9"/>
        <v>0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hidden="1" x14ac:dyDescent="0.25">
      <c r="A115" s="84">
        <v>16</v>
      </c>
      <c r="B115" s="135"/>
      <c r="C115" s="124"/>
      <c r="D115" s="121"/>
      <c r="E115" s="125"/>
      <c r="F115" s="126"/>
      <c r="G115" s="132">
        <v>0</v>
      </c>
      <c r="H115" s="29">
        <v>0</v>
      </c>
      <c r="I115" s="32">
        <f t="shared" si="9"/>
        <v>0</v>
      </c>
      <c r="J115" s="33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5"/>
      <c r="C116" s="124"/>
      <c r="D116" s="121"/>
      <c r="E116" s="125"/>
      <c r="F116" s="126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4"/>
      <c r="C117" s="31"/>
      <c r="D117" s="31"/>
      <c r="E117" s="43"/>
      <c r="F117" s="162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4"/>
      <c r="C118" s="31"/>
      <c r="D118" s="31"/>
      <c r="E118" s="43"/>
      <c r="F118" s="162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4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6"/>
      <c r="B124" s="137"/>
      <c r="C124" s="136"/>
      <c r="D124" s="136"/>
      <c r="E124" s="122"/>
      <c r="F124" s="122"/>
      <c r="G124" s="12"/>
      <c r="H124" s="12"/>
      <c r="I124" s="138"/>
      <c r="J124" s="139"/>
      <c r="K124" s="140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378"/>
      <c r="C125" s="378"/>
      <c r="D125" s="227"/>
      <c r="E125" s="63" t="s">
        <v>16</v>
      </c>
      <c r="F125" s="61"/>
      <c r="G125" s="86">
        <v>10</v>
      </c>
      <c r="H125" s="16"/>
      <c r="I125" s="17" t="s">
        <v>25</v>
      </c>
      <c r="J125" s="18">
        <f>SUM(J100:J123)</f>
        <v>47.672416868845438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1"/>
      <c r="L127" s="95"/>
    </row>
    <row r="128" spans="1:15" x14ac:dyDescent="0.25">
      <c r="A128" s="30"/>
      <c r="B128" s="2"/>
      <c r="C128" s="2"/>
      <c r="D128" s="2"/>
      <c r="E128" s="86"/>
      <c r="F128" s="86"/>
      <c r="G128" s="141"/>
      <c r="L128" s="95"/>
    </row>
    <row r="129" spans="1:15" ht="15" customHeight="1" x14ac:dyDescent="0.25">
      <c r="A129" s="234" t="s">
        <v>6</v>
      </c>
      <c r="B129" s="79" t="s">
        <v>66</v>
      </c>
      <c r="C129" s="69" t="s">
        <v>14</v>
      </c>
      <c r="D129" s="114" t="s">
        <v>211</v>
      </c>
      <c r="E129" s="228"/>
      <c r="F129" s="228"/>
      <c r="G129" s="114"/>
      <c r="H129" s="234" t="s">
        <v>19</v>
      </c>
      <c r="I129" s="377" t="s">
        <v>15</v>
      </c>
      <c r="J129" s="374">
        <v>0.9</v>
      </c>
      <c r="K129" s="376" t="s">
        <v>4</v>
      </c>
      <c r="L129" s="373">
        <v>100</v>
      </c>
      <c r="M129" s="375" t="s">
        <v>3</v>
      </c>
      <c r="N129" s="372" t="s">
        <v>50</v>
      </c>
      <c r="O129" s="115"/>
    </row>
    <row r="130" spans="1:15" x14ac:dyDescent="0.25">
      <c r="A130" s="79" t="s">
        <v>7</v>
      </c>
      <c r="B130" s="85">
        <v>7</v>
      </c>
      <c r="C130" s="80" t="s">
        <v>13</v>
      </c>
      <c r="D130" s="85" t="s">
        <v>398</v>
      </c>
      <c r="E130" s="78"/>
      <c r="F130" s="78"/>
      <c r="G130" s="85"/>
      <c r="H130" s="67"/>
      <c r="I130" s="377"/>
      <c r="J130" s="374"/>
      <c r="K130" s="376"/>
      <c r="L130" s="373"/>
      <c r="M130" s="375"/>
      <c r="N130" s="372"/>
      <c r="O130" s="115"/>
    </row>
    <row r="131" spans="1:15" ht="15" customHeight="1" x14ac:dyDescent="0.25">
      <c r="A131" s="81" t="s">
        <v>8</v>
      </c>
      <c r="B131" s="82" t="s">
        <v>438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72" t="s">
        <v>20</v>
      </c>
      <c r="N131" s="372"/>
      <c r="O131" s="116" t="s">
        <v>51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29" t="s">
        <v>72</v>
      </c>
      <c r="I132" s="229" t="s">
        <v>73</v>
      </c>
      <c r="J132" s="78" t="s">
        <v>1</v>
      </c>
      <c r="K132" s="78" t="s">
        <v>12</v>
      </c>
      <c r="L132" s="78" t="s">
        <v>5</v>
      </c>
      <c r="M132" s="372"/>
      <c r="N132" s="372"/>
      <c r="O132" s="117" t="s">
        <v>52</v>
      </c>
    </row>
    <row r="133" spans="1:15" x14ac:dyDescent="0.25">
      <c r="A133" s="84">
        <v>1</v>
      </c>
      <c r="B133" s="300">
        <v>1420</v>
      </c>
      <c r="C133" s="294" t="s">
        <v>459</v>
      </c>
      <c r="D133" s="323"/>
      <c r="E133" s="302">
        <v>7</v>
      </c>
      <c r="F133" s="303">
        <v>59.5</v>
      </c>
      <c r="G133" s="5">
        <v>16.8</v>
      </c>
      <c r="H133" s="8">
        <v>13.5</v>
      </c>
      <c r="I133" s="32">
        <f>H133</f>
        <v>13.5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 t="s">
        <v>114</v>
      </c>
    </row>
    <row r="134" spans="1:15" ht="15" customHeight="1" x14ac:dyDescent="0.25">
      <c r="A134" s="84">
        <v>2</v>
      </c>
      <c r="B134" s="300" t="s">
        <v>439</v>
      </c>
      <c r="C134" s="294" t="s">
        <v>440</v>
      </c>
      <c r="D134" s="323"/>
      <c r="E134" s="302">
        <v>9</v>
      </c>
      <c r="F134" s="303">
        <v>59.5</v>
      </c>
      <c r="G134" s="5">
        <v>7.7</v>
      </c>
      <c r="H134" s="8">
        <v>28</v>
      </c>
      <c r="I134" s="32">
        <f t="shared" ref="I134:I156" si="12">H134</f>
        <v>28</v>
      </c>
      <c r="J134" s="33">
        <f t="shared" ref="J134:J156" si="13">IF(M134="B", $L$129/G134*$J$129,IF(I134&lt;=G134,$M$129,IF(I134&gt;G134,SUM($L$129/G134*$J$129,0,ROUNDUP(,0)))))</f>
        <v>11.688311688311689</v>
      </c>
      <c r="K134" s="55"/>
      <c r="L134" s="73" t="b">
        <f t="shared" ref="L134:L156" si="14">IF(J134="NO BET",0,IF(K134&gt;1,J134*-1,IF(K134=1,SUM(J134*I134-J134,0))))</f>
        <v>0</v>
      </c>
      <c r="M134" s="86"/>
      <c r="N134" s="64"/>
      <c r="O134" s="127" t="s">
        <v>114</v>
      </c>
    </row>
    <row r="135" spans="1:15" x14ac:dyDescent="0.25">
      <c r="A135" s="314">
        <v>3</v>
      </c>
      <c r="B135" s="315" t="s">
        <v>441</v>
      </c>
      <c r="C135" s="316" t="s">
        <v>442</v>
      </c>
      <c r="D135" s="327"/>
      <c r="E135" s="318">
        <v>4</v>
      </c>
      <c r="F135" s="319">
        <v>59</v>
      </c>
      <c r="G135" s="320">
        <v>3</v>
      </c>
      <c r="H135" s="321">
        <v>2.2000000000000002</v>
      </c>
      <c r="I135" s="32">
        <f t="shared" si="12"/>
        <v>2.2000000000000002</v>
      </c>
      <c r="J135" s="33" t="str">
        <f t="shared" si="13"/>
        <v>NO BET</v>
      </c>
      <c r="K135" s="55"/>
      <c r="L135" s="73">
        <f t="shared" si="14"/>
        <v>0</v>
      </c>
      <c r="M135" s="86"/>
      <c r="N135" s="64" t="s">
        <v>468</v>
      </c>
      <c r="O135" s="118" t="s">
        <v>114</v>
      </c>
    </row>
    <row r="136" spans="1:15" ht="15" customHeight="1" x14ac:dyDescent="0.25">
      <c r="A136" s="84">
        <v>4</v>
      </c>
      <c r="B136" s="301" t="s">
        <v>456</v>
      </c>
      <c r="C136" s="294" t="s">
        <v>443</v>
      </c>
      <c r="D136" s="323"/>
      <c r="E136" s="302">
        <v>5</v>
      </c>
      <c r="F136" s="303">
        <v>58.5</v>
      </c>
      <c r="G136" s="28">
        <v>12.2</v>
      </c>
      <c r="H136" s="29">
        <v>8</v>
      </c>
      <c r="I136" s="32">
        <f t="shared" si="12"/>
        <v>8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 t="s">
        <v>114</v>
      </c>
    </row>
    <row r="137" spans="1:15" x14ac:dyDescent="0.25">
      <c r="A137" s="84">
        <v>5</v>
      </c>
      <c r="B137" s="300" t="s">
        <v>444</v>
      </c>
      <c r="C137" s="294" t="s">
        <v>445</v>
      </c>
      <c r="D137" s="323"/>
      <c r="E137" s="302">
        <v>10</v>
      </c>
      <c r="F137" s="303">
        <v>58</v>
      </c>
      <c r="G137" s="28">
        <v>51</v>
      </c>
      <c r="H137" s="29">
        <v>18.5</v>
      </c>
      <c r="I137" s="32">
        <f t="shared" si="12"/>
        <v>18.5</v>
      </c>
      <c r="J137" s="33" t="str">
        <f t="shared" si="13"/>
        <v>NO BET</v>
      </c>
      <c r="K137" s="55"/>
      <c r="L137" s="73">
        <f t="shared" si="14"/>
        <v>0</v>
      </c>
      <c r="M137" s="86"/>
      <c r="N137" s="64"/>
      <c r="O137" s="118"/>
    </row>
    <row r="138" spans="1:15" x14ac:dyDescent="0.25">
      <c r="A138" s="84">
        <v>6</v>
      </c>
      <c r="B138" s="300" t="s">
        <v>446</v>
      </c>
      <c r="C138" s="294" t="s">
        <v>458</v>
      </c>
      <c r="D138" s="323"/>
      <c r="E138" s="302">
        <v>6</v>
      </c>
      <c r="F138" s="303">
        <v>58</v>
      </c>
      <c r="G138" s="28">
        <v>21.3</v>
      </c>
      <c r="H138" s="29">
        <v>50</v>
      </c>
      <c r="I138" s="32">
        <f t="shared" si="12"/>
        <v>50</v>
      </c>
      <c r="J138" s="33">
        <f t="shared" si="13"/>
        <v>4.2253521126760569</v>
      </c>
      <c r="K138" s="55"/>
      <c r="L138" s="73" t="b">
        <f t="shared" si="14"/>
        <v>0</v>
      </c>
      <c r="M138" s="86"/>
      <c r="N138" s="64"/>
      <c r="O138" s="118"/>
    </row>
    <row r="139" spans="1:15" x14ac:dyDescent="0.25">
      <c r="A139" s="304">
        <v>7</v>
      </c>
      <c r="B139" s="305">
        <v>7855</v>
      </c>
      <c r="C139" s="306" t="s">
        <v>447</v>
      </c>
      <c r="D139" s="325"/>
      <c r="E139" s="308">
        <v>12</v>
      </c>
      <c r="F139" s="309">
        <v>58</v>
      </c>
      <c r="G139" s="352">
        <v>0</v>
      </c>
      <c r="H139" s="330">
        <v>0</v>
      </c>
      <c r="I139" s="312">
        <f t="shared" si="12"/>
        <v>0</v>
      </c>
      <c r="J139" s="313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x14ac:dyDescent="0.25">
      <c r="A140" s="84">
        <v>8</v>
      </c>
      <c r="B140" s="300" t="s">
        <v>448</v>
      </c>
      <c r="C140" s="294" t="s">
        <v>457</v>
      </c>
      <c r="D140" s="323"/>
      <c r="E140" s="302">
        <v>14</v>
      </c>
      <c r="F140" s="303">
        <v>57.5</v>
      </c>
      <c r="G140" s="28">
        <v>60.6</v>
      </c>
      <c r="H140" s="29">
        <v>44</v>
      </c>
      <c r="I140" s="32">
        <f t="shared" si="12"/>
        <v>44</v>
      </c>
      <c r="J140" s="33" t="str">
        <f t="shared" si="13"/>
        <v>NO BET</v>
      </c>
      <c r="K140" s="55"/>
      <c r="L140" s="73">
        <f t="shared" si="14"/>
        <v>0</v>
      </c>
      <c r="M140" s="86"/>
      <c r="N140" s="64"/>
      <c r="O140" s="118"/>
    </row>
    <row r="141" spans="1:15" x14ac:dyDescent="0.25">
      <c r="A141" s="84">
        <v>9</v>
      </c>
      <c r="B141" s="300" t="s">
        <v>449</v>
      </c>
      <c r="C141" s="294" t="s">
        <v>450</v>
      </c>
      <c r="D141" s="323"/>
      <c r="E141" s="302">
        <v>11</v>
      </c>
      <c r="F141" s="303">
        <v>57.5</v>
      </c>
      <c r="G141" s="28">
        <v>16.8</v>
      </c>
      <c r="H141" s="29">
        <v>12.5</v>
      </c>
      <c r="I141" s="32">
        <f t="shared" si="12"/>
        <v>12.5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 t="s">
        <v>114</v>
      </c>
    </row>
    <row r="142" spans="1:15" x14ac:dyDescent="0.25">
      <c r="A142" s="84">
        <v>10</v>
      </c>
      <c r="B142" s="300" t="s">
        <v>451</v>
      </c>
      <c r="C142" s="294" t="s">
        <v>452</v>
      </c>
      <c r="D142" s="323"/>
      <c r="E142" s="302">
        <v>3</v>
      </c>
      <c r="F142" s="303">
        <v>57</v>
      </c>
      <c r="G142" s="28">
        <v>5.4</v>
      </c>
      <c r="H142" s="29">
        <v>12.5</v>
      </c>
      <c r="I142" s="32">
        <f t="shared" si="12"/>
        <v>12.5</v>
      </c>
      <c r="J142" s="33">
        <f t="shared" si="13"/>
        <v>16.666666666666668</v>
      </c>
      <c r="K142" s="55"/>
      <c r="L142" s="73" t="b">
        <f t="shared" si="14"/>
        <v>0</v>
      </c>
      <c r="M142" s="86"/>
      <c r="N142" s="64"/>
      <c r="O142" s="118" t="s">
        <v>114</v>
      </c>
    </row>
    <row r="143" spans="1:15" x14ac:dyDescent="0.25">
      <c r="A143" s="84">
        <v>11</v>
      </c>
      <c r="B143" s="300">
        <v>1026</v>
      </c>
      <c r="C143" s="294" t="s">
        <v>309</v>
      </c>
      <c r="D143" s="323"/>
      <c r="E143" s="302">
        <v>13</v>
      </c>
      <c r="F143" s="303">
        <v>57</v>
      </c>
      <c r="G143" s="28">
        <v>11</v>
      </c>
      <c r="H143" s="29">
        <v>34</v>
      </c>
      <c r="I143" s="32">
        <f t="shared" si="12"/>
        <v>34</v>
      </c>
      <c r="J143" s="33">
        <f t="shared" si="13"/>
        <v>8.1818181818181834</v>
      </c>
      <c r="K143" s="55"/>
      <c r="L143" s="73" t="b">
        <f t="shared" si="14"/>
        <v>0</v>
      </c>
      <c r="M143" s="86"/>
      <c r="N143" s="64"/>
      <c r="O143" s="118"/>
    </row>
    <row r="144" spans="1:15" x14ac:dyDescent="0.25">
      <c r="A144" s="84">
        <v>12</v>
      </c>
      <c r="B144" s="300">
        <v>8475</v>
      </c>
      <c r="C144" s="294" t="s">
        <v>453</v>
      </c>
      <c r="D144" s="323"/>
      <c r="E144" s="302">
        <v>1</v>
      </c>
      <c r="F144" s="303">
        <v>55.5</v>
      </c>
      <c r="G144" s="28">
        <v>21.3</v>
      </c>
      <c r="H144" s="29">
        <v>17.5</v>
      </c>
      <c r="I144" s="32">
        <f t="shared" si="12"/>
        <v>17.5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x14ac:dyDescent="0.25">
      <c r="A145" s="84">
        <v>13</v>
      </c>
      <c r="B145" s="300" t="s">
        <v>454</v>
      </c>
      <c r="C145" s="294" t="s">
        <v>455</v>
      </c>
      <c r="D145" s="323"/>
      <c r="E145" s="302">
        <v>8</v>
      </c>
      <c r="F145" s="303">
        <v>56.5</v>
      </c>
      <c r="G145" s="28">
        <v>16.8</v>
      </c>
      <c r="H145" s="29">
        <v>50</v>
      </c>
      <c r="I145" s="32">
        <f t="shared" si="12"/>
        <v>50</v>
      </c>
      <c r="J145" s="33">
        <f t="shared" si="13"/>
        <v>5.3571428571428577</v>
      </c>
      <c r="K145" s="55"/>
      <c r="L145" s="73" t="b">
        <f t="shared" si="14"/>
        <v>0</v>
      </c>
      <c r="M145" s="86"/>
      <c r="N145" s="64"/>
      <c r="O145" s="118"/>
    </row>
    <row r="146" spans="1:15" x14ac:dyDescent="0.25">
      <c r="A146" s="304">
        <v>14</v>
      </c>
      <c r="B146" s="305" t="s">
        <v>410</v>
      </c>
      <c r="C146" s="306" t="s">
        <v>411</v>
      </c>
      <c r="D146" s="325"/>
      <c r="E146" s="308">
        <v>2</v>
      </c>
      <c r="F146" s="309">
        <v>55</v>
      </c>
      <c r="G146" s="310">
        <v>0</v>
      </c>
      <c r="H146" s="311">
        <v>0</v>
      </c>
      <c r="I146" s="312">
        <f t="shared" si="12"/>
        <v>0</v>
      </c>
      <c r="J146" s="313" t="str">
        <f t="shared" si="13"/>
        <v>NO BET</v>
      </c>
      <c r="K146" s="55"/>
      <c r="L146" s="73">
        <f t="shared" si="14"/>
        <v>0</v>
      </c>
      <c r="M146" s="86"/>
      <c r="N146" s="64"/>
      <c r="O146" s="127"/>
    </row>
    <row r="147" spans="1:15" hidden="1" x14ac:dyDescent="0.25">
      <c r="A147" s="84">
        <v>15</v>
      </c>
      <c r="B147" s="135"/>
      <c r="C147" s="124"/>
      <c r="D147" s="31"/>
      <c r="E147" s="125"/>
      <c r="F147" s="126"/>
      <c r="G147" s="28">
        <v>0</v>
      </c>
      <c r="H147" s="29">
        <v>0</v>
      </c>
      <c r="I147" s="32">
        <f t="shared" si="12"/>
        <v>0</v>
      </c>
      <c r="J147" s="33" t="str">
        <f t="shared" si="13"/>
        <v>NO BET</v>
      </c>
      <c r="K147" s="55"/>
      <c r="L147" s="73">
        <f t="shared" si="14"/>
        <v>0</v>
      </c>
      <c r="M147" s="86"/>
      <c r="N147" s="64"/>
      <c r="O147" s="127"/>
    </row>
    <row r="148" spans="1:15" hidden="1" x14ac:dyDescent="0.25">
      <c r="A148" s="84">
        <v>16</v>
      </c>
      <c r="B148" s="134"/>
      <c r="C148" s="31"/>
      <c r="D148" s="31"/>
      <c r="E148" s="43"/>
      <c r="F148" s="43"/>
      <c r="G148" s="28">
        <v>0</v>
      </c>
      <c r="H148" s="29">
        <v>0</v>
      </c>
      <c r="I148" s="32">
        <f t="shared" si="12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hidden="1" x14ac:dyDescent="0.25">
      <c r="A149" s="84">
        <v>17</v>
      </c>
      <c r="B149" s="134"/>
      <c r="C149" s="31"/>
      <c r="D149" s="31"/>
      <c r="E149" s="43"/>
      <c r="F149" s="43"/>
      <c r="G149" s="28">
        <v>0</v>
      </c>
      <c r="H149" s="29">
        <v>0</v>
      </c>
      <c r="I149" s="32">
        <f t="shared" si="12"/>
        <v>0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2"/>
        <v>0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2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3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3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4"/>
    </row>
    <row r="158" spans="1:15" x14ac:dyDescent="0.25">
      <c r="A158" s="57" t="s">
        <v>22</v>
      </c>
      <c r="B158" s="383"/>
      <c r="C158" s="383"/>
      <c r="D158" s="226"/>
      <c r="E158" s="63" t="s">
        <v>16</v>
      </c>
      <c r="F158" s="61"/>
      <c r="G158" s="86"/>
      <c r="H158" s="16"/>
      <c r="I158" s="17" t="s">
        <v>25</v>
      </c>
      <c r="J158" s="18">
        <f>SUM(J133:J156)</f>
        <v>46.119291506615454</v>
      </c>
      <c r="K158" s="56" t="s">
        <v>17</v>
      </c>
      <c r="L158" s="18">
        <f>SUM(L133:L157)</f>
        <v>0</v>
      </c>
      <c r="N158" s="2"/>
      <c r="O158" s="144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5"/>
    </row>
    <row r="160" spans="1:15" hidden="1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5"/>
    </row>
    <row r="161" spans="1:15" hidden="1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5"/>
    </row>
    <row r="162" spans="1:15" ht="15" hidden="1" customHeight="1" x14ac:dyDescent="0.25">
      <c r="A162" s="234" t="s">
        <v>6</v>
      </c>
      <c r="B162" s="114"/>
      <c r="C162" s="69" t="s">
        <v>14</v>
      </c>
      <c r="D162" s="114"/>
      <c r="E162" s="228"/>
      <c r="F162" s="228"/>
      <c r="G162" s="114"/>
      <c r="H162" s="234" t="s">
        <v>19</v>
      </c>
      <c r="I162" s="377" t="s">
        <v>15</v>
      </c>
      <c r="J162" s="374">
        <v>0.9</v>
      </c>
      <c r="K162" s="376" t="s">
        <v>4</v>
      </c>
      <c r="L162" s="373">
        <v>100</v>
      </c>
      <c r="M162" s="375" t="s">
        <v>3</v>
      </c>
      <c r="N162" s="372" t="s">
        <v>50</v>
      </c>
      <c r="O162" s="115"/>
    </row>
    <row r="163" spans="1:15" hidden="1" x14ac:dyDescent="0.25">
      <c r="A163" s="79" t="s">
        <v>7</v>
      </c>
      <c r="B163" s="85">
        <v>5</v>
      </c>
      <c r="C163" s="80" t="s">
        <v>13</v>
      </c>
      <c r="D163" s="85"/>
      <c r="E163" s="78"/>
      <c r="F163" s="78"/>
      <c r="G163" s="85"/>
      <c r="H163" s="67"/>
      <c r="I163" s="377"/>
      <c r="J163" s="374"/>
      <c r="K163" s="376"/>
      <c r="L163" s="373"/>
      <c r="M163" s="375"/>
      <c r="N163" s="372"/>
      <c r="O163" s="115"/>
    </row>
    <row r="164" spans="1:15" ht="15" hidden="1" customHeight="1" x14ac:dyDescent="0.25">
      <c r="A164" s="81" t="s">
        <v>8</v>
      </c>
      <c r="B164" s="82" t="s">
        <v>59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72" t="s">
        <v>20</v>
      </c>
      <c r="N164" s="372"/>
      <c r="O164" s="116" t="s">
        <v>51</v>
      </c>
    </row>
    <row r="165" spans="1:15" ht="30" hidden="1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29" t="s">
        <v>72</v>
      </c>
      <c r="I165" s="229" t="s">
        <v>73</v>
      </c>
      <c r="J165" s="78" t="s">
        <v>1</v>
      </c>
      <c r="K165" s="78" t="s">
        <v>12</v>
      </c>
      <c r="L165" s="78" t="s">
        <v>5</v>
      </c>
      <c r="M165" s="372"/>
      <c r="N165" s="372"/>
      <c r="O165" s="117" t="s">
        <v>52</v>
      </c>
    </row>
    <row r="166" spans="1:15" hidden="1" x14ac:dyDescent="0.25">
      <c r="A166" s="84">
        <v>1</v>
      </c>
      <c r="B166" s="135"/>
      <c r="C166" s="124"/>
      <c r="D166" s="121"/>
      <c r="E166" s="125"/>
      <c r="F166" s="126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6"/>
    </row>
    <row r="167" spans="1:15" ht="15" hidden="1" customHeight="1" x14ac:dyDescent="0.25">
      <c r="A167" s="84">
        <v>2</v>
      </c>
      <c r="B167" s="133"/>
      <c r="C167" s="124"/>
      <c r="D167" s="121"/>
      <c r="E167" s="125"/>
      <c r="F167" s="126"/>
      <c r="G167" s="28">
        <v>0</v>
      </c>
      <c r="H167" s="29">
        <v>0</v>
      </c>
      <c r="I167" s="32">
        <f t="shared" ref="I167:I189" si="15">H167</f>
        <v>0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6"/>
    </row>
    <row r="168" spans="1:15" hidden="1" x14ac:dyDescent="0.25">
      <c r="A168" s="84">
        <v>3</v>
      </c>
      <c r="B168" s="133"/>
      <c r="C168" s="124"/>
      <c r="D168" s="121"/>
      <c r="E168" s="125"/>
      <c r="F168" s="126"/>
      <c r="G168" s="28">
        <v>0</v>
      </c>
      <c r="H168" s="29">
        <v>0</v>
      </c>
      <c r="I168" s="32">
        <f t="shared" si="15"/>
        <v>0</v>
      </c>
      <c r="J168" s="33" t="str">
        <f t="shared" si="16"/>
        <v>NO BET</v>
      </c>
      <c r="K168" s="55"/>
      <c r="L168" s="73">
        <f t="shared" si="17"/>
        <v>0</v>
      </c>
      <c r="M168" s="86"/>
      <c r="N168" s="64"/>
      <c r="O168" s="146"/>
    </row>
    <row r="169" spans="1:15" ht="15" hidden="1" customHeight="1" x14ac:dyDescent="0.25">
      <c r="A169" s="84">
        <v>4</v>
      </c>
      <c r="B169" s="135"/>
      <c r="C169" s="124"/>
      <c r="D169" s="121"/>
      <c r="E169" s="125"/>
      <c r="F169" s="126"/>
      <c r="G169" s="28">
        <v>0</v>
      </c>
      <c r="H169" s="29">
        <v>0</v>
      </c>
      <c r="I169" s="32">
        <f t="shared" si="15"/>
        <v>0</v>
      </c>
      <c r="J169" s="33" t="str">
        <f t="shared" si="16"/>
        <v>NO BET</v>
      </c>
      <c r="K169" s="55"/>
      <c r="L169" s="73">
        <f t="shared" si="17"/>
        <v>0</v>
      </c>
      <c r="M169" s="86"/>
      <c r="N169" s="64"/>
      <c r="O169" s="146"/>
    </row>
    <row r="170" spans="1:15" hidden="1" x14ac:dyDescent="0.25">
      <c r="A170" s="84">
        <v>5</v>
      </c>
      <c r="B170" s="135"/>
      <c r="C170" s="124"/>
      <c r="D170" s="121"/>
      <c r="E170" s="125"/>
      <c r="F170" s="126"/>
      <c r="G170" s="28">
        <v>0</v>
      </c>
      <c r="H170" s="29">
        <v>0</v>
      </c>
      <c r="I170" s="32">
        <f t="shared" si="15"/>
        <v>0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6"/>
    </row>
    <row r="171" spans="1:15" hidden="1" x14ac:dyDescent="0.25">
      <c r="A171" s="84">
        <v>6</v>
      </c>
      <c r="B171" s="135"/>
      <c r="C171" s="124"/>
      <c r="D171" s="121"/>
      <c r="E171" s="125"/>
      <c r="F171" s="126"/>
      <c r="G171" s="28">
        <v>0</v>
      </c>
      <c r="H171" s="29">
        <v>0</v>
      </c>
      <c r="I171" s="32">
        <f t="shared" si="15"/>
        <v>0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6"/>
    </row>
    <row r="172" spans="1:15" hidden="1" x14ac:dyDescent="0.25">
      <c r="A172" s="84">
        <v>7</v>
      </c>
      <c r="B172" s="135"/>
      <c r="C172" s="124"/>
      <c r="D172" s="121"/>
      <c r="E172" s="125"/>
      <c r="F172" s="126"/>
      <c r="G172" s="28">
        <v>0</v>
      </c>
      <c r="H172" s="29">
        <v>0</v>
      </c>
      <c r="I172" s="32">
        <f t="shared" si="15"/>
        <v>0</v>
      </c>
      <c r="J172" s="33" t="str">
        <f t="shared" si="16"/>
        <v>NO BET</v>
      </c>
      <c r="K172" s="55"/>
      <c r="L172" s="73">
        <f t="shared" si="17"/>
        <v>0</v>
      </c>
      <c r="M172" s="86"/>
      <c r="N172" s="64"/>
      <c r="O172" s="127"/>
    </row>
    <row r="173" spans="1:15" hidden="1" x14ac:dyDescent="0.25">
      <c r="A173" s="84">
        <v>8</v>
      </c>
      <c r="B173" s="135"/>
      <c r="C173" s="124"/>
      <c r="D173" s="121"/>
      <c r="E173" s="125"/>
      <c r="F173" s="126"/>
      <c r="G173" s="28">
        <v>0</v>
      </c>
      <c r="H173" s="29">
        <v>0</v>
      </c>
      <c r="I173" s="32">
        <f t="shared" si="15"/>
        <v>0</v>
      </c>
      <c r="J173" s="33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hidden="1" x14ac:dyDescent="0.25">
      <c r="A174" s="84">
        <v>9</v>
      </c>
      <c r="B174" s="135"/>
      <c r="C174" s="124"/>
      <c r="D174" s="121"/>
      <c r="E174" s="125"/>
      <c r="F174" s="126"/>
      <c r="G174" s="28">
        <v>0</v>
      </c>
      <c r="H174" s="29">
        <v>0</v>
      </c>
      <c r="I174" s="32">
        <f t="shared" si="15"/>
        <v>0</v>
      </c>
      <c r="J174" s="33" t="str">
        <f t="shared" si="16"/>
        <v>NO BET</v>
      </c>
      <c r="K174" s="55"/>
      <c r="L174" s="73">
        <f t="shared" si="17"/>
        <v>0</v>
      </c>
      <c r="M174" s="86"/>
      <c r="N174" s="64"/>
      <c r="O174" s="127"/>
    </row>
    <row r="175" spans="1:15" hidden="1" x14ac:dyDescent="0.25">
      <c r="A175" s="84">
        <v>10</v>
      </c>
      <c r="B175" s="135"/>
      <c r="C175" s="124"/>
      <c r="D175" s="121"/>
      <c r="E175" s="125"/>
      <c r="F175" s="126"/>
      <c r="G175" s="28">
        <v>0</v>
      </c>
      <c r="H175" s="29">
        <v>0</v>
      </c>
      <c r="I175" s="32">
        <f t="shared" si="15"/>
        <v>0</v>
      </c>
      <c r="J175" s="33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hidden="1" x14ac:dyDescent="0.25">
      <c r="A176" s="84">
        <v>11</v>
      </c>
      <c r="B176" s="135"/>
      <c r="C176" s="124"/>
      <c r="D176" s="121"/>
      <c r="E176" s="125"/>
      <c r="F176" s="126"/>
      <c r="G176" s="28">
        <v>0</v>
      </c>
      <c r="H176" s="29">
        <v>0</v>
      </c>
      <c r="I176" s="32">
        <f t="shared" si="15"/>
        <v>0</v>
      </c>
      <c r="J176" s="33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hidden="1" x14ac:dyDescent="0.25">
      <c r="A177" s="84">
        <v>12</v>
      </c>
      <c r="B177" s="135"/>
      <c r="C177" s="124"/>
      <c r="D177" s="121"/>
      <c r="E177" s="125"/>
      <c r="F177" s="126"/>
      <c r="G177" s="28">
        <v>0</v>
      </c>
      <c r="H177" s="29">
        <v>0</v>
      </c>
      <c r="I177" s="32">
        <f t="shared" si="15"/>
        <v>0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hidden="1" x14ac:dyDescent="0.25">
      <c r="A178" s="84">
        <v>13</v>
      </c>
      <c r="B178" s="135"/>
      <c r="C178" s="124"/>
      <c r="D178" s="121"/>
      <c r="E178" s="125"/>
      <c r="F178" s="126"/>
      <c r="G178" s="28">
        <v>0</v>
      </c>
      <c r="H178" s="29">
        <v>0</v>
      </c>
      <c r="I178" s="32">
        <f t="shared" si="15"/>
        <v>0</v>
      </c>
      <c r="J178" s="33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6"/>
    </row>
    <row r="180" spans="1:15" hidden="1" x14ac:dyDescent="0.25">
      <c r="A180" s="84">
        <v>15</v>
      </c>
      <c r="B180" s="134"/>
      <c r="C180" s="31"/>
      <c r="D180" s="31"/>
      <c r="E180" s="142"/>
      <c r="F180" s="163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2"/>
      <c r="F181" s="163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2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6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6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6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6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6"/>
    </row>
    <row r="190" spans="1:15" hidden="1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4"/>
    </row>
    <row r="191" spans="1:15" hidden="1" x14ac:dyDescent="0.25">
      <c r="A191" s="57" t="s">
        <v>22</v>
      </c>
      <c r="B191" s="378"/>
      <c r="C191" s="378"/>
      <c r="D191" s="226"/>
      <c r="E191" s="63" t="s">
        <v>16</v>
      </c>
      <c r="F191" s="61"/>
      <c r="G191" s="86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7"/>
    </row>
    <row r="192" spans="1:15" hidden="1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8"/>
    </row>
    <row r="193" spans="1:15" hidden="1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8"/>
    </row>
    <row r="194" spans="1:15" hidden="1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8"/>
    </row>
    <row r="195" spans="1:15" ht="15" hidden="1" customHeight="1" x14ac:dyDescent="0.25">
      <c r="A195" s="234" t="s">
        <v>6</v>
      </c>
      <c r="B195" s="114"/>
      <c r="C195" s="69" t="s">
        <v>14</v>
      </c>
      <c r="D195" s="114"/>
      <c r="E195" s="228"/>
      <c r="F195" s="228"/>
      <c r="G195" s="114"/>
      <c r="H195" s="234" t="s">
        <v>19</v>
      </c>
      <c r="I195" s="377" t="s">
        <v>15</v>
      </c>
      <c r="J195" s="374">
        <v>0.9</v>
      </c>
      <c r="K195" s="376" t="s">
        <v>4</v>
      </c>
      <c r="L195" s="373">
        <v>100</v>
      </c>
      <c r="M195" s="375" t="s">
        <v>3</v>
      </c>
      <c r="N195" s="372" t="s">
        <v>50</v>
      </c>
      <c r="O195" s="115"/>
    </row>
    <row r="196" spans="1:15" hidden="1" x14ac:dyDescent="0.25">
      <c r="A196" s="79" t="s">
        <v>7</v>
      </c>
      <c r="B196" s="85">
        <v>6</v>
      </c>
      <c r="C196" s="80" t="s">
        <v>13</v>
      </c>
      <c r="D196" s="85"/>
      <c r="E196" s="78"/>
      <c r="F196" s="78"/>
      <c r="G196" s="85"/>
      <c r="H196" s="67"/>
      <c r="I196" s="377"/>
      <c r="J196" s="374"/>
      <c r="K196" s="376"/>
      <c r="L196" s="373"/>
      <c r="M196" s="375"/>
      <c r="N196" s="372"/>
      <c r="O196" s="115"/>
    </row>
    <row r="197" spans="1:15" ht="15" hidden="1" customHeight="1" x14ac:dyDescent="0.25">
      <c r="A197" s="81" t="s">
        <v>8</v>
      </c>
      <c r="B197" s="82" t="s">
        <v>60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72" t="s">
        <v>20</v>
      </c>
      <c r="N197" s="372"/>
      <c r="O197" s="116" t="s">
        <v>51</v>
      </c>
    </row>
    <row r="198" spans="1:15" ht="30" hidden="1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29" t="s">
        <v>72</v>
      </c>
      <c r="I198" s="229" t="s">
        <v>73</v>
      </c>
      <c r="J198" s="78" t="s">
        <v>1</v>
      </c>
      <c r="K198" s="78" t="s">
        <v>12</v>
      </c>
      <c r="L198" s="78" t="s">
        <v>5</v>
      </c>
      <c r="M198" s="372"/>
      <c r="N198" s="372"/>
      <c r="O198" s="117" t="s">
        <v>52</v>
      </c>
    </row>
    <row r="199" spans="1:15" hidden="1" x14ac:dyDescent="0.25">
      <c r="A199" s="84">
        <v>1</v>
      </c>
      <c r="B199" s="135"/>
      <c r="C199" s="124"/>
      <c r="D199" s="31"/>
      <c r="E199" s="125"/>
      <c r="F199" s="126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9"/>
      <c r="N199" s="64"/>
      <c r="O199" s="146"/>
    </row>
    <row r="200" spans="1:15" ht="15" hidden="1" customHeight="1" x14ac:dyDescent="0.25">
      <c r="A200" s="84">
        <v>2</v>
      </c>
      <c r="B200" s="135"/>
      <c r="C200" s="124"/>
      <c r="D200" s="31"/>
      <c r="E200" s="125"/>
      <c r="F200" s="126"/>
      <c r="G200" s="28">
        <v>0</v>
      </c>
      <c r="H200" s="29">
        <v>0</v>
      </c>
      <c r="I200" s="32">
        <f t="shared" ref="I200:I222" si="18">H200</f>
        <v>0</v>
      </c>
      <c r="J200" s="33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6"/>
    </row>
    <row r="201" spans="1:15" hidden="1" x14ac:dyDescent="0.25">
      <c r="A201" s="84">
        <v>3</v>
      </c>
      <c r="B201" s="135"/>
      <c r="C201" s="124"/>
      <c r="D201" s="31"/>
      <c r="E201" s="125"/>
      <c r="F201" s="126"/>
      <c r="G201" s="28">
        <v>0</v>
      </c>
      <c r="H201" s="29">
        <v>0</v>
      </c>
      <c r="I201" s="32">
        <f t="shared" si="18"/>
        <v>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6"/>
    </row>
    <row r="202" spans="1:15" ht="15" hidden="1" customHeight="1" x14ac:dyDescent="0.25">
      <c r="A202" s="84">
        <v>4</v>
      </c>
      <c r="B202" s="135"/>
      <c r="C202" s="124"/>
      <c r="D202" s="31"/>
      <c r="E202" s="125"/>
      <c r="F202" s="126"/>
      <c r="G202" s="28">
        <v>0</v>
      </c>
      <c r="H202" s="29">
        <v>0</v>
      </c>
      <c r="I202" s="32">
        <f t="shared" si="18"/>
        <v>0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/>
    </row>
    <row r="203" spans="1:15" hidden="1" x14ac:dyDescent="0.25">
      <c r="A203" s="84">
        <v>5</v>
      </c>
      <c r="B203" s="135"/>
      <c r="C203" s="124"/>
      <c r="D203" s="31"/>
      <c r="E203" s="125"/>
      <c r="F203" s="126"/>
      <c r="G203" s="28">
        <v>0</v>
      </c>
      <c r="H203" s="29">
        <v>0</v>
      </c>
      <c r="I203" s="32">
        <f t="shared" si="18"/>
        <v>0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/>
    </row>
    <row r="204" spans="1:15" hidden="1" x14ac:dyDescent="0.25">
      <c r="A204" s="84">
        <v>6</v>
      </c>
      <c r="B204" s="135"/>
      <c r="C204" s="124"/>
      <c r="D204" s="31"/>
      <c r="E204" s="125"/>
      <c r="F204" s="126"/>
      <c r="G204" s="28">
        <v>0</v>
      </c>
      <c r="H204" s="29">
        <v>0</v>
      </c>
      <c r="I204" s="32">
        <f t="shared" si="18"/>
        <v>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hidden="1" x14ac:dyDescent="0.25">
      <c r="A205" s="84">
        <v>7</v>
      </c>
      <c r="B205" s="135"/>
      <c r="C205" s="124"/>
      <c r="D205" s="31"/>
      <c r="E205" s="125"/>
      <c r="F205" s="126"/>
      <c r="G205" s="28">
        <v>0</v>
      </c>
      <c r="H205" s="29">
        <v>0</v>
      </c>
      <c r="I205" s="32">
        <f t="shared" si="18"/>
        <v>0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/>
    </row>
    <row r="206" spans="1:15" hidden="1" x14ac:dyDescent="0.25">
      <c r="A206" s="84">
        <v>8</v>
      </c>
      <c r="B206" s="135"/>
      <c r="C206" s="124"/>
      <c r="D206" s="31"/>
      <c r="E206" s="125"/>
      <c r="F206" s="126"/>
      <c r="G206" s="28">
        <v>0</v>
      </c>
      <c r="H206" s="29">
        <v>0</v>
      </c>
      <c r="I206" s="32">
        <f t="shared" si="18"/>
        <v>0</v>
      </c>
      <c r="J206" s="33" t="str">
        <f t="shared" si="19"/>
        <v>NO BET</v>
      </c>
      <c r="K206" s="55"/>
      <c r="L206" s="73">
        <f t="shared" si="20"/>
        <v>0</v>
      </c>
      <c r="M206" s="86"/>
      <c r="N206" s="64"/>
      <c r="O206" s="127"/>
    </row>
    <row r="207" spans="1:15" hidden="1" x14ac:dyDescent="0.25">
      <c r="A207" s="84">
        <v>9</v>
      </c>
      <c r="B207" s="135"/>
      <c r="C207" s="124"/>
      <c r="D207" s="31"/>
      <c r="E207" s="125"/>
      <c r="F207" s="126"/>
      <c r="G207" s="28">
        <v>0</v>
      </c>
      <c r="H207" s="29">
        <v>0</v>
      </c>
      <c r="I207" s="32">
        <f t="shared" si="18"/>
        <v>0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hidden="1" x14ac:dyDescent="0.25">
      <c r="A208" s="84">
        <v>10</v>
      </c>
      <c r="B208" s="135"/>
      <c r="C208" s="124"/>
      <c r="D208" s="31"/>
      <c r="E208" s="125"/>
      <c r="F208" s="126"/>
      <c r="G208" s="28">
        <v>0</v>
      </c>
      <c r="H208" s="29">
        <v>0</v>
      </c>
      <c r="I208" s="32">
        <f t="shared" si="18"/>
        <v>0</v>
      </c>
      <c r="J208" s="33" t="str">
        <f t="shared" si="19"/>
        <v>NO BET</v>
      </c>
      <c r="K208" s="55"/>
      <c r="L208" s="73">
        <f t="shared" si="20"/>
        <v>0</v>
      </c>
      <c r="M208" s="86"/>
      <c r="N208" s="64"/>
      <c r="O208" s="146"/>
    </row>
    <row r="209" spans="1:15" hidden="1" x14ac:dyDescent="0.25">
      <c r="A209" s="84">
        <v>11</v>
      </c>
      <c r="B209" s="135"/>
      <c r="C209" s="124"/>
      <c r="D209" s="31"/>
      <c r="E209" s="125"/>
      <c r="F209" s="126"/>
      <c r="G209" s="28">
        <v>0</v>
      </c>
      <c r="H209" s="29">
        <v>0</v>
      </c>
      <c r="I209" s="32">
        <f t="shared" si="18"/>
        <v>0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hidden="1" x14ac:dyDescent="0.25">
      <c r="A210" s="84">
        <v>12</v>
      </c>
      <c r="B210" s="123"/>
      <c r="C210" s="124"/>
      <c r="D210" s="31"/>
      <c r="E210" s="125"/>
      <c r="F210" s="126"/>
      <c r="G210" s="28">
        <v>0</v>
      </c>
      <c r="H210" s="29">
        <v>0</v>
      </c>
      <c r="I210" s="32">
        <f t="shared" si="18"/>
        <v>0</v>
      </c>
      <c r="J210" s="33" t="str">
        <f t="shared" si="19"/>
        <v>NO BET</v>
      </c>
      <c r="K210" s="55"/>
      <c r="L210" s="73">
        <f t="shared" si="20"/>
        <v>0</v>
      </c>
      <c r="M210" s="86"/>
      <c r="N210" s="64"/>
      <c r="O210" s="127"/>
    </row>
    <row r="211" spans="1:15" hidden="1" x14ac:dyDescent="0.25">
      <c r="A211" s="84">
        <v>13</v>
      </c>
      <c r="B211" s="123"/>
      <c r="C211" s="124"/>
      <c r="D211" s="31"/>
      <c r="E211" s="125"/>
      <c r="F211" s="126"/>
      <c r="G211" s="28">
        <v>0</v>
      </c>
      <c r="H211" s="29">
        <v>0</v>
      </c>
      <c r="I211" s="32">
        <f t="shared" si="18"/>
        <v>0</v>
      </c>
      <c r="J211" s="33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hidden="1" x14ac:dyDescent="0.25">
      <c r="A212" s="84">
        <v>14</v>
      </c>
      <c r="B212" s="123"/>
      <c r="C212" s="124"/>
      <c r="D212" s="31"/>
      <c r="E212" s="125"/>
      <c r="F212" s="126"/>
      <c r="G212" s="28">
        <v>0</v>
      </c>
      <c r="H212" s="29">
        <v>0</v>
      </c>
      <c r="I212" s="32">
        <f t="shared" si="18"/>
        <v>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hidden="1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378"/>
      <c r="C224" s="378"/>
      <c r="D224" s="227"/>
      <c r="E224" s="63" t="s">
        <v>16</v>
      </c>
      <c r="F224" s="61"/>
      <c r="G224" s="86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hidden="1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hidden="1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hidden="1" customHeight="1" x14ac:dyDescent="0.25">
      <c r="A228" s="234" t="s">
        <v>6</v>
      </c>
      <c r="B228" s="114"/>
      <c r="C228" s="69" t="s">
        <v>14</v>
      </c>
      <c r="D228" s="114"/>
      <c r="E228" s="228"/>
      <c r="F228" s="228"/>
      <c r="G228" s="114"/>
      <c r="H228" s="234" t="s">
        <v>19</v>
      </c>
      <c r="I228" s="377" t="s">
        <v>15</v>
      </c>
      <c r="J228" s="374">
        <v>0.9</v>
      </c>
      <c r="K228" s="376" t="s">
        <v>4</v>
      </c>
      <c r="L228" s="373">
        <v>100</v>
      </c>
      <c r="M228" s="375" t="s">
        <v>3</v>
      </c>
      <c r="N228" s="372" t="s">
        <v>50</v>
      </c>
      <c r="O228" s="115"/>
    </row>
    <row r="229" spans="1:15" hidden="1" x14ac:dyDescent="0.25">
      <c r="A229" s="79" t="s">
        <v>7</v>
      </c>
      <c r="B229" s="85">
        <v>7</v>
      </c>
      <c r="C229" s="80" t="s">
        <v>13</v>
      </c>
      <c r="D229" s="85"/>
      <c r="E229" s="78"/>
      <c r="F229" s="78"/>
      <c r="G229" s="85"/>
      <c r="H229" s="67"/>
      <c r="I229" s="377"/>
      <c r="J229" s="374"/>
      <c r="K229" s="376"/>
      <c r="L229" s="373"/>
      <c r="M229" s="375"/>
      <c r="N229" s="372"/>
      <c r="O229" s="115"/>
    </row>
    <row r="230" spans="1:15" ht="15" hidden="1" customHeight="1" x14ac:dyDescent="0.25">
      <c r="A230" s="81" t="s">
        <v>8</v>
      </c>
      <c r="B230" s="82" t="s">
        <v>61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72" t="s">
        <v>20</v>
      </c>
      <c r="N230" s="372"/>
      <c r="O230" s="116" t="s">
        <v>51</v>
      </c>
    </row>
    <row r="231" spans="1:15" ht="30" hidden="1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29" t="s">
        <v>72</v>
      </c>
      <c r="I231" s="229" t="s">
        <v>73</v>
      </c>
      <c r="J231" s="78" t="s">
        <v>1</v>
      </c>
      <c r="K231" s="78" t="s">
        <v>12</v>
      </c>
      <c r="L231" s="78" t="s">
        <v>5</v>
      </c>
      <c r="M231" s="372"/>
      <c r="N231" s="372"/>
      <c r="O231" s="117" t="s">
        <v>52</v>
      </c>
    </row>
    <row r="232" spans="1:15" hidden="1" x14ac:dyDescent="0.25">
      <c r="A232" s="84">
        <v>1</v>
      </c>
      <c r="B232" s="135"/>
      <c r="C232" s="124"/>
      <c r="D232" s="199"/>
      <c r="E232" s="125"/>
      <c r="F232" s="126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/>
    </row>
    <row r="233" spans="1:15" ht="15" hidden="1" customHeight="1" x14ac:dyDescent="0.25">
      <c r="A233" s="84">
        <v>2</v>
      </c>
      <c r="B233" s="135"/>
      <c r="C233" s="124"/>
      <c r="D233" s="199"/>
      <c r="E233" s="125"/>
      <c r="F233" s="126"/>
      <c r="G233" s="5">
        <v>0</v>
      </c>
      <c r="H233" s="8">
        <v>0</v>
      </c>
      <c r="I233" s="32">
        <f t="shared" ref="I233:I255" si="21">H233</f>
        <v>0</v>
      </c>
      <c r="J233" s="33" t="str">
        <f t="shared" ref="J233:J255" si="22">IF(M233="B", $L$228/G233*$J$228,IF(I233&lt;=G233,$M$228,IF(I233&gt;G233,SUM($L$228/G233*$J$228,0,ROUNDUP(,0)))))</f>
        <v>NO BET</v>
      </c>
      <c r="K233" s="55"/>
      <c r="L233" s="73">
        <f t="shared" ref="L233:L255" si="23">IF(J233="NO BET",0,IF(K233&gt;1,J233*-1,IF(K233=1,SUM(J233*I233-J233,0))))</f>
        <v>0</v>
      </c>
      <c r="M233" s="86"/>
      <c r="N233" s="64"/>
      <c r="O233" s="64"/>
    </row>
    <row r="234" spans="1:15" hidden="1" x14ac:dyDescent="0.25">
      <c r="A234" s="84">
        <v>3</v>
      </c>
      <c r="B234" s="135"/>
      <c r="C234" s="124"/>
      <c r="D234" s="200"/>
      <c r="E234" s="125"/>
      <c r="F234" s="126"/>
      <c r="G234" s="28">
        <v>0</v>
      </c>
      <c r="H234" s="29">
        <v>0</v>
      </c>
      <c r="I234" s="32">
        <f t="shared" si="21"/>
        <v>0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/>
    </row>
    <row r="235" spans="1:15" ht="15" hidden="1" customHeight="1" x14ac:dyDescent="0.25">
      <c r="A235" s="84">
        <v>4</v>
      </c>
      <c r="B235" s="135"/>
      <c r="C235" s="124"/>
      <c r="D235" s="199"/>
      <c r="E235" s="125"/>
      <c r="F235" s="126"/>
      <c r="G235" s="28">
        <v>0</v>
      </c>
      <c r="H235" s="29">
        <v>0</v>
      </c>
      <c r="I235" s="32">
        <f t="shared" si="21"/>
        <v>0</v>
      </c>
      <c r="J235" s="33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hidden="1" x14ac:dyDescent="0.25">
      <c r="A236" s="84">
        <v>5</v>
      </c>
      <c r="B236" s="135"/>
      <c r="C236" s="124"/>
      <c r="D236" s="31"/>
      <c r="E236" s="125"/>
      <c r="F236" s="126"/>
      <c r="G236" s="28">
        <v>0</v>
      </c>
      <c r="H236" s="29">
        <v>0</v>
      </c>
      <c r="I236" s="32">
        <f t="shared" si="21"/>
        <v>0</v>
      </c>
      <c r="J236" s="33" t="str">
        <f t="shared" si="22"/>
        <v>NO BET</v>
      </c>
      <c r="K236" s="55"/>
      <c r="L236" s="73">
        <f t="shared" si="23"/>
        <v>0</v>
      </c>
      <c r="M236" s="86"/>
      <c r="N236" s="64"/>
      <c r="O236" s="64"/>
    </row>
    <row r="237" spans="1:15" hidden="1" x14ac:dyDescent="0.25">
      <c r="A237" s="84">
        <v>6</v>
      </c>
      <c r="B237" s="135"/>
      <c r="C237" s="124"/>
      <c r="D237" s="31"/>
      <c r="E237" s="125"/>
      <c r="F237" s="126"/>
      <c r="G237" s="28">
        <v>0</v>
      </c>
      <c r="H237" s="29">
        <v>0</v>
      </c>
      <c r="I237" s="32">
        <f t="shared" si="21"/>
        <v>0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hidden="1" x14ac:dyDescent="0.25">
      <c r="A238" s="84">
        <v>7</v>
      </c>
      <c r="B238" s="135"/>
      <c r="C238" s="124"/>
      <c r="D238" s="31"/>
      <c r="E238" s="125"/>
      <c r="F238" s="126"/>
      <c r="G238" s="5">
        <v>0</v>
      </c>
      <c r="H238" s="8">
        <v>0</v>
      </c>
      <c r="I238" s="32">
        <f t="shared" si="21"/>
        <v>0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/>
    </row>
    <row r="239" spans="1:15" hidden="1" x14ac:dyDescent="0.25">
      <c r="A239" s="84">
        <v>8</v>
      </c>
      <c r="B239" s="135"/>
      <c r="C239" s="124"/>
      <c r="D239" s="31"/>
      <c r="E239" s="125"/>
      <c r="F239" s="126"/>
      <c r="G239" s="28">
        <v>0</v>
      </c>
      <c r="H239" s="29">
        <v>0</v>
      </c>
      <c r="I239" s="32">
        <f t="shared" si="21"/>
        <v>0</v>
      </c>
      <c r="J239" s="33" t="str">
        <f t="shared" si="22"/>
        <v>NO BET</v>
      </c>
      <c r="K239" s="55"/>
      <c r="L239" s="73">
        <f t="shared" si="23"/>
        <v>0</v>
      </c>
      <c r="M239" s="86"/>
      <c r="N239" s="64"/>
      <c r="O239" s="64"/>
    </row>
    <row r="240" spans="1:15" ht="15" hidden="1" customHeight="1" x14ac:dyDescent="0.25">
      <c r="A240" s="84">
        <v>9</v>
      </c>
      <c r="B240" s="135"/>
      <c r="C240" s="124"/>
      <c r="D240" s="31"/>
      <c r="E240" s="125"/>
      <c r="F240" s="126"/>
      <c r="G240" s="28">
        <v>0</v>
      </c>
      <c r="H240" s="29">
        <v>0</v>
      </c>
      <c r="I240" s="32">
        <f t="shared" si="21"/>
        <v>0</v>
      </c>
      <c r="J240" s="33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hidden="1" customHeight="1" x14ac:dyDescent="0.25">
      <c r="A241" s="84">
        <v>10</v>
      </c>
      <c r="B241" s="135"/>
      <c r="C241" s="124"/>
      <c r="D241" s="31"/>
      <c r="E241" s="125"/>
      <c r="F241" s="126"/>
      <c r="G241" s="28">
        <v>0</v>
      </c>
      <c r="H241" s="29">
        <v>0</v>
      </c>
      <c r="I241" s="32">
        <f t="shared" si="21"/>
        <v>0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hidden="1" customHeight="1" x14ac:dyDescent="0.25">
      <c r="A242" s="84">
        <v>11</v>
      </c>
      <c r="B242" s="135"/>
      <c r="C242" s="124"/>
      <c r="D242" s="31"/>
      <c r="E242" s="125"/>
      <c r="F242" s="126"/>
      <c r="G242" s="28">
        <v>0</v>
      </c>
      <c r="H242" s="29">
        <v>0</v>
      </c>
      <c r="I242" s="32">
        <f t="shared" si="21"/>
        <v>0</v>
      </c>
      <c r="J242" s="33" t="str">
        <f t="shared" si="22"/>
        <v>NO BET</v>
      </c>
      <c r="K242" s="55"/>
      <c r="L242" s="73">
        <f t="shared" si="23"/>
        <v>0</v>
      </c>
      <c r="M242" s="86"/>
      <c r="N242" s="64"/>
      <c r="O242" s="64"/>
    </row>
    <row r="243" spans="1:15" ht="15" hidden="1" customHeight="1" x14ac:dyDescent="0.25">
      <c r="A243" s="84">
        <v>12</v>
      </c>
      <c r="B243" s="135"/>
      <c r="C243" s="124"/>
      <c r="D243" s="31"/>
      <c r="E243" s="125"/>
      <c r="F243" s="126"/>
      <c r="G243" s="28">
        <v>0</v>
      </c>
      <c r="H243" s="29">
        <v>0</v>
      </c>
      <c r="I243" s="32">
        <f t="shared" si="21"/>
        <v>0</v>
      </c>
      <c r="J243" s="33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hidden="1" customHeight="1" x14ac:dyDescent="0.25">
      <c r="A244" s="84">
        <v>13</v>
      </c>
      <c r="B244" s="135"/>
      <c r="C244" s="124"/>
      <c r="D244" s="31"/>
      <c r="E244" s="125"/>
      <c r="F244" s="126"/>
      <c r="G244" s="28">
        <v>0</v>
      </c>
      <c r="H244" s="29">
        <v>0</v>
      </c>
      <c r="I244" s="32">
        <f t="shared" si="21"/>
        <v>0</v>
      </c>
      <c r="J244" s="33" t="str">
        <f t="shared" si="22"/>
        <v>NO BET</v>
      </c>
      <c r="K244" s="55"/>
      <c r="L244" s="73">
        <f t="shared" si="23"/>
        <v>0</v>
      </c>
      <c r="M244" s="86"/>
      <c r="N244" s="64"/>
      <c r="O244" s="64"/>
    </row>
    <row r="245" spans="1:15" hidden="1" x14ac:dyDescent="0.25">
      <c r="A245" s="84">
        <v>14</v>
      </c>
      <c r="B245" s="135"/>
      <c r="C245" s="124"/>
      <c r="D245" s="31"/>
      <c r="E245" s="125"/>
      <c r="F245" s="126"/>
      <c r="G245" s="28">
        <v>0</v>
      </c>
      <c r="H245" s="29">
        <v>0</v>
      </c>
      <c r="I245" s="32">
        <f t="shared" si="21"/>
        <v>0</v>
      </c>
      <c r="J245" s="33" t="str">
        <f t="shared" si="22"/>
        <v>NO BET</v>
      </c>
      <c r="K245" s="55"/>
      <c r="L245" s="73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4"/>
      <c r="C246" s="31"/>
      <c r="D246" s="31"/>
      <c r="E246" s="43"/>
      <c r="F246" s="162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4"/>
      <c r="C247" s="31"/>
      <c r="D247" s="31"/>
      <c r="E247" s="43"/>
      <c r="F247" s="43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3"/>
      <c r="C248" s="58"/>
      <c r="D248" s="58"/>
      <c r="E248" s="62"/>
      <c r="F248" s="62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hidden="1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hidden="1" x14ac:dyDescent="0.25">
      <c r="A257" s="57" t="s">
        <v>22</v>
      </c>
      <c r="B257" s="378"/>
      <c r="C257" s="378"/>
      <c r="D257" s="227"/>
      <c r="E257" s="63" t="s">
        <v>16</v>
      </c>
      <c r="F257" s="61"/>
      <c r="G257" s="86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6"/>
      <c r="N257" s="2"/>
    </row>
    <row r="258" spans="1:15" hidden="1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4" t="s">
        <v>6</v>
      </c>
      <c r="B261" s="114" t="s">
        <v>55</v>
      </c>
      <c r="C261" s="69" t="s">
        <v>14</v>
      </c>
      <c r="D261" s="114"/>
      <c r="E261" s="228"/>
      <c r="F261" s="228"/>
      <c r="G261" s="114"/>
      <c r="H261" s="234" t="s">
        <v>19</v>
      </c>
      <c r="I261" s="377" t="s">
        <v>15</v>
      </c>
      <c r="J261" s="374">
        <v>0.9</v>
      </c>
      <c r="K261" s="376" t="s">
        <v>4</v>
      </c>
      <c r="L261" s="373">
        <v>100</v>
      </c>
      <c r="M261" s="375" t="s">
        <v>3</v>
      </c>
      <c r="N261" s="372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77"/>
      <c r="J262" s="374"/>
      <c r="K262" s="376"/>
      <c r="L262" s="373"/>
      <c r="M262" s="375"/>
      <c r="N262" s="372"/>
      <c r="O262" s="115"/>
    </row>
    <row r="263" spans="1:15" ht="15" hidden="1" customHeight="1" x14ac:dyDescent="0.25">
      <c r="A263" s="81" t="s">
        <v>8</v>
      </c>
      <c r="B263" s="82" t="s">
        <v>62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72" t="s">
        <v>20</v>
      </c>
      <c r="N263" s="372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29" t="s">
        <v>72</v>
      </c>
      <c r="I264" s="229" t="s">
        <v>73</v>
      </c>
      <c r="J264" s="78" t="s">
        <v>1</v>
      </c>
      <c r="K264" s="78" t="s">
        <v>12</v>
      </c>
      <c r="L264" s="78" t="s">
        <v>5</v>
      </c>
      <c r="M264" s="372"/>
      <c r="N264" s="372"/>
      <c r="O264" s="117" t="s">
        <v>52</v>
      </c>
    </row>
    <row r="265" spans="1:15" hidden="1" x14ac:dyDescent="0.25">
      <c r="A265" s="84">
        <v>1</v>
      </c>
      <c r="B265" s="135"/>
      <c r="C265" s="124"/>
      <c r="D265" s="199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5"/>
      <c r="C266" s="124"/>
      <c r="D266" s="199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5"/>
      <c r="C267" s="124"/>
      <c r="D267" s="200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5"/>
      <c r="C268" s="124"/>
      <c r="D268" s="199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5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5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5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5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5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5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5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5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5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5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5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0"/>
      <c r="C280" s="31"/>
      <c r="D280" s="31"/>
      <c r="E280" s="142"/>
      <c r="F280" s="163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378"/>
      <c r="C290" s="378"/>
      <c r="D290" s="227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4" t="s">
        <v>6</v>
      </c>
      <c r="B294" s="114"/>
      <c r="C294" s="69" t="s">
        <v>14</v>
      </c>
      <c r="D294" s="114"/>
      <c r="E294" s="228"/>
      <c r="F294" s="228"/>
      <c r="G294" s="114"/>
      <c r="H294" s="234" t="s">
        <v>19</v>
      </c>
      <c r="I294" s="377" t="s">
        <v>15</v>
      </c>
      <c r="J294" s="374">
        <v>0.9</v>
      </c>
      <c r="K294" s="376" t="s">
        <v>4</v>
      </c>
      <c r="L294" s="373">
        <v>100</v>
      </c>
      <c r="M294" s="375" t="s">
        <v>3</v>
      </c>
      <c r="N294" s="372" t="s">
        <v>50</v>
      </c>
      <c r="O294" s="115"/>
      <c r="P294" s="245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77"/>
      <c r="J295" s="374"/>
      <c r="K295" s="376"/>
      <c r="L295" s="373"/>
      <c r="M295" s="375"/>
      <c r="N295" s="372"/>
      <c r="O295" s="115"/>
      <c r="P295" s="245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72" t="s">
        <v>20</v>
      </c>
      <c r="N296" s="372"/>
      <c r="O296" s="116" t="s">
        <v>51</v>
      </c>
      <c r="P296" s="245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29" t="s">
        <v>72</v>
      </c>
      <c r="I297" s="229" t="s">
        <v>73</v>
      </c>
      <c r="J297" s="78" t="s">
        <v>1</v>
      </c>
      <c r="K297" s="78" t="s">
        <v>12</v>
      </c>
      <c r="L297" s="78" t="s">
        <v>5</v>
      </c>
      <c r="M297" s="372"/>
      <c r="N297" s="372"/>
      <c r="O297" s="117" t="s">
        <v>52</v>
      </c>
      <c r="P297" s="245"/>
    </row>
    <row r="298" spans="1:24" ht="15" hidden="1" customHeight="1" x14ac:dyDescent="0.25">
      <c r="A298" s="83">
        <v>1</v>
      </c>
      <c r="B298" s="154"/>
      <c r="C298" s="150"/>
      <c r="D298" s="150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4"/>
      <c r="C299" s="150"/>
      <c r="D299" s="150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6"/>
      <c r="R299" s="246"/>
      <c r="S299" s="246"/>
    </row>
    <row r="300" spans="1:24" ht="15" hidden="1" customHeight="1" x14ac:dyDescent="0.25">
      <c r="A300" s="83">
        <v>3</v>
      </c>
      <c r="B300" s="154"/>
      <c r="C300" s="155"/>
      <c r="D300" s="151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6"/>
      <c r="R300" s="246"/>
      <c r="S300" s="246"/>
    </row>
    <row r="301" spans="1:24" ht="15" hidden="1" customHeight="1" x14ac:dyDescent="0.25">
      <c r="A301" s="83">
        <v>4</v>
      </c>
      <c r="B301" s="154"/>
      <c r="C301" s="150"/>
      <c r="D301" s="150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6"/>
    </row>
    <row r="302" spans="1:24" ht="15" hidden="1" customHeight="1" x14ac:dyDescent="0.25">
      <c r="A302" s="83">
        <v>5</v>
      </c>
      <c r="B302" s="154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4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0"/>
      <c r="R303" s="247"/>
      <c r="S303" s="247"/>
      <c r="U303" s="141"/>
      <c r="V303" s="141"/>
      <c r="W303" s="40"/>
    </row>
    <row r="304" spans="1:24" ht="15" hidden="1" customHeight="1" x14ac:dyDescent="0.25">
      <c r="A304" s="156">
        <v>7</v>
      </c>
      <c r="B304" s="155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69"/>
      <c r="R304" s="248"/>
      <c r="S304" s="248"/>
      <c r="U304" s="141"/>
      <c r="V304" s="141"/>
      <c r="W304" s="40"/>
    </row>
    <row r="305" spans="1:23" ht="15" hidden="1" customHeight="1" x14ac:dyDescent="0.25">
      <c r="A305" s="84">
        <v>8</v>
      </c>
      <c r="B305" s="154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1"/>
      <c r="R305" s="248"/>
      <c r="S305" s="248"/>
      <c r="U305" s="249"/>
      <c r="V305" s="249"/>
      <c r="W305" s="41"/>
    </row>
    <row r="306" spans="1:23" ht="15" hidden="1" customHeight="1" x14ac:dyDescent="0.25">
      <c r="A306" s="83">
        <v>9</v>
      </c>
      <c r="B306" s="154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0"/>
      <c r="R306" s="248"/>
      <c r="S306" s="248"/>
      <c r="U306" s="400"/>
      <c r="V306" s="400"/>
      <c r="W306" s="40"/>
    </row>
    <row r="307" spans="1:23" ht="15" hidden="1" customHeight="1" x14ac:dyDescent="0.25">
      <c r="A307" s="83">
        <v>10</v>
      </c>
      <c r="B307" s="154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0"/>
      <c r="R307" s="248"/>
      <c r="S307" s="248"/>
      <c r="U307" s="251"/>
      <c r="V307" s="251"/>
      <c r="W307" s="40"/>
    </row>
    <row r="308" spans="1:23" ht="15" hidden="1" customHeight="1" x14ac:dyDescent="0.25">
      <c r="A308" s="83">
        <v>11</v>
      </c>
      <c r="B308" s="154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0"/>
      <c r="R308" s="248"/>
      <c r="S308" s="248"/>
      <c r="U308" s="141"/>
      <c r="V308" s="141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0"/>
      <c r="R309" s="248"/>
      <c r="S309" s="248"/>
      <c r="U309" s="141"/>
      <c r="V309" s="141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0"/>
      <c r="R310" s="248"/>
      <c r="S310" s="248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0"/>
      <c r="R311" s="248"/>
      <c r="S311" s="248"/>
      <c r="U311" s="400"/>
      <c r="V311" s="400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0"/>
      <c r="R312" s="248"/>
      <c r="S312" s="248"/>
      <c r="U312" s="251"/>
      <c r="V312" s="251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0"/>
      <c r="R313" s="248"/>
      <c r="S313" s="248"/>
      <c r="U313" s="141"/>
      <c r="V313" s="141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0"/>
      <c r="R314" s="248"/>
      <c r="S314" s="248"/>
      <c r="U314" s="141"/>
      <c r="V314" s="141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2"/>
      <c r="S315" s="252"/>
      <c r="U315" s="249"/>
      <c r="V315" s="249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2"/>
      <c r="S316" s="253"/>
      <c r="U316" s="400"/>
      <c r="V316" s="400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4"/>
      <c r="R317" s="254"/>
      <c r="U317" s="251"/>
      <c r="V317" s="251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1"/>
      <c r="V318" s="251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1"/>
      <c r="V319" s="251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1"/>
      <c r="V320" s="141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49"/>
      <c r="V321" s="249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2"/>
      <c r="S322" s="172"/>
      <c r="T322" s="172"/>
      <c r="U322" s="141"/>
      <c r="V322" s="141"/>
      <c r="W322" s="40"/>
    </row>
    <row r="323" spans="1:23" ht="18.75" hidden="1" customHeight="1" x14ac:dyDescent="0.25">
      <c r="A323" s="57" t="s">
        <v>22</v>
      </c>
      <c r="B323" s="378"/>
      <c r="C323" s="378"/>
      <c r="D323" s="227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47"/>
      <c r="R323" s="247"/>
      <c r="S323" s="247"/>
      <c r="T323" s="247"/>
      <c r="U323" s="251"/>
      <c r="V323" s="251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3"/>
      <c r="R324" s="174"/>
      <c r="S324" s="174"/>
      <c r="T324" s="255"/>
      <c r="U324" s="141"/>
      <c r="V324" s="141"/>
      <c r="W324" s="40"/>
    </row>
    <row r="325" spans="1:23" ht="18.75" customHeight="1" x14ac:dyDescent="0.25">
      <c r="I325" s="403" t="s">
        <v>18</v>
      </c>
      <c r="J325" s="403"/>
      <c r="K325" s="403"/>
      <c r="L325" s="25">
        <f>SUM(L59+L92+L125+L158+L191+L224+L257+L290+L323)</f>
        <v>0</v>
      </c>
      <c r="M325" s="402" t="s">
        <v>53</v>
      </c>
      <c r="N325" s="402"/>
      <c r="O325" s="157">
        <f>SUM(J59+J92+J125+J158+J191+J224+J257+J290+J323)</f>
        <v>231.33962759476532</v>
      </c>
      <c r="Q325" s="173"/>
      <c r="R325" s="174"/>
      <c r="S325" s="174"/>
      <c r="T325" s="255"/>
      <c r="U325" s="141"/>
      <c r="V325" s="141"/>
      <c r="W325" s="40"/>
    </row>
    <row r="326" spans="1:23" ht="15" customHeight="1" x14ac:dyDescent="0.35">
      <c r="E326" s="87"/>
      <c r="F326" s="167"/>
      <c r="G326" s="168"/>
      <c r="H326" s="167"/>
      <c r="I326" s="87"/>
    </row>
    <row r="327" spans="1:23" ht="15" customHeight="1" x14ac:dyDescent="0.25">
      <c r="A327" s="366" t="s">
        <v>54</v>
      </c>
      <c r="B327" s="366"/>
      <c r="C327" s="366"/>
      <c r="D327" s="366"/>
      <c r="E327" s="366"/>
      <c r="F327" s="366"/>
      <c r="G327" s="366"/>
      <c r="H327" s="366"/>
      <c r="I327" s="366"/>
      <c r="J327" s="366"/>
      <c r="K327" s="366"/>
      <c r="L327" s="366"/>
      <c r="M327" s="366"/>
      <c r="N327" s="366"/>
      <c r="O327" s="67"/>
    </row>
    <row r="328" spans="1:23" ht="15" customHeight="1" x14ac:dyDescent="0.25">
      <c r="A328" s="366"/>
      <c r="B328" s="366"/>
      <c r="C328" s="366"/>
      <c r="D328" s="366"/>
      <c r="E328" s="366"/>
      <c r="F328" s="366"/>
      <c r="G328" s="366"/>
      <c r="H328" s="366"/>
      <c r="I328" s="366"/>
      <c r="J328" s="366"/>
      <c r="K328" s="366"/>
      <c r="L328" s="366"/>
      <c r="M328" s="366"/>
      <c r="N328" s="366"/>
      <c r="O328" s="67"/>
    </row>
    <row r="329" spans="1:23" ht="15" customHeight="1" x14ac:dyDescent="0.25">
      <c r="A329" s="366"/>
      <c r="B329" s="366"/>
      <c r="C329" s="366"/>
      <c r="D329" s="366"/>
      <c r="E329" s="366"/>
      <c r="F329" s="366"/>
      <c r="G329" s="366"/>
      <c r="H329" s="366"/>
      <c r="I329" s="366"/>
      <c r="J329" s="366"/>
      <c r="K329" s="366"/>
      <c r="L329" s="366"/>
      <c r="M329" s="366"/>
      <c r="N329" s="366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A327:N329"/>
    <mergeCell ref="M32:M33"/>
    <mergeCell ref="B59:C59"/>
    <mergeCell ref="I63:I64"/>
    <mergeCell ref="A1:H1"/>
    <mergeCell ref="A2:H2"/>
    <mergeCell ref="A3:B3"/>
    <mergeCell ref="C3:J3"/>
    <mergeCell ref="C4:J4"/>
    <mergeCell ref="A6:J6"/>
    <mergeCell ref="A15:E15"/>
    <mergeCell ref="F15:G15"/>
    <mergeCell ref="I17:I18"/>
    <mergeCell ref="J17:J18"/>
    <mergeCell ref="J16:L16"/>
    <mergeCell ref="K17:K18"/>
    <mergeCell ref="L17:L18"/>
    <mergeCell ref="U306:V306"/>
    <mergeCell ref="U311:V311"/>
    <mergeCell ref="U316:V316"/>
    <mergeCell ref="A5:J5"/>
    <mergeCell ref="M17:M18"/>
    <mergeCell ref="N17:N20"/>
    <mergeCell ref="M19:M20"/>
    <mergeCell ref="N30:N33"/>
    <mergeCell ref="I30:I31"/>
    <mergeCell ref="J30:J31"/>
    <mergeCell ref="K30:K31"/>
    <mergeCell ref="L30:L31"/>
    <mergeCell ref="M30:M31"/>
    <mergeCell ref="B92:C92"/>
    <mergeCell ref="I96:I97"/>
    <mergeCell ref="J96:J97"/>
    <mergeCell ref="N96:N99"/>
    <mergeCell ref="M98:M99"/>
    <mergeCell ref="B125:C125"/>
    <mergeCell ref="N63:N66"/>
    <mergeCell ref="M65:M66"/>
    <mergeCell ref="K96:K97"/>
    <mergeCell ref="L96:L97"/>
    <mergeCell ref="M96:M97"/>
    <mergeCell ref="B158:C158"/>
    <mergeCell ref="J63:J64"/>
    <mergeCell ref="K63:K64"/>
    <mergeCell ref="L63:L64"/>
    <mergeCell ref="M63:M64"/>
    <mergeCell ref="M195:M196"/>
    <mergeCell ref="N195:N198"/>
    <mergeCell ref="M197:M198"/>
    <mergeCell ref="M162:M163"/>
    <mergeCell ref="I129:I130"/>
    <mergeCell ref="J129:J130"/>
    <mergeCell ref="K129:K130"/>
    <mergeCell ref="L129:L130"/>
    <mergeCell ref="M129:M130"/>
    <mergeCell ref="N129:N132"/>
    <mergeCell ref="M131:M132"/>
    <mergeCell ref="B191:C191"/>
    <mergeCell ref="I195:I196"/>
    <mergeCell ref="J195:J196"/>
    <mergeCell ref="K195:K196"/>
    <mergeCell ref="L195:L196"/>
    <mergeCell ref="I162:I163"/>
    <mergeCell ref="J162:J163"/>
    <mergeCell ref="K162:K163"/>
    <mergeCell ref="L162:L163"/>
    <mergeCell ref="N162:N165"/>
    <mergeCell ref="M164:M165"/>
    <mergeCell ref="N228:N231"/>
    <mergeCell ref="M230:M231"/>
    <mergeCell ref="B257:C257"/>
    <mergeCell ref="I261:I262"/>
    <mergeCell ref="J261:J262"/>
    <mergeCell ref="K261:K262"/>
    <mergeCell ref="L261:L262"/>
    <mergeCell ref="M261:M262"/>
    <mergeCell ref="N261:N264"/>
    <mergeCell ref="M263:M264"/>
    <mergeCell ref="M228:M229"/>
    <mergeCell ref="B224:C224"/>
    <mergeCell ref="I228:I229"/>
    <mergeCell ref="J228:J229"/>
    <mergeCell ref="K228:K229"/>
    <mergeCell ref="L228:L229"/>
    <mergeCell ref="N294:N297"/>
    <mergeCell ref="M296:M297"/>
    <mergeCell ref="B323:C323"/>
    <mergeCell ref="I325:K325"/>
    <mergeCell ref="M325:N325"/>
    <mergeCell ref="M294:M295"/>
    <mergeCell ref="B290:C290"/>
    <mergeCell ref="I294:I295"/>
    <mergeCell ref="J294:J295"/>
    <mergeCell ref="K294:K295"/>
    <mergeCell ref="L294:L295"/>
  </mergeCells>
  <conditionalFormatting sqref="G319">
    <cfRule type="cellIs" priority="66" operator="equal">
      <formula>0</formula>
    </cfRule>
    <cfRule type="cellIs" dxfId="21" priority="67" operator="equal">
      <formula>2</formula>
    </cfRule>
    <cfRule type="cellIs" dxfId="20" priority="68" operator="equal">
      <formula>1</formula>
    </cfRule>
  </conditionalFormatting>
  <conditionalFormatting sqref="G320">
    <cfRule type="cellIs" priority="63" operator="equal">
      <formula>0</formula>
    </cfRule>
    <cfRule type="cellIs" dxfId="19" priority="64" operator="equal">
      <formula>2</formula>
    </cfRule>
    <cfRule type="cellIs" dxfId="18" priority="65" operator="equal">
      <formula>1</formula>
    </cfRule>
  </conditionalFormatting>
  <conditionalFormatting sqref="G321">
    <cfRule type="cellIs" priority="60" operator="equal">
      <formula>0</formula>
    </cfRule>
    <cfRule type="cellIs" dxfId="17" priority="61" operator="equal">
      <formula>2</formula>
    </cfRule>
    <cfRule type="cellIs" dxfId="16" priority="62" operator="equal">
      <formula>1</formula>
    </cfRule>
  </conditionalFormatting>
  <conditionalFormatting sqref="G322">
    <cfRule type="cellIs" priority="57" operator="equal">
      <formula>0</formula>
    </cfRule>
    <cfRule type="cellIs" dxfId="15" priority="58" operator="equal">
      <formula>2</formula>
    </cfRule>
    <cfRule type="cellIs" dxfId="14" priority="59" operator="equal">
      <formula>1</formula>
    </cfRule>
  </conditionalFormatting>
  <conditionalFormatting sqref="G323">
    <cfRule type="cellIs" priority="54" operator="equal">
      <formula>0</formula>
    </cfRule>
    <cfRule type="cellIs" dxfId="13" priority="55" operator="equal">
      <formula>2</formula>
    </cfRule>
    <cfRule type="cellIs" dxfId="12" priority="56" operator="equal">
      <formula>1</formula>
    </cfRule>
  </conditionalFormatting>
  <conditionalFormatting sqref="G324">
    <cfRule type="cellIs" priority="51" operator="equal">
      <formula>0</formula>
    </cfRule>
    <cfRule type="cellIs" dxfId="11" priority="52" operator="equal">
      <formula>2</formula>
    </cfRule>
    <cfRule type="cellIs" dxfId="10" priority="53" operator="equal">
      <formula>1</formula>
    </cfRule>
  </conditionalFormatting>
  <conditionalFormatting sqref="G325">
    <cfRule type="cellIs" priority="48" operator="equal">
      <formula>0</formula>
    </cfRule>
    <cfRule type="cellIs" dxfId="9" priority="49" operator="equal">
      <formula>2</formula>
    </cfRule>
    <cfRule type="cellIs" dxfId="8" priority="50" operator="equal">
      <formula>1</formula>
    </cfRule>
  </conditionalFormatting>
  <conditionalFormatting sqref="Q324">
    <cfRule type="cellIs" priority="42" operator="equal">
      <formula>0</formula>
    </cfRule>
    <cfRule type="cellIs" dxfId="7" priority="43" operator="equal">
      <formula>2</formula>
    </cfRule>
    <cfRule type="cellIs" dxfId="6" priority="44" operator="equal">
      <formula>1</formula>
    </cfRule>
  </conditionalFormatting>
  <conditionalFormatting sqref="Q325">
    <cfRule type="cellIs" priority="39" operator="equal">
      <formula>0</formula>
    </cfRule>
    <cfRule type="cellIs" dxfId="5" priority="40" operator="equal">
      <formula>2</formula>
    </cfRule>
    <cfRule type="cellIs" dxfId="4" priority="41" operator="equal">
      <formula>1</formula>
    </cfRule>
  </conditionalFormatting>
  <conditionalFormatting sqref="R324:R325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5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81DC3C4-03C9-46F8-B1B6-707FF3981BC9}">
      <formula1>#REF!</formula1>
    </dataValidation>
  </dataValidations>
  <pageMargins left="0.7" right="0.7" top="0.75" bottom="0.75" header="0.3" footer="0.3"/>
  <ignoredErrors>
    <ignoredError sqref="B73 B13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SANDOWN</vt:lpstr>
      <vt:lpstr>DOOMBEN</vt:lpstr>
      <vt:lpstr>STRATHALBYN</vt:lpstr>
      <vt:lpstr>RANDWICK INS</vt:lpstr>
      <vt:lpstr>SANDOWN!Print_Area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2022-06-15T00:29:41Z</dcterms:modified>
</cp:coreProperties>
</file>