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49AED17-3531-41C3-B19D-98826669BD4E}" xr6:coauthVersionLast="47" xr6:coauthVersionMax="47" xr10:uidLastSave="{00000000-0000-0000-0000-000000000000}"/>
  <bookViews>
    <workbookView xWindow="-120" yWindow="-120" windowWidth="29040" windowHeight="15840" xr2:uid="{0F807620-C9C9-404E-A8C0-A1C7E1BE8576}"/>
  </bookViews>
  <sheets>
    <sheet name="SALE" sheetId="1" r:id="rId1"/>
    <sheet name="DOOMBEN" sheetId="3" r:id="rId2"/>
    <sheet name="BALAKLAVA" sheetId="5" r:id="rId3"/>
  </sheets>
  <definedNames>
    <definedName name="_xlnm.Print_Area" localSheetId="0">SALE!$A$1:$Q$359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3" l="1"/>
  <c r="J21" i="3" s="1"/>
  <c r="L21" i="3" s="1"/>
  <c r="I21" i="1"/>
  <c r="M356" i="1"/>
  <c r="N356" i="1" s="1"/>
  <c r="L356" i="1"/>
  <c r="K356" i="1"/>
  <c r="M355" i="1"/>
  <c r="N355" i="1" s="1"/>
  <c r="M354" i="1"/>
  <c r="N354" i="1" s="1"/>
  <c r="M353" i="1"/>
  <c r="N353" i="1" s="1"/>
  <c r="M352" i="1"/>
  <c r="N352" i="1" s="1"/>
  <c r="M351" i="1"/>
  <c r="N351" i="1" s="1"/>
  <c r="M350" i="1"/>
  <c r="N350" i="1" s="1"/>
  <c r="M349" i="1"/>
  <c r="N349" i="1" s="1"/>
  <c r="M348" i="1"/>
  <c r="N348" i="1" s="1"/>
  <c r="M347" i="1"/>
  <c r="N347" i="1" s="1"/>
  <c r="M346" i="1"/>
  <c r="N346" i="1" s="1"/>
  <c r="D404" i="1" l="1"/>
  <c r="C404" i="1"/>
  <c r="D392" i="1"/>
  <c r="C392" i="1"/>
  <c r="D380" i="1"/>
  <c r="C380" i="1"/>
  <c r="D368" i="1"/>
  <c r="C368" i="1"/>
  <c r="E404" i="1" l="1"/>
  <c r="E368" i="1"/>
  <c r="E392" i="1"/>
  <c r="E380" i="1"/>
  <c r="I321" i="5"/>
  <c r="J321" i="5" s="1"/>
  <c r="L321" i="5" s="1"/>
  <c r="I320" i="5"/>
  <c r="J320" i="5" s="1"/>
  <c r="L320" i="5" s="1"/>
  <c r="I319" i="5"/>
  <c r="J319" i="5" s="1"/>
  <c r="L319" i="5" s="1"/>
  <c r="I318" i="5"/>
  <c r="J318" i="5" s="1"/>
  <c r="L318" i="5" s="1"/>
  <c r="I317" i="5"/>
  <c r="J317" i="5" s="1"/>
  <c r="L317" i="5" s="1"/>
  <c r="I316" i="5"/>
  <c r="J316" i="5" s="1"/>
  <c r="L316" i="5" s="1"/>
  <c r="I315" i="5"/>
  <c r="J315" i="5" s="1"/>
  <c r="L315" i="5" s="1"/>
  <c r="I314" i="5"/>
  <c r="J314" i="5" s="1"/>
  <c r="L314" i="5" s="1"/>
  <c r="I313" i="5"/>
  <c r="J313" i="5" s="1"/>
  <c r="L313" i="5" s="1"/>
  <c r="I312" i="5"/>
  <c r="J312" i="5" s="1"/>
  <c r="L312" i="5" s="1"/>
  <c r="I311" i="5"/>
  <c r="J311" i="5" s="1"/>
  <c r="L311" i="5" s="1"/>
  <c r="I310" i="5"/>
  <c r="J310" i="5" s="1"/>
  <c r="L310" i="5" s="1"/>
  <c r="I309" i="5"/>
  <c r="J309" i="5" s="1"/>
  <c r="L309" i="5" s="1"/>
  <c r="I308" i="5"/>
  <c r="J308" i="5" s="1"/>
  <c r="L308" i="5" s="1"/>
  <c r="I307" i="5"/>
  <c r="J307" i="5" s="1"/>
  <c r="L307" i="5" s="1"/>
  <c r="I306" i="5"/>
  <c r="J306" i="5" s="1"/>
  <c r="L306" i="5" s="1"/>
  <c r="I305" i="5"/>
  <c r="J305" i="5" s="1"/>
  <c r="L305" i="5" s="1"/>
  <c r="I304" i="5"/>
  <c r="J304" i="5" s="1"/>
  <c r="L304" i="5" s="1"/>
  <c r="I303" i="5"/>
  <c r="J303" i="5" s="1"/>
  <c r="L303" i="5" s="1"/>
  <c r="J302" i="5"/>
  <c r="L302" i="5" s="1"/>
  <c r="I302" i="5"/>
  <c r="I301" i="5"/>
  <c r="J301" i="5" s="1"/>
  <c r="L301" i="5" s="1"/>
  <c r="I300" i="5"/>
  <c r="J300" i="5" s="1"/>
  <c r="L300" i="5" s="1"/>
  <c r="I299" i="5"/>
  <c r="J299" i="5" s="1"/>
  <c r="L299" i="5" s="1"/>
  <c r="J298" i="5"/>
  <c r="L298" i="5" s="1"/>
  <c r="I298" i="5"/>
  <c r="I288" i="5"/>
  <c r="J288" i="5" s="1"/>
  <c r="L288" i="5" s="1"/>
  <c r="I287" i="5"/>
  <c r="J287" i="5" s="1"/>
  <c r="L287" i="5" s="1"/>
  <c r="I286" i="5"/>
  <c r="J286" i="5" s="1"/>
  <c r="L286" i="5" s="1"/>
  <c r="I285" i="5"/>
  <c r="J285" i="5" s="1"/>
  <c r="L285" i="5" s="1"/>
  <c r="I284" i="5"/>
  <c r="J284" i="5" s="1"/>
  <c r="L284" i="5" s="1"/>
  <c r="I283" i="5"/>
  <c r="J283" i="5" s="1"/>
  <c r="L283" i="5" s="1"/>
  <c r="I282" i="5"/>
  <c r="J282" i="5" s="1"/>
  <c r="L282" i="5" s="1"/>
  <c r="I281" i="5"/>
  <c r="J281" i="5" s="1"/>
  <c r="L281" i="5" s="1"/>
  <c r="I280" i="5"/>
  <c r="J280" i="5" s="1"/>
  <c r="L280" i="5" s="1"/>
  <c r="I279" i="5"/>
  <c r="J279" i="5" s="1"/>
  <c r="L279" i="5" s="1"/>
  <c r="I278" i="5"/>
  <c r="J278" i="5" s="1"/>
  <c r="L278" i="5" s="1"/>
  <c r="I277" i="5"/>
  <c r="J277" i="5" s="1"/>
  <c r="L277" i="5" s="1"/>
  <c r="I276" i="5"/>
  <c r="J276" i="5" s="1"/>
  <c r="L276" i="5" s="1"/>
  <c r="I275" i="5"/>
  <c r="J275" i="5" s="1"/>
  <c r="L275" i="5" s="1"/>
  <c r="I274" i="5"/>
  <c r="J274" i="5" s="1"/>
  <c r="L274" i="5" s="1"/>
  <c r="I273" i="5"/>
  <c r="J273" i="5" s="1"/>
  <c r="L273" i="5" s="1"/>
  <c r="I272" i="5"/>
  <c r="J272" i="5" s="1"/>
  <c r="L272" i="5" s="1"/>
  <c r="I271" i="5"/>
  <c r="J271" i="5" s="1"/>
  <c r="L271" i="5" s="1"/>
  <c r="J270" i="5"/>
  <c r="L270" i="5" s="1"/>
  <c r="I270" i="5"/>
  <c r="I269" i="5"/>
  <c r="J269" i="5" s="1"/>
  <c r="L269" i="5" s="1"/>
  <c r="I268" i="5"/>
  <c r="J268" i="5" s="1"/>
  <c r="L268" i="5" s="1"/>
  <c r="I267" i="5"/>
  <c r="J267" i="5" s="1"/>
  <c r="L267" i="5" s="1"/>
  <c r="I266" i="5"/>
  <c r="J266" i="5" s="1"/>
  <c r="L266" i="5" s="1"/>
  <c r="I265" i="5"/>
  <c r="J265" i="5" s="1"/>
  <c r="I255" i="5"/>
  <c r="J255" i="5" s="1"/>
  <c r="L255" i="5" s="1"/>
  <c r="I254" i="5"/>
  <c r="J254" i="5" s="1"/>
  <c r="L254" i="5" s="1"/>
  <c r="I253" i="5"/>
  <c r="J253" i="5" s="1"/>
  <c r="L253" i="5" s="1"/>
  <c r="I252" i="5"/>
  <c r="J252" i="5" s="1"/>
  <c r="L252" i="5" s="1"/>
  <c r="J251" i="5"/>
  <c r="L251" i="5" s="1"/>
  <c r="I251" i="5"/>
  <c r="I250" i="5"/>
  <c r="J250" i="5" s="1"/>
  <c r="L250" i="5" s="1"/>
  <c r="I249" i="5"/>
  <c r="J249" i="5" s="1"/>
  <c r="L249" i="5" s="1"/>
  <c r="I248" i="5"/>
  <c r="J248" i="5" s="1"/>
  <c r="L248" i="5" s="1"/>
  <c r="I247" i="5"/>
  <c r="J247" i="5" s="1"/>
  <c r="L247" i="5" s="1"/>
  <c r="J246" i="5"/>
  <c r="L246" i="5" s="1"/>
  <c r="I246" i="5"/>
  <c r="I245" i="5"/>
  <c r="J245" i="5" s="1"/>
  <c r="L245" i="5" s="1"/>
  <c r="I244" i="5"/>
  <c r="J244" i="5" s="1"/>
  <c r="L244" i="5" s="1"/>
  <c r="I243" i="5"/>
  <c r="J243" i="5" s="1"/>
  <c r="L243" i="5" s="1"/>
  <c r="I242" i="5"/>
  <c r="J242" i="5" s="1"/>
  <c r="L242" i="5" s="1"/>
  <c r="I241" i="5"/>
  <c r="J241" i="5" s="1"/>
  <c r="L241" i="5" s="1"/>
  <c r="I240" i="5"/>
  <c r="J240" i="5" s="1"/>
  <c r="L240" i="5" s="1"/>
  <c r="I239" i="5"/>
  <c r="J239" i="5" s="1"/>
  <c r="L239" i="5" s="1"/>
  <c r="I238" i="5"/>
  <c r="J238" i="5" s="1"/>
  <c r="L238" i="5" s="1"/>
  <c r="I237" i="5"/>
  <c r="J237" i="5" s="1"/>
  <c r="L237" i="5" s="1"/>
  <c r="I236" i="5"/>
  <c r="J236" i="5" s="1"/>
  <c r="L236" i="5" s="1"/>
  <c r="I235" i="5"/>
  <c r="J235" i="5" s="1"/>
  <c r="L235" i="5" s="1"/>
  <c r="I234" i="5"/>
  <c r="J234" i="5" s="1"/>
  <c r="L234" i="5" s="1"/>
  <c r="I233" i="5"/>
  <c r="J233" i="5" s="1"/>
  <c r="L233" i="5" s="1"/>
  <c r="I232" i="5"/>
  <c r="J232" i="5" s="1"/>
  <c r="I222" i="5"/>
  <c r="J222" i="5" s="1"/>
  <c r="L222" i="5" s="1"/>
  <c r="I221" i="5"/>
  <c r="J221" i="5" s="1"/>
  <c r="L221" i="5" s="1"/>
  <c r="I220" i="5"/>
  <c r="J220" i="5" s="1"/>
  <c r="L220" i="5" s="1"/>
  <c r="I219" i="5"/>
  <c r="J219" i="5" s="1"/>
  <c r="L219" i="5" s="1"/>
  <c r="I218" i="5"/>
  <c r="J218" i="5" s="1"/>
  <c r="L218" i="5" s="1"/>
  <c r="I217" i="5"/>
  <c r="J217" i="5" s="1"/>
  <c r="L217" i="5" s="1"/>
  <c r="I216" i="5"/>
  <c r="J216" i="5" s="1"/>
  <c r="L216" i="5" s="1"/>
  <c r="I215" i="5"/>
  <c r="J215" i="5" s="1"/>
  <c r="L215" i="5" s="1"/>
  <c r="I214" i="5"/>
  <c r="J214" i="5" s="1"/>
  <c r="L214" i="5" s="1"/>
  <c r="I213" i="5"/>
  <c r="J213" i="5" s="1"/>
  <c r="L213" i="5" s="1"/>
  <c r="I212" i="5"/>
  <c r="J212" i="5" s="1"/>
  <c r="L212" i="5" s="1"/>
  <c r="I211" i="5"/>
  <c r="J211" i="5" s="1"/>
  <c r="L211" i="5" s="1"/>
  <c r="I210" i="5"/>
  <c r="J210" i="5" s="1"/>
  <c r="L210" i="5" s="1"/>
  <c r="I209" i="5"/>
  <c r="J209" i="5" s="1"/>
  <c r="L209" i="5" s="1"/>
  <c r="J208" i="5"/>
  <c r="L208" i="5" s="1"/>
  <c r="I208" i="5"/>
  <c r="I207" i="5"/>
  <c r="J207" i="5" s="1"/>
  <c r="L207" i="5" s="1"/>
  <c r="I206" i="5"/>
  <c r="J206" i="5" s="1"/>
  <c r="L206" i="5" s="1"/>
  <c r="I205" i="5"/>
  <c r="J205" i="5" s="1"/>
  <c r="L205" i="5" s="1"/>
  <c r="I204" i="5"/>
  <c r="J204" i="5" s="1"/>
  <c r="L204" i="5" s="1"/>
  <c r="J203" i="5"/>
  <c r="L203" i="5" s="1"/>
  <c r="I203" i="5"/>
  <c r="I202" i="5"/>
  <c r="J202" i="5" s="1"/>
  <c r="L202" i="5" s="1"/>
  <c r="I201" i="5"/>
  <c r="J201" i="5" s="1"/>
  <c r="L201" i="5" s="1"/>
  <c r="I200" i="5"/>
  <c r="J200" i="5" s="1"/>
  <c r="L200" i="5" s="1"/>
  <c r="I199" i="5"/>
  <c r="J199" i="5" s="1"/>
  <c r="I189" i="5"/>
  <c r="J189" i="5" s="1"/>
  <c r="L189" i="5" s="1"/>
  <c r="I188" i="5"/>
  <c r="J188" i="5" s="1"/>
  <c r="L188" i="5" s="1"/>
  <c r="I187" i="5"/>
  <c r="J187" i="5" s="1"/>
  <c r="L187" i="5" s="1"/>
  <c r="I186" i="5"/>
  <c r="J186" i="5" s="1"/>
  <c r="L186" i="5" s="1"/>
  <c r="I185" i="5"/>
  <c r="J185" i="5" s="1"/>
  <c r="L185" i="5" s="1"/>
  <c r="I184" i="5"/>
  <c r="J184" i="5" s="1"/>
  <c r="L184" i="5" s="1"/>
  <c r="I183" i="5"/>
  <c r="J183" i="5" s="1"/>
  <c r="L183" i="5" s="1"/>
  <c r="I182" i="5"/>
  <c r="J182" i="5" s="1"/>
  <c r="L182" i="5" s="1"/>
  <c r="I181" i="5"/>
  <c r="J181" i="5" s="1"/>
  <c r="L181" i="5" s="1"/>
  <c r="I180" i="5"/>
  <c r="J180" i="5" s="1"/>
  <c r="L180" i="5" s="1"/>
  <c r="I179" i="5"/>
  <c r="J179" i="5" s="1"/>
  <c r="L179" i="5" s="1"/>
  <c r="I178" i="5"/>
  <c r="J178" i="5" s="1"/>
  <c r="L178" i="5" s="1"/>
  <c r="I177" i="5"/>
  <c r="J177" i="5" s="1"/>
  <c r="L177" i="5" s="1"/>
  <c r="I176" i="5"/>
  <c r="J176" i="5" s="1"/>
  <c r="L176" i="5" s="1"/>
  <c r="I175" i="5"/>
  <c r="J175" i="5" s="1"/>
  <c r="L175" i="5" s="1"/>
  <c r="J174" i="5"/>
  <c r="L174" i="5" s="1"/>
  <c r="I174" i="5"/>
  <c r="J173" i="5"/>
  <c r="L173" i="5" s="1"/>
  <c r="I173" i="5"/>
  <c r="I172" i="5"/>
  <c r="J172" i="5" s="1"/>
  <c r="L172" i="5" s="1"/>
  <c r="I171" i="5"/>
  <c r="J171" i="5" s="1"/>
  <c r="L171" i="5" s="1"/>
  <c r="J170" i="5"/>
  <c r="L170" i="5" s="1"/>
  <c r="I170" i="5"/>
  <c r="I169" i="5"/>
  <c r="J169" i="5" s="1"/>
  <c r="L169" i="5" s="1"/>
  <c r="I168" i="5"/>
  <c r="J168" i="5" s="1"/>
  <c r="L168" i="5" s="1"/>
  <c r="I167" i="5"/>
  <c r="J167" i="5" s="1"/>
  <c r="L167" i="5" s="1"/>
  <c r="J166" i="5"/>
  <c r="L166" i="5" s="1"/>
  <c r="I166" i="5"/>
  <c r="I156" i="5"/>
  <c r="J156" i="5" s="1"/>
  <c r="L156" i="5" s="1"/>
  <c r="I155" i="5"/>
  <c r="J155" i="5" s="1"/>
  <c r="L155" i="5" s="1"/>
  <c r="I154" i="5"/>
  <c r="J154" i="5" s="1"/>
  <c r="L154" i="5" s="1"/>
  <c r="I153" i="5"/>
  <c r="J153" i="5" s="1"/>
  <c r="L153" i="5" s="1"/>
  <c r="I152" i="5"/>
  <c r="J152" i="5" s="1"/>
  <c r="L152" i="5" s="1"/>
  <c r="I151" i="5"/>
  <c r="J151" i="5" s="1"/>
  <c r="L151" i="5" s="1"/>
  <c r="I150" i="5"/>
  <c r="J150" i="5" s="1"/>
  <c r="L150" i="5" s="1"/>
  <c r="I149" i="5"/>
  <c r="J149" i="5" s="1"/>
  <c r="L149" i="5" s="1"/>
  <c r="I148" i="5"/>
  <c r="J148" i="5" s="1"/>
  <c r="L148" i="5" s="1"/>
  <c r="I147" i="5"/>
  <c r="J147" i="5" s="1"/>
  <c r="L147" i="5" s="1"/>
  <c r="I146" i="5"/>
  <c r="J146" i="5" s="1"/>
  <c r="L146" i="5" s="1"/>
  <c r="J145" i="5"/>
  <c r="L145" i="5" s="1"/>
  <c r="I145" i="5"/>
  <c r="I144" i="5"/>
  <c r="J144" i="5" s="1"/>
  <c r="L144" i="5" s="1"/>
  <c r="I143" i="5"/>
  <c r="J143" i="5" s="1"/>
  <c r="L143" i="5" s="1"/>
  <c r="I142" i="5"/>
  <c r="J142" i="5" s="1"/>
  <c r="L142" i="5" s="1"/>
  <c r="I141" i="5"/>
  <c r="J141" i="5" s="1"/>
  <c r="L141" i="5" s="1"/>
  <c r="I140" i="5"/>
  <c r="J140" i="5" s="1"/>
  <c r="L140" i="5" s="1"/>
  <c r="I139" i="5"/>
  <c r="J139" i="5" s="1"/>
  <c r="L139" i="5" s="1"/>
  <c r="I138" i="5"/>
  <c r="J138" i="5" s="1"/>
  <c r="L138" i="5" s="1"/>
  <c r="I137" i="5"/>
  <c r="J137" i="5" s="1"/>
  <c r="L137" i="5" s="1"/>
  <c r="I136" i="5"/>
  <c r="J136" i="5" s="1"/>
  <c r="L136" i="5" s="1"/>
  <c r="J135" i="5"/>
  <c r="L135" i="5" s="1"/>
  <c r="I135" i="5"/>
  <c r="I134" i="5"/>
  <c r="J134" i="5" s="1"/>
  <c r="L134" i="5" s="1"/>
  <c r="J133" i="5"/>
  <c r="I133" i="5"/>
  <c r="I123" i="5"/>
  <c r="J123" i="5" s="1"/>
  <c r="L123" i="5" s="1"/>
  <c r="J122" i="5"/>
  <c r="L122" i="5" s="1"/>
  <c r="I122" i="5"/>
  <c r="I121" i="5"/>
  <c r="J121" i="5" s="1"/>
  <c r="L121" i="5" s="1"/>
  <c r="I120" i="5"/>
  <c r="J120" i="5" s="1"/>
  <c r="L120" i="5" s="1"/>
  <c r="I119" i="5"/>
  <c r="J119" i="5" s="1"/>
  <c r="L119" i="5" s="1"/>
  <c r="I118" i="5"/>
  <c r="J118" i="5" s="1"/>
  <c r="L118" i="5" s="1"/>
  <c r="I117" i="5"/>
  <c r="J117" i="5" s="1"/>
  <c r="L117" i="5" s="1"/>
  <c r="I116" i="5"/>
  <c r="J116" i="5" s="1"/>
  <c r="L116" i="5" s="1"/>
  <c r="I115" i="5"/>
  <c r="J115" i="5" s="1"/>
  <c r="L115" i="5" s="1"/>
  <c r="I114" i="5"/>
  <c r="J114" i="5" s="1"/>
  <c r="L114" i="5" s="1"/>
  <c r="I113" i="5"/>
  <c r="J113" i="5" s="1"/>
  <c r="L113" i="5" s="1"/>
  <c r="I112" i="5"/>
  <c r="J112" i="5" s="1"/>
  <c r="L112" i="5" s="1"/>
  <c r="J111" i="5"/>
  <c r="L111" i="5" s="1"/>
  <c r="I111" i="5"/>
  <c r="I110" i="5"/>
  <c r="J110" i="5" s="1"/>
  <c r="L110" i="5" s="1"/>
  <c r="I109" i="5"/>
  <c r="J109" i="5" s="1"/>
  <c r="L109" i="5" s="1"/>
  <c r="I108" i="5"/>
  <c r="J108" i="5" s="1"/>
  <c r="L108" i="5" s="1"/>
  <c r="I107" i="5"/>
  <c r="J107" i="5" s="1"/>
  <c r="L107" i="5" s="1"/>
  <c r="I106" i="5"/>
  <c r="J106" i="5" s="1"/>
  <c r="L106" i="5" s="1"/>
  <c r="I105" i="5"/>
  <c r="J105" i="5" s="1"/>
  <c r="L105" i="5" s="1"/>
  <c r="I104" i="5"/>
  <c r="J104" i="5" s="1"/>
  <c r="L104" i="5" s="1"/>
  <c r="I103" i="5"/>
  <c r="J103" i="5" s="1"/>
  <c r="L103" i="5" s="1"/>
  <c r="I102" i="5"/>
  <c r="J102" i="5" s="1"/>
  <c r="L102" i="5" s="1"/>
  <c r="I101" i="5"/>
  <c r="J101" i="5" s="1"/>
  <c r="L101" i="5" s="1"/>
  <c r="J100" i="5"/>
  <c r="L100" i="5" s="1"/>
  <c r="I100" i="5"/>
  <c r="I90" i="5"/>
  <c r="J90" i="5" s="1"/>
  <c r="L90" i="5" s="1"/>
  <c r="I89" i="5"/>
  <c r="J89" i="5" s="1"/>
  <c r="L89" i="5" s="1"/>
  <c r="I88" i="5"/>
  <c r="J88" i="5" s="1"/>
  <c r="L88" i="5" s="1"/>
  <c r="I87" i="5"/>
  <c r="J87" i="5" s="1"/>
  <c r="L87" i="5" s="1"/>
  <c r="I86" i="5"/>
  <c r="J86" i="5" s="1"/>
  <c r="L86" i="5" s="1"/>
  <c r="I85" i="5"/>
  <c r="J85" i="5" s="1"/>
  <c r="L85" i="5" s="1"/>
  <c r="J84" i="5"/>
  <c r="L84" i="5" s="1"/>
  <c r="I84" i="5"/>
  <c r="I83" i="5"/>
  <c r="J83" i="5" s="1"/>
  <c r="L83" i="5" s="1"/>
  <c r="I82" i="5"/>
  <c r="J82" i="5" s="1"/>
  <c r="L82" i="5" s="1"/>
  <c r="J81" i="5"/>
  <c r="L81" i="5" s="1"/>
  <c r="I81" i="5"/>
  <c r="I80" i="5"/>
  <c r="J80" i="5" s="1"/>
  <c r="L80" i="5" s="1"/>
  <c r="J79" i="5"/>
  <c r="L79" i="5" s="1"/>
  <c r="I79" i="5"/>
  <c r="I78" i="5"/>
  <c r="J78" i="5" s="1"/>
  <c r="L78" i="5" s="1"/>
  <c r="J77" i="5"/>
  <c r="L77" i="5" s="1"/>
  <c r="I77" i="5"/>
  <c r="I76" i="5"/>
  <c r="J76" i="5" s="1"/>
  <c r="L76" i="5" s="1"/>
  <c r="I75" i="5"/>
  <c r="J75" i="5" s="1"/>
  <c r="L75" i="5" s="1"/>
  <c r="I74" i="5"/>
  <c r="J74" i="5" s="1"/>
  <c r="L74" i="5" s="1"/>
  <c r="I73" i="5"/>
  <c r="J73" i="5" s="1"/>
  <c r="L73" i="5" s="1"/>
  <c r="I72" i="5"/>
  <c r="J72" i="5" s="1"/>
  <c r="L72" i="5" s="1"/>
  <c r="J71" i="5"/>
  <c r="L71" i="5" s="1"/>
  <c r="I71" i="5"/>
  <c r="I70" i="5"/>
  <c r="J70" i="5" s="1"/>
  <c r="L70" i="5" s="1"/>
  <c r="I69" i="5"/>
  <c r="J69" i="5" s="1"/>
  <c r="L69" i="5" s="1"/>
  <c r="I68" i="5"/>
  <c r="J68" i="5" s="1"/>
  <c r="L68" i="5" s="1"/>
  <c r="I67" i="5"/>
  <c r="J67" i="5" s="1"/>
  <c r="L67" i="5" s="1"/>
  <c r="I57" i="5"/>
  <c r="J57" i="5" s="1"/>
  <c r="L57" i="5" s="1"/>
  <c r="I56" i="5"/>
  <c r="J56" i="5" s="1"/>
  <c r="L56" i="5" s="1"/>
  <c r="I55" i="5"/>
  <c r="J55" i="5" s="1"/>
  <c r="L55" i="5" s="1"/>
  <c r="J54" i="5"/>
  <c r="L54" i="5" s="1"/>
  <c r="I54" i="5"/>
  <c r="I53" i="5"/>
  <c r="J53" i="5" s="1"/>
  <c r="L53" i="5" s="1"/>
  <c r="J52" i="5"/>
  <c r="L52" i="5" s="1"/>
  <c r="I52" i="5"/>
  <c r="I51" i="5"/>
  <c r="J51" i="5" s="1"/>
  <c r="L51" i="5" s="1"/>
  <c r="I50" i="5"/>
  <c r="J50" i="5" s="1"/>
  <c r="L50" i="5" s="1"/>
  <c r="I49" i="5"/>
  <c r="J49" i="5" s="1"/>
  <c r="L49" i="5" s="1"/>
  <c r="J48" i="5"/>
  <c r="L48" i="5" s="1"/>
  <c r="I48" i="5"/>
  <c r="I47" i="5"/>
  <c r="J47" i="5" s="1"/>
  <c r="L47" i="5" s="1"/>
  <c r="J46" i="5"/>
  <c r="L46" i="5" s="1"/>
  <c r="I46" i="5"/>
  <c r="I45" i="5"/>
  <c r="J45" i="5" s="1"/>
  <c r="L45" i="5" s="1"/>
  <c r="I44" i="5"/>
  <c r="J44" i="5" s="1"/>
  <c r="L44" i="5" s="1"/>
  <c r="I43" i="5"/>
  <c r="J43" i="5" s="1"/>
  <c r="L43" i="5" s="1"/>
  <c r="J42" i="5"/>
  <c r="L42" i="5" s="1"/>
  <c r="I42" i="5"/>
  <c r="I41" i="5"/>
  <c r="J41" i="5" s="1"/>
  <c r="L41" i="5" s="1"/>
  <c r="I40" i="5"/>
  <c r="J40" i="5" s="1"/>
  <c r="L40" i="5" s="1"/>
  <c r="I39" i="5"/>
  <c r="J39" i="5" s="1"/>
  <c r="L39" i="5" s="1"/>
  <c r="I38" i="5"/>
  <c r="J38" i="5" s="1"/>
  <c r="L38" i="5" s="1"/>
  <c r="I37" i="5"/>
  <c r="J37" i="5" s="1"/>
  <c r="L37" i="5" s="1"/>
  <c r="I36" i="5"/>
  <c r="J36" i="5" s="1"/>
  <c r="L36" i="5" s="1"/>
  <c r="I35" i="5"/>
  <c r="J35" i="5" s="1"/>
  <c r="L35" i="5" s="1"/>
  <c r="I34" i="5"/>
  <c r="J34" i="5" s="1"/>
  <c r="L34" i="5" s="1"/>
  <c r="I24" i="5"/>
  <c r="J24" i="5" s="1"/>
  <c r="L24" i="5" s="1"/>
  <c r="J23" i="5"/>
  <c r="L23" i="5" s="1"/>
  <c r="I23" i="5"/>
  <c r="J22" i="5"/>
  <c r="I22" i="5"/>
  <c r="I21" i="5"/>
  <c r="J21" i="5" s="1"/>
  <c r="L21" i="5" s="1"/>
  <c r="I321" i="3"/>
  <c r="J321" i="3" s="1"/>
  <c r="L321" i="3" s="1"/>
  <c r="I320" i="3"/>
  <c r="J320" i="3" s="1"/>
  <c r="L320" i="3" s="1"/>
  <c r="I319" i="3"/>
  <c r="J319" i="3" s="1"/>
  <c r="L319" i="3" s="1"/>
  <c r="I318" i="3"/>
  <c r="J318" i="3" s="1"/>
  <c r="L318" i="3" s="1"/>
  <c r="I317" i="3"/>
  <c r="J317" i="3" s="1"/>
  <c r="L317" i="3" s="1"/>
  <c r="I316" i="3"/>
  <c r="J316" i="3" s="1"/>
  <c r="L316" i="3" s="1"/>
  <c r="J315" i="3"/>
  <c r="L315" i="3" s="1"/>
  <c r="I315" i="3"/>
  <c r="I314" i="3"/>
  <c r="J314" i="3" s="1"/>
  <c r="L314" i="3" s="1"/>
  <c r="I313" i="3"/>
  <c r="J313" i="3" s="1"/>
  <c r="L313" i="3" s="1"/>
  <c r="I312" i="3"/>
  <c r="J312" i="3" s="1"/>
  <c r="L312" i="3" s="1"/>
  <c r="I311" i="3"/>
  <c r="J311" i="3" s="1"/>
  <c r="L311" i="3" s="1"/>
  <c r="I310" i="3"/>
  <c r="J310" i="3" s="1"/>
  <c r="L310" i="3" s="1"/>
  <c r="I309" i="3"/>
  <c r="J309" i="3" s="1"/>
  <c r="L309" i="3" s="1"/>
  <c r="I308" i="3"/>
  <c r="J308" i="3" s="1"/>
  <c r="L308" i="3" s="1"/>
  <c r="I307" i="3"/>
  <c r="J307" i="3" s="1"/>
  <c r="L307" i="3" s="1"/>
  <c r="I306" i="3"/>
  <c r="J306" i="3" s="1"/>
  <c r="L306" i="3" s="1"/>
  <c r="I305" i="3"/>
  <c r="J305" i="3" s="1"/>
  <c r="L305" i="3" s="1"/>
  <c r="I304" i="3"/>
  <c r="J304" i="3" s="1"/>
  <c r="L304" i="3" s="1"/>
  <c r="I303" i="3"/>
  <c r="J303" i="3" s="1"/>
  <c r="L303" i="3" s="1"/>
  <c r="I302" i="3"/>
  <c r="J302" i="3" s="1"/>
  <c r="L302" i="3" s="1"/>
  <c r="I301" i="3"/>
  <c r="J301" i="3" s="1"/>
  <c r="L301" i="3" s="1"/>
  <c r="I300" i="3"/>
  <c r="J300" i="3" s="1"/>
  <c r="L300" i="3" s="1"/>
  <c r="I299" i="3"/>
  <c r="J299" i="3" s="1"/>
  <c r="L299" i="3" s="1"/>
  <c r="I298" i="3"/>
  <c r="J298" i="3" s="1"/>
  <c r="L298" i="3" s="1"/>
  <c r="I288" i="3"/>
  <c r="J288" i="3" s="1"/>
  <c r="L288" i="3" s="1"/>
  <c r="J287" i="3"/>
  <c r="L287" i="3" s="1"/>
  <c r="I287" i="3"/>
  <c r="I286" i="3"/>
  <c r="J286" i="3" s="1"/>
  <c r="L286" i="3" s="1"/>
  <c r="I285" i="3"/>
  <c r="J285" i="3" s="1"/>
  <c r="L285" i="3" s="1"/>
  <c r="I284" i="3"/>
  <c r="J284" i="3" s="1"/>
  <c r="L284" i="3" s="1"/>
  <c r="I283" i="3"/>
  <c r="J283" i="3" s="1"/>
  <c r="L283" i="3" s="1"/>
  <c r="I282" i="3"/>
  <c r="J282" i="3" s="1"/>
  <c r="L282" i="3" s="1"/>
  <c r="I281" i="3"/>
  <c r="J281" i="3" s="1"/>
  <c r="L281" i="3" s="1"/>
  <c r="I280" i="3"/>
  <c r="J280" i="3" s="1"/>
  <c r="L280" i="3" s="1"/>
  <c r="I279" i="3"/>
  <c r="J279" i="3" s="1"/>
  <c r="L279" i="3" s="1"/>
  <c r="I278" i="3"/>
  <c r="J278" i="3" s="1"/>
  <c r="L278" i="3" s="1"/>
  <c r="I277" i="3"/>
  <c r="J277" i="3" s="1"/>
  <c r="L277" i="3" s="1"/>
  <c r="I276" i="3"/>
  <c r="J276" i="3" s="1"/>
  <c r="L276" i="3" s="1"/>
  <c r="I275" i="3"/>
  <c r="J275" i="3" s="1"/>
  <c r="L275" i="3" s="1"/>
  <c r="I274" i="3"/>
  <c r="J274" i="3" s="1"/>
  <c r="L274" i="3" s="1"/>
  <c r="I273" i="3"/>
  <c r="J273" i="3" s="1"/>
  <c r="L273" i="3" s="1"/>
  <c r="I272" i="3"/>
  <c r="J272" i="3" s="1"/>
  <c r="L272" i="3" s="1"/>
  <c r="I271" i="3"/>
  <c r="J271" i="3" s="1"/>
  <c r="L271" i="3" s="1"/>
  <c r="I270" i="3"/>
  <c r="J270" i="3" s="1"/>
  <c r="L270" i="3" s="1"/>
  <c r="I269" i="3"/>
  <c r="J269" i="3" s="1"/>
  <c r="L269" i="3" s="1"/>
  <c r="I268" i="3"/>
  <c r="J268" i="3" s="1"/>
  <c r="L268" i="3" s="1"/>
  <c r="I267" i="3"/>
  <c r="J267" i="3" s="1"/>
  <c r="L267" i="3" s="1"/>
  <c r="I266" i="3"/>
  <c r="J266" i="3" s="1"/>
  <c r="L266" i="3" s="1"/>
  <c r="I265" i="3"/>
  <c r="J265" i="3" s="1"/>
  <c r="I255" i="3"/>
  <c r="J255" i="3" s="1"/>
  <c r="L255" i="3" s="1"/>
  <c r="I254" i="3"/>
  <c r="J254" i="3" s="1"/>
  <c r="L254" i="3" s="1"/>
  <c r="I253" i="3"/>
  <c r="J253" i="3" s="1"/>
  <c r="L253" i="3" s="1"/>
  <c r="I252" i="3"/>
  <c r="J252" i="3" s="1"/>
  <c r="L252" i="3" s="1"/>
  <c r="I251" i="3"/>
  <c r="J251" i="3" s="1"/>
  <c r="L251" i="3" s="1"/>
  <c r="I250" i="3"/>
  <c r="J250" i="3" s="1"/>
  <c r="L250" i="3" s="1"/>
  <c r="I249" i="3"/>
  <c r="J249" i="3" s="1"/>
  <c r="L249" i="3" s="1"/>
  <c r="I248" i="3"/>
  <c r="J248" i="3" s="1"/>
  <c r="L248" i="3" s="1"/>
  <c r="I247" i="3"/>
  <c r="J247" i="3" s="1"/>
  <c r="L247" i="3" s="1"/>
  <c r="I246" i="3"/>
  <c r="J246" i="3" s="1"/>
  <c r="L246" i="3" s="1"/>
  <c r="I245" i="3"/>
  <c r="J245" i="3" s="1"/>
  <c r="L245" i="3" s="1"/>
  <c r="I244" i="3"/>
  <c r="J244" i="3" s="1"/>
  <c r="L244" i="3" s="1"/>
  <c r="I243" i="3"/>
  <c r="J243" i="3" s="1"/>
  <c r="L243" i="3" s="1"/>
  <c r="I242" i="3"/>
  <c r="J242" i="3" s="1"/>
  <c r="L242" i="3" s="1"/>
  <c r="I241" i="3"/>
  <c r="J241" i="3" s="1"/>
  <c r="L241" i="3" s="1"/>
  <c r="I240" i="3"/>
  <c r="J240" i="3" s="1"/>
  <c r="L240" i="3" s="1"/>
  <c r="I239" i="3"/>
  <c r="J239" i="3" s="1"/>
  <c r="L239" i="3" s="1"/>
  <c r="I238" i="3"/>
  <c r="J238" i="3" s="1"/>
  <c r="L238" i="3" s="1"/>
  <c r="J237" i="3"/>
  <c r="L237" i="3" s="1"/>
  <c r="I237" i="3"/>
  <c r="I236" i="3"/>
  <c r="J236" i="3" s="1"/>
  <c r="L236" i="3" s="1"/>
  <c r="I235" i="3"/>
  <c r="J235" i="3" s="1"/>
  <c r="L235" i="3" s="1"/>
  <c r="I234" i="3"/>
  <c r="J234" i="3" s="1"/>
  <c r="L234" i="3" s="1"/>
  <c r="I233" i="3"/>
  <c r="J233" i="3" s="1"/>
  <c r="L233" i="3" s="1"/>
  <c r="I232" i="3"/>
  <c r="J232" i="3" s="1"/>
  <c r="I222" i="3"/>
  <c r="J222" i="3" s="1"/>
  <c r="L222" i="3" s="1"/>
  <c r="I221" i="3"/>
  <c r="J221" i="3" s="1"/>
  <c r="L221" i="3" s="1"/>
  <c r="I220" i="3"/>
  <c r="J220" i="3" s="1"/>
  <c r="L220" i="3" s="1"/>
  <c r="I219" i="3"/>
  <c r="J219" i="3" s="1"/>
  <c r="L219" i="3" s="1"/>
  <c r="I218" i="3"/>
  <c r="J218" i="3" s="1"/>
  <c r="L218" i="3" s="1"/>
  <c r="I217" i="3"/>
  <c r="J217" i="3" s="1"/>
  <c r="L217" i="3" s="1"/>
  <c r="I216" i="3"/>
  <c r="J216" i="3" s="1"/>
  <c r="L216" i="3" s="1"/>
  <c r="I215" i="3"/>
  <c r="J215" i="3" s="1"/>
  <c r="L215" i="3" s="1"/>
  <c r="I214" i="3"/>
  <c r="J214" i="3" s="1"/>
  <c r="L214" i="3" s="1"/>
  <c r="I213" i="3"/>
  <c r="J213" i="3" s="1"/>
  <c r="L213" i="3" s="1"/>
  <c r="I212" i="3"/>
  <c r="J212" i="3" s="1"/>
  <c r="L212" i="3" s="1"/>
  <c r="I211" i="3"/>
  <c r="J211" i="3" s="1"/>
  <c r="L211" i="3" s="1"/>
  <c r="I210" i="3"/>
  <c r="J210" i="3" s="1"/>
  <c r="L210" i="3" s="1"/>
  <c r="I209" i="3"/>
  <c r="J209" i="3" s="1"/>
  <c r="L209" i="3" s="1"/>
  <c r="I208" i="3"/>
  <c r="J208" i="3" s="1"/>
  <c r="L208" i="3" s="1"/>
  <c r="I207" i="3"/>
  <c r="J207" i="3" s="1"/>
  <c r="L207" i="3" s="1"/>
  <c r="I206" i="3"/>
  <c r="J206" i="3" s="1"/>
  <c r="L206" i="3" s="1"/>
  <c r="I205" i="3"/>
  <c r="J205" i="3" s="1"/>
  <c r="L205" i="3" s="1"/>
  <c r="I204" i="3"/>
  <c r="J204" i="3" s="1"/>
  <c r="L204" i="3" s="1"/>
  <c r="I203" i="3"/>
  <c r="J203" i="3" s="1"/>
  <c r="L203" i="3" s="1"/>
  <c r="I202" i="3"/>
  <c r="J202" i="3" s="1"/>
  <c r="L202" i="3" s="1"/>
  <c r="J201" i="3"/>
  <c r="L201" i="3" s="1"/>
  <c r="I201" i="3"/>
  <c r="I200" i="3"/>
  <c r="J200" i="3" s="1"/>
  <c r="L200" i="3" s="1"/>
  <c r="I199" i="3"/>
  <c r="J199" i="3" s="1"/>
  <c r="I189" i="3"/>
  <c r="J189" i="3" s="1"/>
  <c r="L189" i="3" s="1"/>
  <c r="I188" i="3"/>
  <c r="J188" i="3" s="1"/>
  <c r="L188" i="3" s="1"/>
  <c r="I187" i="3"/>
  <c r="J187" i="3" s="1"/>
  <c r="L187" i="3" s="1"/>
  <c r="I186" i="3"/>
  <c r="J186" i="3" s="1"/>
  <c r="L186" i="3" s="1"/>
  <c r="I185" i="3"/>
  <c r="J185" i="3" s="1"/>
  <c r="L185" i="3" s="1"/>
  <c r="I184" i="3"/>
  <c r="J184" i="3" s="1"/>
  <c r="L184" i="3" s="1"/>
  <c r="I183" i="3"/>
  <c r="J183" i="3" s="1"/>
  <c r="L183" i="3" s="1"/>
  <c r="I182" i="3"/>
  <c r="J182" i="3" s="1"/>
  <c r="L182" i="3" s="1"/>
  <c r="I181" i="3"/>
  <c r="J181" i="3" s="1"/>
  <c r="L181" i="3" s="1"/>
  <c r="I180" i="3"/>
  <c r="J180" i="3" s="1"/>
  <c r="L180" i="3" s="1"/>
  <c r="I179" i="3"/>
  <c r="J179" i="3" s="1"/>
  <c r="L179" i="3" s="1"/>
  <c r="I178" i="3"/>
  <c r="J178" i="3" s="1"/>
  <c r="L178" i="3" s="1"/>
  <c r="I177" i="3"/>
  <c r="J177" i="3" s="1"/>
  <c r="L177" i="3" s="1"/>
  <c r="I176" i="3"/>
  <c r="J176" i="3" s="1"/>
  <c r="L176" i="3" s="1"/>
  <c r="I175" i="3"/>
  <c r="J175" i="3" s="1"/>
  <c r="L175" i="3" s="1"/>
  <c r="I174" i="3"/>
  <c r="J174" i="3" s="1"/>
  <c r="L174" i="3" s="1"/>
  <c r="L173" i="3"/>
  <c r="J173" i="3"/>
  <c r="I173" i="3"/>
  <c r="I172" i="3"/>
  <c r="J172" i="3" s="1"/>
  <c r="L172" i="3" s="1"/>
  <c r="I171" i="3"/>
  <c r="J171" i="3" s="1"/>
  <c r="L171" i="3" s="1"/>
  <c r="I170" i="3"/>
  <c r="J170" i="3" s="1"/>
  <c r="L170" i="3" s="1"/>
  <c r="I169" i="3"/>
  <c r="J169" i="3" s="1"/>
  <c r="L169" i="3" s="1"/>
  <c r="I168" i="3"/>
  <c r="J168" i="3" s="1"/>
  <c r="L168" i="3" s="1"/>
  <c r="J167" i="3"/>
  <c r="L167" i="3" s="1"/>
  <c r="I167" i="3"/>
  <c r="I166" i="3"/>
  <c r="J166" i="3" s="1"/>
  <c r="L166" i="3" s="1"/>
  <c r="I156" i="3"/>
  <c r="J156" i="3" s="1"/>
  <c r="L156" i="3" s="1"/>
  <c r="I155" i="3"/>
  <c r="J155" i="3" s="1"/>
  <c r="L155" i="3" s="1"/>
  <c r="I154" i="3"/>
  <c r="J154" i="3" s="1"/>
  <c r="L154" i="3" s="1"/>
  <c r="I153" i="3"/>
  <c r="J153" i="3" s="1"/>
  <c r="L153" i="3" s="1"/>
  <c r="I152" i="3"/>
  <c r="J152" i="3" s="1"/>
  <c r="L152" i="3" s="1"/>
  <c r="I151" i="3"/>
  <c r="J151" i="3" s="1"/>
  <c r="L151" i="3" s="1"/>
  <c r="I150" i="3"/>
  <c r="J150" i="3" s="1"/>
  <c r="L150" i="3" s="1"/>
  <c r="I149" i="3"/>
  <c r="J149" i="3" s="1"/>
  <c r="L149" i="3" s="1"/>
  <c r="I148" i="3"/>
  <c r="J148" i="3" s="1"/>
  <c r="L148" i="3" s="1"/>
  <c r="I147" i="3"/>
  <c r="J147" i="3" s="1"/>
  <c r="L147" i="3" s="1"/>
  <c r="I146" i="3"/>
  <c r="J146" i="3" s="1"/>
  <c r="L146" i="3" s="1"/>
  <c r="I145" i="3"/>
  <c r="J145" i="3" s="1"/>
  <c r="L145" i="3" s="1"/>
  <c r="I144" i="3"/>
  <c r="J144" i="3" s="1"/>
  <c r="L144" i="3" s="1"/>
  <c r="I143" i="3"/>
  <c r="J143" i="3" s="1"/>
  <c r="L143" i="3" s="1"/>
  <c r="I142" i="3"/>
  <c r="J142" i="3" s="1"/>
  <c r="L142" i="3" s="1"/>
  <c r="I141" i="3"/>
  <c r="J141" i="3" s="1"/>
  <c r="L141" i="3" s="1"/>
  <c r="I140" i="3"/>
  <c r="J140" i="3" s="1"/>
  <c r="L140" i="3" s="1"/>
  <c r="I139" i="3"/>
  <c r="J139" i="3" s="1"/>
  <c r="L139" i="3" s="1"/>
  <c r="I138" i="3"/>
  <c r="J138" i="3" s="1"/>
  <c r="L138" i="3" s="1"/>
  <c r="I137" i="3"/>
  <c r="J137" i="3" s="1"/>
  <c r="L137" i="3" s="1"/>
  <c r="I136" i="3"/>
  <c r="J136" i="3" s="1"/>
  <c r="L136" i="3" s="1"/>
  <c r="I135" i="3"/>
  <c r="J135" i="3" s="1"/>
  <c r="L135" i="3" s="1"/>
  <c r="I134" i="3"/>
  <c r="J134" i="3" s="1"/>
  <c r="L134" i="3" s="1"/>
  <c r="I133" i="3"/>
  <c r="J133" i="3" s="1"/>
  <c r="I123" i="3"/>
  <c r="J123" i="3" s="1"/>
  <c r="L123" i="3" s="1"/>
  <c r="I122" i="3"/>
  <c r="J122" i="3" s="1"/>
  <c r="L122" i="3" s="1"/>
  <c r="I121" i="3"/>
  <c r="J121" i="3" s="1"/>
  <c r="L121" i="3" s="1"/>
  <c r="I120" i="3"/>
  <c r="J120" i="3" s="1"/>
  <c r="L120" i="3" s="1"/>
  <c r="I119" i="3"/>
  <c r="J119" i="3" s="1"/>
  <c r="L119" i="3" s="1"/>
  <c r="I118" i="3"/>
  <c r="J118" i="3" s="1"/>
  <c r="L118" i="3" s="1"/>
  <c r="I117" i="3"/>
  <c r="J117" i="3" s="1"/>
  <c r="L117" i="3" s="1"/>
  <c r="I116" i="3"/>
  <c r="J116" i="3" s="1"/>
  <c r="L116" i="3" s="1"/>
  <c r="I115" i="3"/>
  <c r="J115" i="3" s="1"/>
  <c r="L115" i="3" s="1"/>
  <c r="I114" i="3"/>
  <c r="J114" i="3" s="1"/>
  <c r="L114" i="3" s="1"/>
  <c r="I113" i="3"/>
  <c r="J113" i="3" s="1"/>
  <c r="L113" i="3" s="1"/>
  <c r="I112" i="3"/>
  <c r="J112" i="3" s="1"/>
  <c r="L112" i="3" s="1"/>
  <c r="J111" i="3"/>
  <c r="L111" i="3" s="1"/>
  <c r="I111" i="3"/>
  <c r="I110" i="3"/>
  <c r="J110" i="3" s="1"/>
  <c r="L110" i="3" s="1"/>
  <c r="I109" i="3"/>
  <c r="J109" i="3" s="1"/>
  <c r="L109" i="3" s="1"/>
  <c r="I108" i="3"/>
  <c r="J108" i="3" s="1"/>
  <c r="L108" i="3" s="1"/>
  <c r="I107" i="3"/>
  <c r="J107" i="3" s="1"/>
  <c r="L107" i="3" s="1"/>
  <c r="I106" i="3"/>
  <c r="J106" i="3" s="1"/>
  <c r="L106" i="3" s="1"/>
  <c r="J105" i="3"/>
  <c r="L105" i="3" s="1"/>
  <c r="I105" i="3"/>
  <c r="I104" i="3"/>
  <c r="J104" i="3" s="1"/>
  <c r="L104" i="3" s="1"/>
  <c r="I103" i="3"/>
  <c r="J103" i="3" s="1"/>
  <c r="L103" i="3" s="1"/>
  <c r="I102" i="3"/>
  <c r="J102" i="3" s="1"/>
  <c r="L102" i="3" s="1"/>
  <c r="I101" i="3"/>
  <c r="J101" i="3" s="1"/>
  <c r="L101" i="3" s="1"/>
  <c r="I100" i="3"/>
  <c r="J100" i="3" s="1"/>
  <c r="I90" i="3"/>
  <c r="J90" i="3" s="1"/>
  <c r="L90" i="3" s="1"/>
  <c r="I89" i="3"/>
  <c r="J89" i="3" s="1"/>
  <c r="L89" i="3" s="1"/>
  <c r="I88" i="3"/>
  <c r="J88" i="3" s="1"/>
  <c r="L88" i="3" s="1"/>
  <c r="I87" i="3"/>
  <c r="J87" i="3" s="1"/>
  <c r="L87" i="3" s="1"/>
  <c r="I86" i="3"/>
  <c r="J86" i="3" s="1"/>
  <c r="L86" i="3" s="1"/>
  <c r="I85" i="3"/>
  <c r="J85" i="3" s="1"/>
  <c r="L85" i="3" s="1"/>
  <c r="I84" i="3"/>
  <c r="J84" i="3" s="1"/>
  <c r="L84" i="3" s="1"/>
  <c r="I83" i="3"/>
  <c r="J83" i="3" s="1"/>
  <c r="L83" i="3" s="1"/>
  <c r="I82" i="3"/>
  <c r="J82" i="3" s="1"/>
  <c r="L82" i="3" s="1"/>
  <c r="I81" i="3"/>
  <c r="J81" i="3" s="1"/>
  <c r="L81" i="3" s="1"/>
  <c r="I80" i="3"/>
  <c r="J80" i="3" s="1"/>
  <c r="L80" i="3" s="1"/>
  <c r="I79" i="3"/>
  <c r="J79" i="3" s="1"/>
  <c r="L79" i="3" s="1"/>
  <c r="I78" i="3"/>
  <c r="J78" i="3" s="1"/>
  <c r="L78" i="3" s="1"/>
  <c r="I77" i="3"/>
  <c r="J77" i="3" s="1"/>
  <c r="L77" i="3" s="1"/>
  <c r="I76" i="3"/>
  <c r="J76" i="3" s="1"/>
  <c r="L76" i="3" s="1"/>
  <c r="I75" i="3"/>
  <c r="J75" i="3" s="1"/>
  <c r="L75" i="3" s="1"/>
  <c r="I74" i="3"/>
  <c r="J74" i="3" s="1"/>
  <c r="L74" i="3" s="1"/>
  <c r="I73" i="3"/>
  <c r="J73" i="3" s="1"/>
  <c r="L73" i="3" s="1"/>
  <c r="I72" i="3"/>
  <c r="J72" i="3" s="1"/>
  <c r="L72" i="3" s="1"/>
  <c r="I71" i="3"/>
  <c r="J71" i="3" s="1"/>
  <c r="L71" i="3" s="1"/>
  <c r="I70" i="3"/>
  <c r="J70" i="3" s="1"/>
  <c r="L70" i="3" s="1"/>
  <c r="I69" i="3"/>
  <c r="J69" i="3" s="1"/>
  <c r="L69" i="3" s="1"/>
  <c r="I68" i="3"/>
  <c r="J68" i="3" s="1"/>
  <c r="L68" i="3" s="1"/>
  <c r="I67" i="3"/>
  <c r="J67" i="3" s="1"/>
  <c r="I57" i="3"/>
  <c r="J57" i="3" s="1"/>
  <c r="L57" i="3" s="1"/>
  <c r="I56" i="3"/>
  <c r="J56" i="3" s="1"/>
  <c r="L56" i="3" s="1"/>
  <c r="I55" i="3"/>
  <c r="J55" i="3" s="1"/>
  <c r="L55" i="3" s="1"/>
  <c r="I54" i="3"/>
  <c r="J54" i="3" s="1"/>
  <c r="L54" i="3" s="1"/>
  <c r="I53" i="3"/>
  <c r="J53" i="3" s="1"/>
  <c r="L53" i="3" s="1"/>
  <c r="I52" i="3"/>
  <c r="J52" i="3" s="1"/>
  <c r="L52" i="3" s="1"/>
  <c r="J51" i="3"/>
  <c r="L51" i="3" s="1"/>
  <c r="I51" i="3"/>
  <c r="I50" i="3"/>
  <c r="J50" i="3" s="1"/>
  <c r="L50" i="3" s="1"/>
  <c r="I49" i="3"/>
  <c r="J49" i="3" s="1"/>
  <c r="L49" i="3" s="1"/>
  <c r="I48" i="3"/>
  <c r="J48" i="3" s="1"/>
  <c r="L48" i="3" s="1"/>
  <c r="I47" i="3"/>
  <c r="J47" i="3" s="1"/>
  <c r="L47" i="3" s="1"/>
  <c r="I46" i="3"/>
  <c r="J46" i="3" s="1"/>
  <c r="L46" i="3" s="1"/>
  <c r="I45" i="3"/>
  <c r="J45" i="3" s="1"/>
  <c r="L45" i="3" s="1"/>
  <c r="I44" i="3"/>
  <c r="J44" i="3" s="1"/>
  <c r="L44" i="3" s="1"/>
  <c r="I43" i="3"/>
  <c r="J43" i="3" s="1"/>
  <c r="L43" i="3" s="1"/>
  <c r="I42" i="3"/>
  <c r="J42" i="3" s="1"/>
  <c r="L42" i="3" s="1"/>
  <c r="I41" i="3"/>
  <c r="J41" i="3" s="1"/>
  <c r="L41" i="3" s="1"/>
  <c r="I40" i="3"/>
  <c r="J40" i="3" s="1"/>
  <c r="L40" i="3" s="1"/>
  <c r="I39" i="3"/>
  <c r="J39" i="3" s="1"/>
  <c r="L39" i="3" s="1"/>
  <c r="I38" i="3"/>
  <c r="J38" i="3" s="1"/>
  <c r="L38" i="3" s="1"/>
  <c r="I37" i="3"/>
  <c r="J37" i="3" s="1"/>
  <c r="L37" i="3" s="1"/>
  <c r="I36" i="3"/>
  <c r="J36" i="3" s="1"/>
  <c r="L36" i="3" s="1"/>
  <c r="I35" i="3"/>
  <c r="J35" i="3" s="1"/>
  <c r="L35" i="3" s="1"/>
  <c r="I34" i="3"/>
  <c r="J34" i="3" s="1"/>
  <c r="L34" i="3" s="1"/>
  <c r="I24" i="3"/>
  <c r="J24" i="3" s="1"/>
  <c r="L24" i="3" s="1"/>
  <c r="J23" i="3"/>
  <c r="L23" i="3" s="1"/>
  <c r="I23" i="3"/>
  <c r="I22" i="3"/>
  <c r="J22" i="3" s="1"/>
  <c r="L22" i="3" s="1"/>
  <c r="L340" i="1"/>
  <c r="K340" i="1"/>
  <c r="M339" i="1"/>
  <c r="N339" i="1" s="1"/>
  <c r="M338" i="1"/>
  <c r="N338" i="1" s="1"/>
  <c r="M337" i="1"/>
  <c r="N337" i="1" s="1"/>
  <c r="M336" i="1"/>
  <c r="N336" i="1" s="1"/>
  <c r="M335" i="1"/>
  <c r="N335" i="1" s="1"/>
  <c r="M334" i="1"/>
  <c r="N334" i="1" s="1"/>
  <c r="M333" i="1"/>
  <c r="N333" i="1" s="1"/>
  <c r="M332" i="1"/>
  <c r="N332" i="1" s="1"/>
  <c r="M331" i="1"/>
  <c r="N331" i="1" s="1"/>
  <c r="M330" i="1"/>
  <c r="N330" i="1" s="1"/>
  <c r="I321" i="1"/>
  <c r="J321" i="1" s="1"/>
  <c r="L321" i="1" s="1"/>
  <c r="I320" i="1"/>
  <c r="J320" i="1" s="1"/>
  <c r="L320" i="1" s="1"/>
  <c r="I319" i="1"/>
  <c r="J319" i="1" s="1"/>
  <c r="L319" i="1" s="1"/>
  <c r="I318" i="1"/>
  <c r="J318" i="1" s="1"/>
  <c r="L318" i="1" s="1"/>
  <c r="I317" i="1"/>
  <c r="J317" i="1" s="1"/>
  <c r="L317" i="1" s="1"/>
  <c r="I316" i="1"/>
  <c r="J316" i="1" s="1"/>
  <c r="L316" i="1" s="1"/>
  <c r="I315" i="1"/>
  <c r="J315" i="1" s="1"/>
  <c r="L315" i="1" s="1"/>
  <c r="I314" i="1"/>
  <c r="J314" i="1" s="1"/>
  <c r="L314" i="1" s="1"/>
  <c r="I313" i="1"/>
  <c r="J313" i="1" s="1"/>
  <c r="L313" i="1" s="1"/>
  <c r="I312" i="1"/>
  <c r="J312" i="1" s="1"/>
  <c r="L312" i="1" s="1"/>
  <c r="I311" i="1"/>
  <c r="J311" i="1" s="1"/>
  <c r="L311" i="1" s="1"/>
  <c r="I310" i="1"/>
  <c r="J310" i="1" s="1"/>
  <c r="L310" i="1" s="1"/>
  <c r="I309" i="1"/>
  <c r="J309" i="1" s="1"/>
  <c r="L309" i="1" s="1"/>
  <c r="I308" i="1"/>
  <c r="J308" i="1" s="1"/>
  <c r="L308" i="1" s="1"/>
  <c r="I307" i="1"/>
  <c r="J307" i="1" s="1"/>
  <c r="L307" i="1" s="1"/>
  <c r="I306" i="1"/>
  <c r="J306" i="1" s="1"/>
  <c r="L306" i="1" s="1"/>
  <c r="I305" i="1"/>
  <c r="J305" i="1" s="1"/>
  <c r="L305" i="1" s="1"/>
  <c r="I304" i="1"/>
  <c r="J304" i="1" s="1"/>
  <c r="L304" i="1" s="1"/>
  <c r="I303" i="1"/>
  <c r="J303" i="1" s="1"/>
  <c r="L303" i="1" s="1"/>
  <c r="I302" i="1"/>
  <c r="J302" i="1" s="1"/>
  <c r="L302" i="1" s="1"/>
  <c r="I301" i="1"/>
  <c r="J301" i="1" s="1"/>
  <c r="L301" i="1" s="1"/>
  <c r="I300" i="1"/>
  <c r="J300" i="1" s="1"/>
  <c r="L300" i="1" s="1"/>
  <c r="I299" i="1"/>
  <c r="J299" i="1" s="1"/>
  <c r="L299" i="1" s="1"/>
  <c r="I298" i="1"/>
  <c r="J298" i="1" s="1"/>
  <c r="I288" i="1"/>
  <c r="J288" i="1" s="1"/>
  <c r="L288" i="1" s="1"/>
  <c r="I287" i="1"/>
  <c r="J287" i="1" s="1"/>
  <c r="L287" i="1" s="1"/>
  <c r="I286" i="1"/>
  <c r="J286" i="1" s="1"/>
  <c r="L286" i="1" s="1"/>
  <c r="I285" i="1"/>
  <c r="J285" i="1" s="1"/>
  <c r="L285" i="1" s="1"/>
  <c r="I284" i="1"/>
  <c r="J284" i="1" s="1"/>
  <c r="L284" i="1" s="1"/>
  <c r="I283" i="1"/>
  <c r="J283" i="1" s="1"/>
  <c r="L283" i="1" s="1"/>
  <c r="I282" i="1"/>
  <c r="J282" i="1" s="1"/>
  <c r="L282" i="1" s="1"/>
  <c r="I281" i="1"/>
  <c r="J281" i="1" s="1"/>
  <c r="L281" i="1" s="1"/>
  <c r="I280" i="1"/>
  <c r="J280" i="1" s="1"/>
  <c r="L280" i="1" s="1"/>
  <c r="I279" i="1"/>
  <c r="J279" i="1" s="1"/>
  <c r="L279" i="1" s="1"/>
  <c r="I278" i="1"/>
  <c r="J278" i="1" s="1"/>
  <c r="L278" i="1" s="1"/>
  <c r="I277" i="1"/>
  <c r="J277" i="1" s="1"/>
  <c r="L277" i="1" s="1"/>
  <c r="I276" i="1"/>
  <c r="J276" i="1" s="1"/>
  <c r="L276" i="1" s="1"/>
  <c r="I275" i="1"/>
  <c r="J275" i="1" s="1"/>
  <c r="L275" i="1" s="1"/>
  <c r="I274" i="1"/>
  <c r="J274" i="1" s="1"/>
  <c r="L274" i="1" s="1"/>
  <c r="I273" i="1"/>
  <c r="J273" i="1" s="1"/>
  <c r="L273" i="1" s="1"/>
  <c r="I272" i="1"/>
  <c r="J272" i="1" s="1"/>
  <c r="L272" i="1" s="1"/>
  <c r="I271" i="1"/>
  <c r="J271" i="1" s="1"/>
  <c r="L271" i="1" s="1"/>
  <c r="I270" i="1"/>
  <c r="J270" i="1" s="1"/>
  <c r="L270" i="1" s="1"/>
  <c r="I269" i="1"/>
  <c r="J269" i="1" s="1"/>
  <c r="L269" i="1" s="1"/>
  <c r="I268" i="1"/>
  <c r="J268" i="1" s="1"/>
  <c r="L268" i="1" s="1"/>
  <c r="I267" i="1"/>
  <c r="J267" i="1" s="1"/>
  <c r="L267" i="1" s="1"/>
  <c r="I266" i="1"/>
  <c r="J266" i="1" s="1"/>
  <c r="L266" i="1" s="1"/>
  <c r="I265" i="1"/>
  <c r="J265" i="1" s="1"/>
  <c r="I255" i="1"/>
  <c r="J255" i="1" s="1"/>
  <c r="L255" i="1" s="1"/>
  <c r="I254" i="1"/>
  <c r="J254" i="1" s="1"/>
  <c r="L254" i="1" s="1"/>
  <c r="I253" i="1"/>
  <c r="J253" i="1" s="1"/>
  <c r="L253" i="1" s="1"/>
  <c r="I252" i="1"/>
  <c r="J252" i="1" s="1"/>
  <c r="L252" i="1" s="1"/>
  <c r="I251" i="1"/>
  <c r="J251" i="1" s="1"/>
  <c r="L251" i="1" s="1"/>
  <c r="I250" i="1"/>
  <c r="J250" i="1" s="1"/>
  <c r="L250" i="1" s="1"/>
  <c r="I249" i="1"/>
  <c r="J249" i="1" s="1"/>
  <c r="L249" i="1" s="1"/>
  <c r="I248" i="1"/>
  <c r="J248" i="1" s="1"/>
  <c r="L248" i="1" s="1"/>
  <c r="I247" i="1"/>
  <c r="J247" i="1" s="1"/>
  <c r="L247" i="1" s="1"/>
  <c r="I246" i="1"/>
  <c r="J246" i="1" s="1"/>
  <c r="L246" i="1" s="1"/>
  <c r="I245" i="1"/>
  <c r="J245" i="1" s="1"/>
  <c r="L245" i="1" s="1"/>
  <c r="I244" i="1"/>
  <c r="J244" i="1" s="1"/>
  <c r="L244" i="1" s="1"/>
  <c r="I243" i="1"/>
  <c r="J243" i="1" s="1"/>
  <c r="L243" i="1" s="1"/>
  <c r="I242" i="1"/>
  <c r="J242" i="1" s="1"/>
  <c r="L242" i="1" s="1"/>
  <c r="I241" i="1"/>
  <c r="J241" i="1" s="1"/>
  <c r="L241" i="1" s="1"/>
  <c r="I240" i="1"/>
  <c r="J240" i="1" s="1"/>
  <c r="L240" i="1" s="1"/>
  <c r="I239" i="1"/>
  <c r="J239" i="1" s="1"/>
  <c r="L239" i="1" s="1"/>
  <c r="I238" i="1"/>
  <c r="J238" i="1" s="1"/>
  <c r="L238" i="1" s="1"/>
  <c r="I237" i="1"/>
  <c r="J237" i="1" s="1"/>
  <c r="L237" i="1" s="1"/>
  <c r="I236" i="1"/>
  <c r="J236" i="1" s="1"/>
  <c r="L236" i="1" s="1"/>
  <c r="I235" i="1"/>
  <c r="J235" i="1" s="1"/>
  <c r="L235" i="1" s="1"/>
  <c r="I234" i="1"/>
  <c r="J234" i="1" s="1"/>
  <c r="L234" i="1" s="1"/>
  <c r="I233" i="1"/>
  <c r="J233" i="1" s="1"/>
  <c r="L233" i="1" s="1"/>
  <c r="I232" i="1"/>
  <c r="J232" i="1" s="1"/>
  <c r="I222" i="1"/>
  <c r="J222" i="1" s="1"/>
  <c r="L222" i="1" s="1"/>
  <c r="I221" i="1"/>
  <c r="J221" i="1" s="1"/>
  <c r="L221" i="1" s="1"/>
  <c r="I220" i="1"/>
  <c r="J220" i="1" s="1"/>
  <c r="L220" i="1" s="1"/>
  <c r="I219" i="1"/>
  <c r="J219" i="1" s="1"/>
  <c r="L219" i="1" s="1"/>
  <c r="I218" i="1"/>
  <c r="J218" i="1" s="1"/>
  <c r="L218" i="1" s="1"/>
  <c r="I217" i="1"/>
  <c r="J217" i="1" s="1"/>
  <c r="L217" i="1" s="1"/>
  <c r="I216" i="1"/>
  <c r="J216" i="1" s="1"/>
  <c r="L216" i="1" s="1"/>
  <c r="I215" i="1"/>
  <c r="J215" i="1" s="1"/>
  <c r="L215" i="1" s="1"/>
  <c r="I214" i="1"/>
  <c r="J214" i="1" s="1"/>
  <c r="L214" i="1" s="1"/>
  <c r="I213" i="1"/>
  <c r="J213" i="1" s="1"/>
  <c r="L213" i="1" s="1"/>
  <c r="I212" i="1"/>
  <c r="J212" i="1" s="1"/>
  <c r="L212" i="1" s="1"/>
  <c r="I211" i="1"/>
  <c r="J211" i="1" s="1"/>
  <c r="L211" i="1" s="1"/>
  <c r="I210" i="1"/>
  <c r="J210" i="1" s="1"/>
  <c r="L210" i="1" s="1"/>
  <c r="I209" i="1"/>
  <c r="J209" i="1" s="1"/>
  <c r="L209" i="1" s="1"/>
  <c r="I208" i="1"/>
  <c r="J208" i="1" s="1"/>
  <c r="L208" i="1" s="1"/>
  <c r="I207" i="1"/>
  <c r="J207" i="1" s="1"/>
  <c r="L207" i="1" s="1"/>
  <c r="I206" i="1"/>
  <c r="J206" i="1" s="1"/>
  <c r="L206" i="1" s="1"/>
  <c r="I205" i="1"/>
  <c r="J205" i="1" s="1"/>
  <c r="L205" i="1" s="1"/>
  <c r="I204" i="1"/>
  <c r="J204" i="1" s="1"/>
  <c r="L204" i="1" s="1"/>
  <c r="I203" i="1"/>
  <c r="J203" i="1" s="1"/>
  <c r="L203" i="1" s="1"/>
  <c r="I202" i="1"/>
  <c r="J202" i="1" s="1"/>
  <c r="L202" i="1" s="1"/>
  <c r="I201" i="1"/>
  <c r="J201" i="1" s="1"/>
  <c r="L201" i="1" s="1"/>
  <c r="I200" i="1"/>
  <c r="J200" i="1" s="1"/>
  <c r="L200" i="1" s="1"/>
  <c r="I199" i="1"/>
  <c r="J199" i="1" s="1"/>
  <c r="L199" i="1" s="1"/>
  <c r="I189" i="1"/>
  <c r="J189" i="1" s="1"/>
  <c r="L189" i="1" s="1"/>
  <c r="I188" i="1"/>
  <c r="J188" i="1" s="1"/>
  <c r="L188" i="1" s="1"/>
  <c r="I187" i="1"/>
  <c r="J187" i="1" s="1"/>
  <c r="L187" i="1" s="1"/>
  <c r="I186" i="1"/>
  <c r="J186" i="1" s="1"/>
  <c r="L186" i="1" s="1"/>
  <c r="I185" i="1"/>
  <c r="J185" i="1" s="1"/>
  <c r="L185" i="1" s="1"/>
  <c r="I184" i="1"/>
  <c r="J184" i="1" s="1"/>
  <c r="L184" i="1" s="1"/>
  <c r="I183" i="1"/>
  <c r="J183" i="1" s="1"/>
  <c r="L183" i="1" s="1"/>
  <c r="I182" i="1"/>
  <c r="J182" i="1" s="1"/>
  <c r="L182" i="1" s="1"/>
  <c r="I181" i="1"/>
  <c r="J181" i="1" s="1"/>
  <c r="L181" i="1" s="1"/>
  <c r="I180" i="1"/>
  <c r="J180" i="1" s="1"/>
  <c r="L180" i="1" s="1"/>
  <c r="I179" i="1"/>
  <c r="J179" i="1" s="1"/>
  <c r="L179" i="1" s="1"/>
  <c r="I178" i="1"/>
  <c r="J178" i="1" s="1"/>
  <c r="L178" i="1" s="1"/>
  <c r="I177" i="1"/>
  <c r="J177" i="1" s="1"/>
  <c r="L177" i="1" s="1"/>
  <c r="I176" i="1"/>
  <c r="J176" i="1" s="1"/>
  <c r="L176" i="1" s="1"/>
  <c r="I175" i="1"/>
  <c r="J175" i="1" s="1"/>
  <c r="L175" i="1" s="1"/>
  <c r="I174" i="1"/>
  <c r="J174" i="1" s="1"/>
  <c r="L174" i="1" s="1"/>
  <c r="I173" i="1"/>
  <c r="J173" i="1" s="1"/>
  <c r="L173" i="1" s="1"/>
  <c r="I172" i="1"/>
  <c r="J172" i="1" s="1"/>
  <c r="L172" i="1" s="1"/>
  <c r="I171" i="1"/>
  <c r="J171" i="1" s="1"/>
  <c r="L171" i="1" s="1"/>
  <c r="I170" i="1"/>
  <c r="J170" i="1" s="1"/>
  <c r="L170" i="1" s="1"/>
  <c r="I169" i="1"/>
  <c r="J169" i="1" s="1"/>
  <c r="L169" i="1" s="1"/>
  <c r="I168" i="1"/>
  <c r="J168" i="1" s="1"/>
  <c r="L168" i="1" s="1"/>
  <c r="I167" i="1"/>
  <c r="J167" i="1" s="1"/>
  <c r="L167" i="1" s="1"/>
  <c r="I166" i="1"/>
  <c r="J166" i="1" s="1"/>
  <c r="L166" i="1" s="1"/>
  <c r="I156" i="1"/>
  <c r="J156" i="1" s="1"/>
  <c r="L156" i="1" s="1"/>
  <c r="I155" i="1"/>
  <c r="J155" i="1" s="1"/>
  <c r="L155" i="1" s="1"/>
  <c r="I154" i="1"/>
  <c r="J154" i="1" s="1"/>
  <c r="L154" i="1" s="1"/>
  <c r="I153" i="1"/>
  <c r="J153" i="1" s="1"/>
  <c r="L153" i="1" s="1"/>
  <c r="I152" i="1"/>
  <c r="J152" i="1" s="1"/>
  <c r="L152" i="1" s="1"/>
  <c r="I151" i="1"/>
  <c r="J151" i="1" s="1"/>
  <c r="L151" i="1" s="1"/>
  <c r="I150" i="1"/>
  <c r="J150" i="1" s="1"/>
  <c r="L150" i="1" s="1"/>
  <c r="I149" i="1"/>
  <c r="J149" i="1" s="1"/>
  <c r="L149" i="1" s="1"/>
  <c r="I148" i="1"/>
  <c r="J148" i="1" s="1"/>
  <c r="L148" i="1" s="1"/>
  <c r="I147" i="1"/>
  <c r="J147" i="1" s="1"/>
  <c r="L147" i="1" s="1"/>
  <c r="I146" i="1"/>
  <c r="J146" i="1" s="1"/>
  <c r="L146" i="1" s="1"/>
  <c r="I145" i="1"/>
  <c r="J145" i="1" s="1"/>
  <c r="L145" i="1" s="1"/>
  <c r="I144" i="1"/>
  <c r="J144" i="1" s="1"/>
  <c r="L144" i="1" s="1"/>
  <c r="I143" i="1"/>
  <c r="J143" i="1" s="1"/>
  <c r="L143" i="1" s="1"/>
  <c r="I142" i="1"/>
  <c r="J142" i="1" s="1"/>
  <c r="L142" i="1" s="1"/>
  <c r="I141" i="1"/>
  <c r="J141" i="1" s="1"/>
  <c r="L141" i="1" s="1"/>
  <c r="I140" i="1"/>
  <c r="J140" i="1" s="1"/>
  <c r="L140" i="1" s="1"/>
  <c r="I139" i="1"/>
  <c r="J139" i="1" s="1"/>
  <c r="L139" i="1" s="1"/>
  <c r="I138" i="1"/>
  <c r="J138" i="1" s="1"/>
  <c r="L138" i="1" s="1"/>
  <c r="I137" i="1"/>
  <c r="J137" i="1" s="1"/>
  <c r="L137" i="1" s="1"/>
  <c r="I136" i="1"/>
  <c r="J136" i="1" s="1"/>
  <c r="L136" i="1" s="1"/>
  <c r="I135" i="1"/>
  <c r="J135" i="1" s="1"/>
  <c r="L135" i="1" s="1"/>
  <c r="I134" i="1"/>
  <c r="J134" i="1" s="1"/>
  <c r="L134" i="1" s="1"/>
  <c r="I133" i="1"/>
  <c r="J133" i="1" s="1"/>
  <c r="I123" i="1"/>
  <c r="J123" i="1" s="1"/>
  <c r="L123" i="1" s="1"/>
  <c r="I122" i="1"/>
  <c r="J122" i="1" s="1"/>
  <c r="L122" i="1" s="1"/>
  <c r="I121" i="1"/>
  <c r="J121" i="1" s="1"/>
  <c r="L121" i="1" s="1"/>
  <c r="I120" i="1"/>
  <c r="J120" i="1" s="1"/>
  <c r="L120" i="1" s="1"/>
  <c r="I119" i="1"/>
  <c r="J119" i="1" s="1"/>
  <c r="L119" i="1" s="1"/>
  <c r="I118" i="1"/>
  <c r="J118" i="1" s="1"/>
  <c r="L118" i="1" s="1"/>
  <c r="I117" i="1"/>
  <c r="J117" i="1" s="1"/>
  <c r="L117" i="1" s="1"/>
  <c r="I116" i="1"/>
  <c r="J116" i="1" s="1"/>
  <c r="L116" i="1" s="1"/>
  <c r="I115" i="1"/>
  <c r="J115" i="1" s="1"/>
  <c r="L115" i="1" s="1"/>
  <c r="I114" i="1"/>
  <c r="J114" i="1" s="1"/>
  <c r="L114" i="1" s="1"/>
  <c r="I113" i="1"/>
  <c r="J113" i="1" s="1"/>
  <c r="L113" i="1" s="1"/>
  <c r="I112" i="1"/>
  <c r="J112" i="1" s="1"/>
  <c r="L112" i="1" s="1"/>
  <c r="I111" i="1"/>
  <c r="J111" i="1" s="1"/>
  <c r="L111" i="1" s="1"/>
  <c r="I110" i="1"/>
  <c r="J110" i="1" s="1"/>
  <c r="L110" i="1" s="1"/>
  <c r="I109" i="1"/>
  <c r="J109" i="1" s="1"/>
  <c r="L109" i="1" s="1"/>
  <c r="I108" i="1"/>
  <c r="J108" i="1" s="1"/>
  <c r="L108" i="1" s="1"/>
  <c r="I107" i="1"/>
  <c r="J107" i="1" s="1"/>
  <c r="L107" i="1" s="1"/>
  <c r="I106" i="1"/>
  <c r="J106" i="1" s="1"/>
  <c r="L106" i="1" s="1"/>
  <c r="I105" i="1"/>
  <c r="J105" i="1" s="1"/>
  <c r="L105" i="1" s="1"/>
  <c r="I104" i="1"/>
  <c r="J104" i="1" s="1"/>
  <c r="L104" i="1" s="1"/>
  <c r="I103" i="1"/>
  <c r="J103" i="1" s="1"/>
  <c r="L103" i="1" s="1"/>
  <c r="I102" i="1"/>
  <c r="J102" i="1" s="1"/>
  <c r="L102" i="1" s="1"/>
  <c r="I101" i="1"/>
  <c r="J101" i="1" s="1"/>
  <c r="L101" i="1" s="1"/>
  <c r="I100" i="1"/>
  <c r="J100" i="1" s="1"/>
  <c r="L100" i="1" s="1"/>
  <c r="I90" i="1"/>
  <c r="J90" i="1" s="1"/>
  <c r="L90" i="1" s="1"/>
  <c r="I89" i="1"/>
  <c r="J89" i="1" s="1"/>
  <c r="L89" i="1" s="1"/>
  <c r="I88" i="1"/>
  <c r="J88" i="1" s="1"/>
  <c r="L88" i="1" s="1"/>
  <c r="I87" i="1"/>
  <c r="J87" i="1" s="1"/>
  <c r="L87" i="1" s="1"/>
  <c r="I86" i="1"/>
  <c r="J86" i="1" s="1"/>
  <c r="L86" i="1" s="1"/>
  <c r="I85" i="1"/>
  <c r="J85" i="1" s="1"/>
  <c r="L85" i="1" s="1"/>
  <c r="I84" i="1"/>
  <c r="J84" i="1" s="1"/>
  <c r="L84" i="1" s="1"/>
  <c r="I83" i="1"/>
  <c r="J83" i="1" s="1"/>
  <c r="L83" i="1" s="1"/>
  <c r="I82" i="1"/>
  <c r="J82" i="1" s="1"/>
  <c r="L82" i="1" s="1"/>
  <c r="I81" i="1"/>
  <c r="J81" i="1" s="1"/>
  <c r="L81" i="1" s="1"/>
  <c r="I80" i="1"/>
  <c r="J80" i="1" s="1"/>
  <c r="L80" i="1" s="1"/>
  <c r="I79" i="1"/>
  <c r="J79" i="1" s="1"/>
  <c r="L79" i="1" s="1"/>
  <c r="I78" i="1"/>
  <c r="J78" i="1" s="1"/>
  <c r="L78" i="1" s="1"/>
  <c r="I77" i="1"/>
  <c r="J77" i="1" s="1"/>
  <c r="L77" i="1" s="1"/>
  <c r="I76" i="1"/>
  <c r="J76" i="1" s="1"/>
  <c r="L76" i="1" s="1"/>
  <c r="I75" i="1"/>
  <c r="J75" i="1" s="1"/>
  <c r="L75" i="1" s="1"/>
  <c r="I74" i="1"/>
  <c r="J74" i="1" s="1"/>
  <c r="L74" i="1" s="1"/>
  <c r="I73" i="1"/>
  <c r="J73" i="1" s="1"/>
  <c r="L73" i="1" s="1"/>
  <c r="I72" i="1"/>
  <c r="J72" i="1" s="1"/>
  <c r="L72" i="1" s="1"/>
  <c r="I71" i="1"/>
  <c r="J71" i="1" s="1"/>
  <c r="L71" i="1" s="1"/>
  <c r="I70" i="1"/>
  <c r="J70" i="1" s="1"/>
  <c r="L70" i="1" s="1"/>
  <c r="I69" i="1"/>
  <c r="J69" i="1" s="1"/>
  <c r="L69" i="1" s="1"/>
  <c r="I68" i="1"/>
  <c r="J68" i="1" s="1"/>
  <c r="L68" i="1" s="1"/>
  <c r="I67" i="1"/>
  <c r="J67" i="1" s="1"/>
  <c r="I57" i="1"/>
  <c r="J57" i="1" s="1"/>
  <c r="L57" i="1" s="1"/>
  <c r="I56" i="1"/>
  <c r="J56" i="1" s="1"/>
  <c r="L56" i="1" s="1"/>
  <c r="I55" i="1"/>
  <c r="J55" i="1" s="1"/>
  <c r="L55" i="1" s="1"/>
  <c r="I54" i="1"/>
  <c r="J54" i="1" s="1"/>
  <c r="L54" i="1" s="1"/>
  <c r="I53" i="1"/>
  <c r="J53" i="1" s="1"/>
  <c r="L53" i="1" s="1"/>
  <c r="I52" i="1"/>
  <c r="J52" i="1" s="1"/>
  <c r="L52" i="1" s="1"/>
  <c r="I51" i="1"/>
  <c r="J51" i="1" s="1"/>
  <c r="L51" i="1" s="1"/>
  <c r="I50" i="1"/>
  <c r="J50" i="1" s="1"/>
  <c r="L50" i="1" s="1"/>
  <c r="I49" i="1"/>
  <c r="J49" i="1" s="1"/>
  <c r="L49" i="1" s="1"/>
  <c r="I48" i="1"/>
  <c r="J48" i="1" s="1"/>
  <c r="L48" i="1" s="1"/>
  <c r="I47" i="1"/>
  <c r="J47" i="1" s="1"/>
  <c r="L47" i="1" s="1"/>
  <c r="I46" i="1"/>
  <c r="J46" i="1" s="1"/>
  <c r="L46" i="1" s="1"/>
  <c r="I45" i="1"/>
  <c r="J45" i="1" s="1"/>
  <c r="L45" i="1" s="1"/>
  <c r="I44" i="1"/>
  <c r="J44" i="1" s="1"/>
  <c r="L44" i="1" s="1"/>
  <c r="I43" i="1"/>
  <c r="J43" i="1" s="1"/>
  <c r="L43" i="1" s="1"/>
  <c r="I42" i="1"/>
  <c r="J42" i="1" s="1"/>
  <c r="L42" i="1" s="1"/>
  <c r="I41" i="1"/>
  <c r="J41" i="1" s="1"/>
  <c r="L41" i="1" s="1"/>
  <c r="I40" i="1"/>
  <c r="J40" i="1" s="1"/>
  <c r="L40" i="1" s="1"/>
  <c r="I39" i="1"/>
  <c r="J39" i="1" s="1"/>
  <c r="L39" i="1" s="1"/>
  <c r="I38" i="1"/>
  <c r="J38" i="1" s="1"/>
  <c r="L38" i="1" s="1"/>
  <c r="I37" i="1"/>
  <c r="J37" i="1" s="1"/>
  <c r="L37" i="1" s="1"/>
  <c r="I36" i="1"/>
  <c r="J36" i="1" s="1"/>
  <c r="L36" i="1" s="1"/>
  <c r="I35" i="1"/>
  <c r="J35" i="1" s="1"/>
  <c r="L35" i="1" s="1"/>
  <c r="I34" i="1"/>
  <c r="J34" i="1" s="1"/>
  <c r="L34" i="1" s="1"/>
  <c r="I24" i="1"/>
  <c r="J24" i="1" s="1"/>
  <c r="L24" i="1" s="1"/>
  <c r="I23" i="1"/>
  <c r="J23" i="1" s="1"/>
  <c r="L23" i="1" s="1"/>
  <c r="I22" i="1"/>
  <c r="J22" i="1" s="1"/>
  <c r="L22" i="1" s="1"/>
  <c r="J21" i="1"/>
  <c r="J257" i="5" l="1"/>
  <c r="L232" i="5"/>
  <c r="J26" i="5"/>
  <c r="L22" i="5"/>
  <c r="L26" i="5" s="1"/>
  <c r="J125" i="5"/>
  <c r="J290" i="3"/>
  <c r="M340" i="1"/>
  <c r="N340" i="1" s="1"/>
  <c r="J257" i="1"/>
  <c r="L232" i="1"/>
  <c r="L257" i="1" s="1"/>
  <c r="J290" i="5"/>
  <c r="L257" i="5"/>
  <c r="L125" i="5"/>
  <c r="L59" i="5"/>
  <c r="L191" i="5"/>
  <c r="L323" i="5"/>
  <c r="L92" i="5"/>
  <c r="L199" i="5"/>
  <c r="L224" i="5" s="1"/>
  <c r="J224" i="5"/>
  <c r="J158" i="5"/>
  <c r="J59" i="5"/>
  <c r="L133" i="5"/>
  <c r="L158" i="5" s="1"/>
  <c r="J191" i="5"/>
  <c r="L265" i="5"/>
  <c r="L290" i="5" s="1"/>
  <c r="J323" i="5"/>
  <c r="J92" i="5"/>
  <c r="L232" i="3"/>
  <c r="L257" i="3" s="1"/>
  <c r="J257" i="3"/>
  <c r="L199" i="3"/>
  <c r="L224" i="3" s="1"/>
  <c r="J224" i="3"/>
  <c r="L191" i="3"/>
  <c r="L100" i="3"/>
  <c r="L125" i="3" s="1"/>
  <c r="J125" i="3"/>
  <c r="J158" i="3"/>
  <c r="L67" i="3"/>
  <c r="L92" i="3" s="1"/>
  <c r="J92" i="3"/>
  <c r="J26" i="3"/>
  <c r="L26" i="3"/>
  <c r="L59" i="3"/>
  <c r="L323" i="3"/>
  <c r="J59" i="3"/>
  <c r="L133" i="3"/>
  <c r="L158" i="3" s="1"/>
  <c r="J191" i="3"/>
  <c r="L265" i="3"/>
  <c r="L290" i="3" s="1"/>
  <c r="J323" i="3"/>
  <c r="J26" i="1"/>
  <c r="L21" i="1"/>
  <c r="L26" i="1" s="1"/>
  <c r="J59" i="1"/>
  <c r="J125" i="1"/>
  <c r="J191" i="1"/>
  <c r="L67" i="1"/>
  <c r="L92" i="1" s="1"/>
  <c r="J92" i="1"/>
  <c r="L298" i="1"/>
  <c r="L323" i="1" s="1"/>
  <c r="J323" i="1"/>
  <c r="L59" i="1"/>
  <c r="L125" i="1"/>
  <c r="L191" i="1"/>
  <c r="J290" i="1"/>
  <c r="J158" i="1"/>
  <c r="L224" i="1"/>
  <c r="L133" i="1"/>
  <c r="L158" i="1" s="1"/>
  <c r="L265" i="1"/>
  <c r="L290" i="1" s="1"/>
  <c r="J224" i="1"/>
  <c r="L325" i="1" l="1"/>
  <c r="L325" i="5"/>
  <c r="O325" i="5"/>
  <c r="O325" i="3"/>
  <c r="L325" i="3"/>
  <c r="O325" i="1"/>
</calcChain>
</file>

<file path=xl/sharedStrings.xml><?xml version="1.0" encoding="utf-8"?>
<sst xmlns="http://schemas.openxmlformats.org/spreadsheetml/2006/main" count="1398" uniqueCount="373">
  <si>
    <t>HORSE</t>
  </si>
  <si>
    <t>OUTLAY</t>
  </si>
  <si>
    <t>TRACK</t>
  </si>
  <si>
    <t>NO BET</t>
  </si>
  <si>
    <t>TO WIN $/RACE</t>
  </si>
  <si>
    <t>RETURN</t>
  </si>
  <si>
    <t>TRACK:</t>
  </si>
  <si>
    <t>RACE:</t>
  </si>
  <si>
    <t>TIME:</t>
  </si>
  <si>
    <t>No#</t>
  </si>
  <si>
    <t>FORM</t>
  </si>
  <si>
    <t>ASS/ODD</t>
  </si>
  <si>
    <t>RESULTS</t>
  </si>
  <si>
    <t>CLASS:</t>
  </si>
  <si>
    <t>DISTANCE:</t>
  </si>
  <si>
    <t>MARKET:</t>
  </si>
  <si>
    <t>BEST OUTSIDER:</t>
  </si>
  <si>
    <t>PROFIT:</t>
  </si>
  <si>
    <t>TOTAL PROFIT/(LOSS)</t>
  </si>
  <si>
    <t>M</t>
  </si>
  <si>
    <t>Override NO BET - Type B</t>
  </si>
  <si>
    <t>ENTER THE TOTE PER YOUR BETTING ACCOUNT &amp; YOUR OWN WIN$/RACE</t>
  </si>
  <si>
    <t>TRI &amp; F4:</t>
  </si>
  <si>
    <t>RACEBIZ TIPPING SELECTIONS</t>
  </si>
  <si>
    <t xml:space="preserve">1300 RACEBIZ   www.racebiz.net </t>
  </si>
  <si>
    <t>POSSIBLE OUTLAY:</t>
  </si>
  <si>
    <t>OUTLAY:</t>
  </si>
  <si>
    <t>TOTAL OUTLAY:</t>
  </si>
  <si>
    <t>4.40 PM</t>
  </si>
  <si>
    <t>YELLOW BOXES ONLY</t>
  </si>
  <si>
    <t>BEIGE BOXES ONLY</t>
  </si>
  <si>
    <t>DO NOT ENTER DATA HERE.  THESE ARE CALCULATION CELLS</t>
  </si>
  <si>
    <t>To calculate your total return/profit enter 1 in the results column next to the horse that won and update the actual paid odds. Enter the number 2 against all the other horses you have outlaid money against so it will calculate the loss against these bets.</t>
  </si>
  <si>
    <r>
      <rPr>
        <b/>
        <sz val="11"/>
        <color rgb="FFFF0000"/>
        <rFont val="Calibri"/>
        <family val="2"/>
        <scheme val="minor"/>
      </rPr>
      <t>M/O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</si>
  <si>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</t>
    </r>
  </si>
  <si>
    <t>BB</t>
  </si>
  <si>
    <t>100 100</t>
  </si>
  <si>
    <t xml:space="preserve"> = Large bets have been placed on these horses </t>
  </si>
  <si>
    <t>RACEBIZ BEST BETS</t>
  </si>
  <si>
    <t>RACEBIZ PRO TOP RACES FOR TODAY</t>
  </si>
  <si>
    <t>RESULTS:</t>
  </si>
  <si>
    <t xml:space="preserve"> = RaceBiz favour these horses </t>
  </si>
  <si>
    <t xml:space="preserve"> = Horses marked in all green is a RaceBiz Blackbooker</t>
  </si>
  <si>
    <t>BP</t>
  </si>
  <si>
    <t>WT</t>
  </si>
  <si>
    <t>All results are based on Betfair BSP minimum bet $5.00 (best starting Price)</t>
  </si>
  <si>
    <t>RACE</t>
  </si>
  <si>
    <t>RESULT</t>
  </si>
  <si>
    <t>TOTAL</t>
  </si>
  <si>
    <t xml:space="preserve"> = Top Weight RATING &amp; Top Time Rating</t>
  </si>
  <si>
    <r>
      <t xml:space="preserve">Refer  </t>
    </r>
    <r>
      <rPr>
        <b/>
        <sz val="11"/>
        <color rgb="FFFF0000"/>
        <rFont val="Calibri"/>
        <family val="2"/>
        <scheme val="minor"/>
      </rPr>
      <t>M/O Money Mover</t>
    </r>
  </si>
  <si>
    <r>
      <t xml:space="preserve">Refer </t>
    </r>
    <r>
      <rPr>
        <b/>
        <sz val="11"/>
        <color rgb="FFFF0000"/>
        <rFont val="Calibri"/>
        <family val="2"/>
        <scheme val="minor"/>
      </rPr>
      <t>*</t>
    </r>
  </si>
  <si>
    <t>RaceBiz  Selections</t>
  </si>
  <si>
    <t>TOTAL POSSIBLE OUTLAY</t>
  </si>
  <si>
    <t xml:space="preserve"> RACEBIZ  - PUNTING WITH A DIFFERENCE - 1300 RACEBIZ</t>
  </si>
  <si>
    <t>GEELONG</t>
  </si>
  <si>
    <t>2.45 PM</t>
  </si>
  <si>
    <t>3.20 PM</t>
  </si>
  <si>
    <t>3.55 PM</t>
  </si>
  <si>
    <t>4.30 PM</t>
  </si>
  <si>
    <t>5.05 PM</t>
  </si>
  <si>
    <t>ODDS</t>
  </si>
  <si>
    <t>BSP $</t>
  </si>
  <si>
    <t>DOOMBEN</t>
  </si>
  <si>
    <t>P/L</t>
  </si>
  <si>
    <t>MSC</t>
  </si>
  <si>
    <t>**</t>
  </si>
  <si>
    <t xml:space="preserve"> = Top Weight RATING </t>
  </si>
  <si>
    <r>
      <t xml:space="preserve"> = RaceBiz favour these horses with more </t>
    </r>
    <r>
      <rPr>
        <b/>
        <sz val="11"/>
        <color rgb="FFFF0000"/>
        <rFont val="Calibri"/>
        <family val="2"/>
        <scheme val="minor"/>
      </rPr>
      <t>RECENT FORM</t>
    </r>
  </si>
  <si>
    <t>OPENING BSP</t>
  </si>
  <si>
    <t>CLOSING BSP</t>
  </si>
  <si>
    <r>
      <rPr>
        <b/>
        <sz val="14"/>
        <color theme="4" tint="-0.499984740745262"/>
        <rFont val="Calibri"/>
        <family val="2"/>
        <scheme val="minor"/>
      </rPr>
      <t>RACEBIZ MONEY MOVERS</t>
    </r>
    <r>
      <rPr>
        <b/>
        <sz val="14"/>
        <color rgb="FFFF0000"/>
        <rFont val="Calibri"/>
        <family val="2"/>
        <scheme val="minor"/>
      </rPr>
      <t xml:space="preserve"> M/O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</si>
  <si>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DAILY RATED RESULTS TOTAL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</si>
  <si>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BEST BETS  RESULTS TOTAL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</si>
  <si>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DAYS RESULTS TOTAL</t>
    </r>
  </si>
  <si>
    <t>RATED RACES</t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</si>
  <si>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MONEY MOVERS RESULTS TOTAL M/O</t>
    </r>
  </si>
  <si>
    <t>BEST BETS</t>
  </si>
  <si>
    <t>MONEY MOVERS</t>
  </si>
  <si>
    <t>RATING</t>
  </si>
  <si>
    <t>SELECTIONS</t>
  </si>
  <si>
    <t>NUMBER</t>
  </si>
  <si>
    <r>
      <rPr>
        <b/>
        <sz val="12"/>
        <color rgb="FF002060"/>
        <rFont val="Calibri"/>
        <family val="2"/>
        <scheme val="minor"/>
      </rPr>
      <t>PR</t>
    </r>
    <r>
      <rPr>
        <b/>
        <sz val="12"/>
        <color rgb="FFFF0000"/>
        <rFont val="Calibri"/>
        <family val="2"/>
        <scheme val="minor"/>
      </rPr>
      <t>/LOSS</t>
    </r>
  </si>
  <si>
    <t>SALE</t>
  </si>
  <si>
    <r>
      <t xml:space="preserve">WEDNESDAY 8 JUNE 2022  </t>
    </r>
    <r>
      <rPr>
        <b/>
        <sz val="14"/>
        <color rgb="FFFF0000"/>
        <rFont val="Calibri"/>
        <family val="2"/>
        <scheme val="minor"/>
      </rPr>
      <t>JUNE</t>
    </r>
  </si>
  <si>
    <r>
      <t xml:space="preserve">HEAVY 9 / </t>
    </r>
    <r>
      <rPr>
        <b/>
        <sz val="11"/>
        <color rgb="FFFF0000"/>
        <rFont val="Calibri"/>
        <family val="2"/>
        <scheme val="minor"/>
      </rPr>
      <t>SHWRY</t>
    </r>
  </si>
  <si>
    <t>2223m</t>
  </si>
  <si>
    <t>BM-64</t>
  </si>
  <si>
    <t>0x80</t>
  </si>
  <si>
    <t>x718</t>
  </si>
  <si>
    <t>TOKEN SPIRIT</t>
  </si>
  <si>
    <t xml:space="preserve">LATIN BEAT </t>
  </si>
  <si>
    <t>ARTILLERY FORCE</t>
  </si>
  <si>
    <t>47x9</t>
  </si>
  <si>
    <t>SAVVY BOY</t>
  </si>
  <si>
    <t>0246</t>
  </si>
  <si>
    <t xml:space="preserve">PHARRELL </t>
  </si>
  <si>
    <t xml:space="preserve">OVERBOARD </t>
  </si>
  <si>
    <t>TASUMA</t>
  </si>
  <si>
    <t xml:space="preserve">ARAGON </t>
  </si>
  <si>
    <t xml:space="preserve">TAVISTEEL </t>
  </si>
  <si>
    <t xml:space="preserve">ANCHORMAN </t>
  </si>
  <si>
    <t>*</t>
  </si>
  <si>
    <t>1736m</t>
  </si>
  <si>
    <t>UNFAIR DISMISSAL</t>
  </si>
  <si>
    <t>BREASLEY</t>
  </si>
  <si>
    <t>RIPPLEBROOK</t>
  </si>
  <si>
    <t>00x9</t>
  </si>
  <si>
    <t>15x4</t>
  </si>
  <si>
    <t>TALLANDOON</t>
  </si>
  <si>
    <t>06x8</t>
  </si>
  <si>
    <t>BRETON</t>
  </si>
  <si>
    <t>43x3</t>
  </si>
  <si>
    <t>ZOUTELLUS</t>
  </si>
  <si>
    <t>40x5</t>
  </si>
  <si>
    <t>ELOPED</t>
  </si>
  <si>
    <t>KOROBEINIKI</t>
  </si>
  <si>
    <t>BAROSSA KISS</t>
  </si>
  <si>
    <t xml:space="preserve">SUKOOT </t>
  </si>
  <si>
    <t xml:space="preserve">SHADOW HAWK </t>
  </si>
  <si>
    <t>ADDENDA</t>
  </si>
  <si>
    <r>
      <t xml:space="preserve">NEW JERSEY </t>
    </r>
    <r>
      <rPr>
        <b/>
        <sz val="9"/>
        <color rgb="FFFF0000"/>
        <rFont val="Arial"/>
        <family val="2"/>
      </rPr>
      <t>100 100</t>
    </r>
  </si>
  <si>
    <t>1419m</t>
  </si>
  <si>
    <t>4.25 PM</t>
  </si>
  <si>
    <t>51x1</t>
  </si>
  <si>
    <t>JONTY</t>
  </si>
  <si>
    <t>22x9</t>
  </si>
  <si>
    <t>TOORAK PLAYBOY</t>
  </si>
  <si>
    <t>479x</t>
  </si>
  <si>
    <t>0x03</t>
  </si>
  <si>
    <t>COLOSSAL STAR</t>
  </si>
  <si>
    <t>7x15</t>
  </si>
  <si>
    <t>SET TO PROPHET</t>
  </si>
  <si>
    <t>x6x2</t>
  </si>
  <si>
    <t>SIZZLING SONATA</t>
  </si>
  <si>
    <t>109x</t>
  </si>
  <si>
    <t>x331</t>
  </si>
  <si>
    <t>MIO SORRENTO</t>
  </si>
  <si>
    <t>x720</t>
  </si>
  <si>
    <t>529x</t>
  </si>
  <si>
    <t>LADY D'ORO</t>
  </si>
  <si>
    <t>421x</t>
  </si>
  <si>
    <t>DELICIOUS TYCOON</t>
  </si>
  <si>
    <t>198x</t>
  </si>
  <si>
    <t>PART TIME LOVER</t>
  </si>
  <si>
    <t>0x85</t>
  </si>
  <si>
    <t>I AM IN THE MOOD</t>
  </si>
  <si>
    <t>x15x</t>
  </si>
  <si>
    <t>GORGONADO</t>
  </si>
  <si>
    <t xml:space="preserve">SACRED COMMAND </t>
  </si>
  <si>
    <t xml:space="preserve">EMERGING </t>
  </si>
  <si>
    <t xml:space="preserve">MANASA </t>
  </si>
  <si>
    <t xml:space="preserve">SPOONING </t>
  </si>
  <si>
    <t xml:space="preserve">PROJECT GUTENBERG </t>
  </si>
  <si>
    <r>
      <t xml:space="preserve">WEDNESDAY 8 JUNE 2022 </t>
    </r>
    <r>
      <rPr>
        <b/>
        <sz val="14"/>
        <color rgb="FFFF0000"/>
        <rFont val="Calibri"/>
        <family val="2"/>
        <scheme val="minor"/>
      </rPr>
      <t>DOOMBEN</t>
    </r>
  </si>
  <si>
    <r>
      <t xml:space="preserve">SOFT 5 / </t>
    </r>
    <r>
      <rPr>
        <b/>
        <sz val="11"/>
        <color rgb="FFFF0000"/>
        <rFont val="Calibri"/>
        <family val="2"/>
        <scheme val="minor"/>
      </rPr>
      <t>FINE</t>
    </r>
  </si>
  <si>
    <t>HE'S ON FORM 100 100</t>
  </si>
  <si>
    <t>2.53 PM</t>
  </si>
  <si>
    <t>1050m</t>
  </si>
  <si>
    <t>CLASS 5 HANDICAP</t>
  </si>
  <si>
    <t xml:space="preserve">9x8x </t>
  </si>
  <si>
    <t>3x43</t>
  </si>
  <si>
    <t>NIMBOSTRATUS</t>
  </si>
  <si>
    <t>BOMBASAY</t>
  </si>
  <si>
    <t>x250</t>
  </si>
  <si>
    <t>403x</t>
  </si>
  <si>
    <t>JETSKI</t>
  </si>
  <si>
    <t>11x7</t>
  </si>
  <si>
    <t>DONANDKIM</t>
  </si>
  <si>
    <t>HEAD ON UP</t>
  </si>
  <si>
    <t>53x1</t>
  </si>
  <si>
    <t>RED RUBI</t>
  </si>
  <si>
    <t>PRINCESS BOJACK</t>
  </si>
  <si>
    <t>962x</t>
  </si>
  <si>
    <t>MOONAN JOYCE</t>
  </si>
  <si>
    <t>ALL STARS</t>
  </si>
  <si>
    <t>77x2</t>
  </si>
  <si>
    <t>ZUMIKON</t>
  </si>
  <si>
    <r>
      <t>DUSTY TYCOON</t>
    </r>
    <r>
      <rPr>
        <b/>
        <sz val="9"/>
        <color rgb="FFFF0000"/>
        <rFont val="Arial"/>
        <family val="2"/>
      </rPr>
      <t xml:space="preserve"> 100 100</t>
    </r>
  </si>
  <si>
    <t>2.38 PM</t>
  </si>
  <si>
    <t>1200m</t>
  </si>
  <si>
    <t>BM-68</t>
  </si>
  <si>
    <t>PENASQUITO</t>
  </si>
  <si>
    <t>APPLECROSS</t>
  </si>
  <si>
    <t>x303</t>
  </si>
  <si>
    <t>MAGIC ON ICE</t>
  </si>
  <si>
    <t>127x</t>
  </si>
  <si>
    <t>THE DRILLER</t>
  </si>
  <si>
    <t>MAXCALEMMA</t>
  </si>
  <si>
    <t>DARING BELLE</t>
  </si>
  <si>
    <t>PERFECT AIM</t>
  </si>
  <si>
    <t>26x0</t>
  </si>
  <si>
    <t>BOFORS</t>
  </si>
  <si>
    <t>83x1</t>
  </si>
  <si>
    <t>MAGNUS BELLAGIO</t>
  </si>
  <si>
    <t>23x4</t>
  </si>
  <si>
    <t>IN GREAT NIC</t>
  </si>
  <si>
    <t>MASTER RED</t>
  </si>
  <si>
    <t>0432</t>
  </si>
  <si>
    <t>BM-78</t>
  </si>
  <si>
    <t>4.33 PM</t>
  </si>
  <si>
    <t>1350m</t>
  </si>
  <si>
    <t>09x1</t>
  </si>
  <si>
    <t>SNEAK PREVIEW</t>
  </si>
  <si>
    <t>38x6</t>
  </si>
  <si>
    <t>ENTERPRISE KEREN</t>
  </si>
  <si>
    <t>0x30</t>
  </si>
  <si>
    <t>SMOOTH MOVE</t>
  </si>
  <si>
    <t>AZARMIN</t>
  </si>
  <si>
    <t>0x27</t>
  </si>
  <si>
    <t>ROLLINWITHTHEFLOW</t>
  </si>
  <si>
    <t>x008</t>
  </si>
  <si>
    <t>SWANSTON</t>
  </si>
  <si>
    <t>527x</t>
  </si>
  <si>
    <t>COULDN'T REFUSE</t>
  </si>
  <si>
    <t>00x7</t>
  </si>
  <si>
    <t>GUNNOBE</t>
  </si>
  <si>
    <t>01x0</t>
  </si>
  <si>
    <t>STOKED</t>
  </si>
  <si>
    <t>BROKEN HERO</t>
  </si>
  <si>
    <t>x265</t>
  </si>
  <si>
    <t>SHADOW OF TIME</t>
  </si>
  <si>
    <t>186x</t>
  </si>
  <si>
    <t>SINBA</t>
  </si>
  <si>
    <t xml:space="preserve">BEAU IDEAL </t>
  </si>
  <si>
    <r>
      <t xml:space="preserve">DIXON BAY </t>
    </r>
    <r>
      <rPr>
        <b/>
        <sz val="9"/>
        <color rgb="FFFF0000"/>
        <rFont val="Arial"/>
        <family val="2"/>
      </rPr>
      <t>100 100</t>
    </r>
  </si>
  <si>
    <t>SNITZIFY 100 100</t>
  </si>
  <si>
    <t>BALAKLVA</t>
  </si>
  <si>
    <t>BALAKLAVA</t>
  </si>
  <si>
    <r>
      <t xml:space="preserve">WEDNESDAY 8 JUNE 2022  </t>
    </r>
    <r>
      <rPr>
        <b/>
        <sz val="14"/>
        <color rgb="FFFF0000"/>
        <rFont val="Calibri"/>
        <family val="2"/>
        <scheme val="minor"/>
      </rPr>
      <t>BALAKLAVA</t>
    </r>
  </si>
  <si>
    <r>
      <t xml:space="preserve">HEAVY 8 / </t>
    </r>
    <r>
      <rPr>
        <b/>
        <sz val="11"/>
        <color rgb="FFFF0000"/>
        <rFont val="Calibri"/>
        <family val="2"/>
        <scheme val="minor"/>
      </rPr>
      <t>OCAST</t>
    </r>
  </si>
  <si>
    <t>BM-54</t>
  </si>
  <si>
    <t>2.25 PM</t>
  </si>
  <si>
    <t>ALL IN WAR</t>
  </si>
  <si>
    <t>BETTA EDDIE</t>
  </si>
  <si>
    <t>8x16</t>
  </si>
  <si>
    <t>VENUSIAN</t>
  </si>
  <si>
    <t>68x3</t>
  </si>
  <si>
    <t>GOOD APPROACH</t>
  </si>
  <si>
    <t>50x7</t>
  </si>
  <si>
    <t>DESERT KNIGHT</t>
  </si>
  <si>
    <t>FINCH 'N' CHIPS</t>
  </si>
  <si>
    <t>EQUUS D'ORO</t>
  </si>
  <si>
    <t>JIVE BABY</t>
  </si>
  <si>
    <t>25x2</t>
  </si>
  <si>
    <t>NANA DULCE</t>
  </si>
  <si>
    <t>CASINO ANGEL</t>
  </si>
  <si>
    <t>988x</t>
  </si>
  <si>
    <t>MUSCADELLE</t>
  </si>
  <si>
    <t>0896</t>
  </si>
  <si>
    <t>ZEDUKI 100 100</t>
  </si>
  <si>
    <t>3.00 PM</t>
  </si>
  <si>
    <t>1400m</t>
  </si>
  <si>
    <t>CLASS 1 HANDICAP</t>
  </si>
  <si>
    <t>x295</t>
  </si>
  <si>
    <t>JEAN VALJEAN</t>
  </si>
  <si>
    <t>57x1</t>
  </si>
  <si>
    <t>MANAGE THE CYCLE</t>
  </si>
  <si>
    <t>LOVE TO LOVE</t>
  </si>
  <si>
    <t>ABIT RATTLEY</t>
  </si>
  <si>
    <t>031x</t>
  </si>
  <si>
    <t>AQUILIFER</t>
  </si>
  <si>
    <t>BALCREST BELLE</t>
  </si>
  <si>
    <t>BITAEQUI</t>
  </si>
  <si>
    <t>DAWNBURST</t>
  </si>
  <si>
    <t>0077</t>
  </si>
  <si>
    <t>0840</t>
  </si>
  <si>
    <t>0099</t>
  </si>
  <si>
    <t>DR COPPER</t>
  </si>
  <si>
    <t>OREGON TRAIL</t>
  </si>
  <si>
    <r>
      <t xml:space="preserve">LONRODEX </t>
    </r>
    <r>
      <rPr>
        <b/>
        <sz val="9"/>
        <color rgb="FFFF0000"/>
        <rFont val="Arial"/>
        <family val="2"/>
      </rPr>
      <t>100</t>
    </r>
  </si>
  <si>
    <t>545x</t>
  </si>
  <si>
    <t>KONG</t>
  </si>
  <si>
    <t>MELMAC</t>
  </si>
  <si>
    <t>x096</t>
  </si>
  <si>
    <t>HONEY GO LIGHTLY</t>
  </si>
  <si>
    <t>27x4</t>
  </si>
  <si>
    <t>MAGIC DELTA</t>
  </si>
  <si>
    <t>241x</t>
  </si>
  <si>
    <t>MAGICOURT</t>
  </si>
  <si>
    <t>ONE MORE GRANDY</t>
  </si>
  <si>
    <t>ASHADY PAST</t>
  </si>
  <si>
    <t>MAID IN MILAN</t>
  </si>
  <si>
    <t>RUSTYDUSTYSUNSHINE</t>
  </si>
  <si>
    <t>70x5</t>
  </si>
  <si>
    <t>CHEH CHEH CHARLEE</t>
  </si>
  <si>
    <t>MADAM FURPHY</t>
  </si>
  <si>
    <t>869x</t>
  </si>
  <si>
    <t>TOUGH LASSIE</t>
  </si>
  <si>
    <t>x0x2</t>
  </si>
  <si>
    <t>OGGALUTION</t>
  </si>
  <si>
    <t>EMINENT SON</t>
  </si>
  <si>
    <t>R-58</t>
  </si>
  <si>
    <t>3.35 PM</t>
  </si>
  <si>
    <t>0441</t>
  </si>
  <si>
    <t>SKARA BRAE 100 100</t>
  </si>
  <si>
    <t>1600m</t>
  </si>
  <si>
    <t>4.10 PM</t>
  </si>
  <si>
    <t xml:space="preserve">09x6 </t>
  </si>
  <si>
    <t xml:space="preserve">MONGOLIAN PRIDE </t>
  </si>
  <si>
    <t>SILENT DON</t>
  </si>
  <si>
    <t>LANCER</t>
  </si>
  <si>
    <t>x674</t>
  </si>
  <si>
    <t>CHLOE'S DAY</t>
  </si>
  <si>
    <t>READY FORA MOET</t>
  </si>
  <si>
    <t>SIRMAZE</t>
  </si>
  <si>
    <t>6x06</t>
  </si>
  <si>
    <t>AMERICAN TROUBLE</t>
  </si>
  <si>
    <t>APPLIED</t>
  </si>
  <si>
    <t>x874</t>
  </si>
  <si>
    <t>FIGHT FOR FREEDOM</t>
  </si>
  <si>
    <t>NORTHERN SUPERSTAR</t>
  </si>
  <si>
    <t>7x20</t>
  </si>
  <si>
    <t>BUT BEAUTIFUL</t>
  </si>
  <si>
    <t>8x09</t>
  </si>
  <si>
    <t>CALL ME ARCHER</t>
  </si>
  <si>
    <t>COMOGLI</t>
  </si>
  <si>
    <t>GRAVITY</t>
  </si>
  <si>
    <t>00x6</t>
  </si>
  <si>
    <t>RAPID RIDE</t>
  </si>
  <si>
    <t>66x6</t>
  </si>
  <si>
    <t>52x5</t>
  </si>
  <si>
    <t>CHELIMO</t>
  </si>
  <si>
    <t>BENZ BARON</t>
  </si>
  <si>
    <t>0566</t>
  </si>
  <si>
    <t>0497</t>
  </si>
  <si>
    <t xml:space="preserve">SAWTELL </t>
  </si>
  <si>
    <r>
      <t xml:space="preserve">MOSCOW MULE </t>
    </r>
    <r>
      <rPr>
        <b/>
        <sz val="9"/>
        <color rgb="FFFF0000"/>
        <rFont val="Arial"/>
        <family val="2"/>
      </rPr>
      <t>100 100</t>
    </r>
  </si>
  <si>
    <t>1300m</t>
  </si>
  <si>
    <t>TOORAK WARRIOR</t>
  </si>
  <si>
    <t>110x</t>
  </si>
  <si>
    <t>THE LADIES MAN</t>
  </si>
  <si>
    <t>077x</t>
  </si>
  <si>
    <t>WHISKEY 'N' WOMEN</t>
  </si>
  <si>
    <t>7x12</t>
  </si>
  <si>
    <t>WYNTER LADY</t>
  </si>
  <si>
    <t>9x70</t>
  </si>
  <si>
    <t>LADY PAVLI CHENKO</t>
  </si>
  <si>
    <t>585x</t>
  </si>
  <si>
    <t>221x</t>
  </si>
  <si>
    <t>YELLOW IDOL</t>
  </si>
  <si>
    <t>5x60</t>
  </si>
  <si>
    <t>PIVOTAL FORCE</t>
  </si>
  <si>
    <t>EIGHT RUBIES</t>
  </si>
  <si>
    <t>MAGIC DEE</t>
  </si>
  <si>
    <t>8x04</t>
  </si>
  <si>
    <t>PHILLYVONNE</t>
  </si>
  <si>
    <t>4x00</t>
  </si>
  <si>
    <t>SPEARS</t>
  </si>
  <si>
    <t>x040</t>
  </si>
  <si>
    <t>FREE OF SIN</t>
  </si>
  <si>
    <t>050x</t>
  </si>
  <si>
    <t>AZZURO BIANCO</t>
  </si>
  <si>
    <t xml:space="preserve">RUN ON </t>
  </si>
  <si>
    <t xml:space="preserve">OBELOS </t>
  </si>
  <si>
    <r>
      <t xml:space="preserve">VIVALDI'S QUEST </t>
    </r>
    <r>
      <rPr>
        <b/>
        <sz val="9"/>
        <color rgb="FFFF0000"/>
        <rFont val="Arial"/>
        <family val="2"/>
      </rPr>
      <t>100 100</t>
    </r>
  </si>
  <si>
    <t>4.55 PM</t>
  </si>
  <si>
    <t>R-58 HANDICAP</t>
  </si>
  <si>
    <t>3.HE'S ON FORM</t>
  </si>
  <si>
    <t>M/O</t>
  </si>
  <si>
    <t>HE'S ON FORM</t>
  </si>
  <si>
    <t>SHADOW HAWK</t>
  </si>
  <si>
    <t>8.SHADOW HAWK</t>
  </si>
  <si>
    <t>10.MAGNUS BELLAGIO</t>
  </si>
  <si>
    <t>DOOMBN</t>
  </si>
  <si>
    <t>9.OBELOS</t>
  </si>
  <si>
    <t>12.SKARA BRAE</t>
  </si>
  <si>
    <t>OBELOS</t>
  </si>
  <si>
    <t>SKARA BTAE</t>
  </si>
  <si>
    <t>NO SELECTIONS</t>
  </si>
  <si>
    <r>
      <t xml:space="preserve">DATE: </t>
    </r>
    <r>
      <rPr>
        <b/>
        <sz val="12"/>
        <color rgb="FFFF0000"/>
        <rFont val="Calibri"/>
        <family val="2"/>
        <scheme val="minor"/>
      </rPr>
      <t>8 June Wednesday 2022</t>
    </r>
  </si>
  <si>
    <t xml:space="preserve">SALE </t>
  </si>
  <si>
    <t>TRI &amp; 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</si>
</sst>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_-* #,##0_-;\-* #,##0_-;_-* &quot;-&quot;??_-;_-@_-"/>
    <numFmt numFmtId="165" formatCode="0.0"/>
    <numFmt numFmtId="166" formatCode="&quot;$&quot;#,##0.00"/>
    <numFmt numFmtId="167" formatCode="_-&quot;$&quot;* #,##0_-;\-&quot;$&quot;* #,##0_-;_-&quot;$&quot;* &quot;-&quot;??_-;_-@_-"/>
    <numFmt numFmtId="168" formatCode="&quot;$&quot;#,##0"/>
    <numFmt numFmtId="169" formatCode="_-[$$-409]* #,##0.00_ ;_-[$$-409]* \-#,##0.00\ ;_-[$$-409]* &quot;-&quot;??_ ;_-@_ "/>
    <numFmt numFmtId="170" formatCode="[$-C09]dd\-mmm\-yy;@"/>
    <numFmt numFmtId="171" formatCode="&quot;$&quot;#,##0.00_);[Red]\(&quot;$&quot;#,##0.00\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0"/>
      <color rgb="FF22222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b/>
      <sz val="10"/>
      <name val="Arial"/>
      <family val="2"/>
    </font>
    <font>
      <b/>
      <strike/>
      <sz val="11"/>
      <color rgb="FF0070C0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0"/>
      <color theme="1"/>
      <name val="Arial"/>
      <family val="2"/>
    </font>
    <font>
      <strike/>
      <sz val="11"/>
      <color rgb="FF0070C0"/>
      <name val="Calibri"/>
      <family val="2"/>
      <scheme val="minor"/>
    </font>
    <font>
      <b/>
      <strike/>
      <sz val="10"/>
      <color rgb="FF0070C0"/>
      <name val="Arial"/>
      <family val="2"/>
    </font>
    <font>
      <b/>
      <strike/>
      <sz val="9"/>
      <color rgb="FF0070C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44" fontId="1" fillId="0" borderId="0" applyFont="0" applyFill="0" applyBorder="0" applyAlignment="0" applyProtection="0"/>
  </cellStyleXfs>
  <cellXfs count="440">
    <xf numFmtId="0" fontId="0" fillId="0" borderId="0" xfId="0"/>
    <xf numFmtId="0" fontId="2" fillId="0" borderId="0" xfId="0" applyFont="1" applyAlignment="1">
      <alignment horizontal="center" wrapText="1"/>
    </xf>
    <xf numFmtId="0" fontId="7" fillId="0" borderId="0" xfId="0" applyFont="1"/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44" fontId="6" fillId="0" borderId="0" xfId="1" applyFont="1" applyFill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1" applyFont="1" applyFill="1" applyAlignment="1">
      <alignment horizontal="center"/>
    </xf>
    <xf numFmtId="44" fontId="6" fillId="0" borderId="0" xfId="1" applyFont="1" applyFill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164" fontId="3" fillId="0" borderId="0" xfId="1" applyNumberFormat="1" applyFont="1" applyFill="1" applyBorder="1" applyAlignment="1">
      <alignment horizontal="right"/>
    </xf>
    <xf numFmtId="0" fontId="5" fillId="0" borderId="0" xfId="0" applyFont="1"/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/>
    <xf numFmtId="164" fontId="12" fillId="5" borderId="0" xfId="1" applyNumberFormat="1" applyFont="1" applyFill="1" applyAlignment="1">
      <alignment horizontal="right"/>
    </xf>
    <xf numFmtId="44" fontId="2" fillId="5" borderId="0" xfId="1" applyFont="1" applyFill="1"/>
    <xf numFmtId="44" fontId="2" fillId="5" borderId="0" xfId="1" applyFont="1" applyFill="1" applyAlignment="1">
      <alignment horizontal="right"/>
    </xf>
    <xf numFmtId="167" fontId="2" fillId="5" borderId="0" xfId="1" applyNumberFormat="1" applyFont="1" applyFill="1"/>
    <xf numFmtId="44" fontId="0" fillId="2" borderId="0" xfId="0" applyNumberFormat="1" applyFill="1" applyAlignment="1">
      <alignment horizontal="right"/>
    </xf>
    <xf numFmtId="44" fontId="2" fillId="0" borderId="0" xfId="1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right"/>
    </xf>
    <xf numFmtId="44" fontId="2" fillId="0" borderId="0" xfId="1" applyFont="1" applyFill="1" applyBorder="1" applyAlignment="1">
      <alignment horizontal="center"/>
    </xf>
    <xf numFmtId="44" fontId="7" fillId="0" borderId="0" xfId="1" applyFont="1" applyFill="1" applyBorder="1" applyAlignment="1">
      <alignment horizontal="center" vertical="center"/>
    </xf>
    <xf numFmtId="167" fontId="13" fillId="4" borderId="0" xfId="0" applyNumberFormat="1" applyFont="1" applyFill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44" fontId="6" fillId="0" borderId="0" xfId="1" applyFont="1" applyAlignment="1">
      <alignment horizontal="center"/>
    </xf>
    <xf numFmtId="44" fontId="6" fillId="0" borderId="0" xfId="1" applyFont="1" applyAlignment="1">
      <alignment horizontal="center" vertical="center"/>
    </xf>
    <xf numFmtId="1" fontId="2" fillId="0" borderId="0" xfId="0" applyNumberFormat="1" applyFont="1"/>
    <xf numFmtId="1" fontId="5" fillId="0" borderId="0" xfId="0" applyNumberFormat="1" applyFont="1" applyProtection="1">
      <protection locked="0"/>
    </xf>
    <xf numFmtId="44" fontId="5" fillId="2" borderId="0" xfId="0" applyNumberFormat="1" applyFont="1" applyFill="1" applyAlignment="1">
      <alignment horizontal="right"/>
    </xf>
    <xf numFmtId="164" fontId="16" fillId="5" borderId="0" xfId="1" applyNumberFormat="1" applyFont="1" applyFill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12" fillId="0" borderId="0" xfId="1" applyNumberFormat="1" applyFont="1" applyFill="1" applyAlignment="1">
      <alignment horizontal="right"/>
    </xf>
    <xf numFmtId="164" fontId="12" fillId="3" borderId="0" xfId="1" applyNumberFormat="1" applyFont="1" applyFill="1" applyBorder="1" applyAlignment="1">
      <alignment horizontal="right"/>
    </xf>
    <xf numFmtId="0" fontId="4" fillId="3" borderId="0" xfId="0" applyFont="1" applyFill="1"/>
    <xf numFmtId="7" fontId="6" fillId="0" borderId="0" xfId="1" applyNumberFormat="1" applyFont="1" applyFill="1" applyBorder="1" applyAlignment="1">
      <alignment horizontal="center"/>
    </xf>
    <xf numFmtId="7" fontId="18" fillId="0" borderId="0" xfId="1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1" fontId="5" fillId="0" borderId="0" xfId="0" applyNumberFormat="1" applyFont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left"/>
    </xf>
    <xf numFmtId="44" fontId="7" fillId="0" borderId="0" xfId="1" applyFont="1" applyAlignment="1">
      <alignment vertical="center"/>
    </xf>
    <xf numFmtId="44" fontId="6" fillId="0" borderId="0" xfId="1" applyFont="1" applyFill="1" applyBorder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7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5" borderId="0" xfId="0" applyFont="1" applyFill="1" applyAlignment="1">
      <alignment horizontal="right"/>
    </xf>
    <xf numFmtId="0" fontId="2" fillId="6" borderId="0" xfId="0" applyFont="1" applyFill="1" applyAlignment="1">
      <alignment horizontal="left" vertical="center" wrapText="1"/>
    </xf>
    <xf numFmtId="1" fontId="0" fillId="0" borderId="0" xfId="0" applyNumberFormat="1" applyProtection="1">
      <protection locked="0"/>
    </xf>
    <xf numFmtId="0" fontId="0" fillId="5" borderId="0" xfId="0" applyFill="1"/>
    <xf numFmtId="168" fontId="0" fillId="5" borderId="0" xfId="0" applyNumberFormat="1" applyFill="1"/>
    <xf numFmtId="0" fontId="8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0" fontId="0" fillId="3" borderId="0" xfId="0" applyFill="1"/>
    <xf numFmtId="20" fontId="2" fillId="3" borderId="0" xfId="0" applyNumberFormat="1" applyFont="1" applyFill="1" applyAlignment="1" applyProtection="1">
      <alignment horizontal="left"/>
      <protection locked="0"/>
    </xf>
    <xf numFmtId="0" fontId="2" fillId="3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left"/>
      <protection locked="0"/>
    </xf>
    <xf numFmtId="0" fontId="0" fillId="0" borderId="0" xfId="0"/>
    <xf numFmtId="0" fontId="4" fillId="0" borderId="0" xfId="0" applyFont="1"/>
    <xf numFmtId="1" fontId="0" fillId="5" borderId="0" xfId="0" applyNumberFormat="1" applyFill="1"/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6" borderId="0" xfId="0" applyFill="1"/>
    <xf numFmtId="0" fontId="2" fillId="6" borderId="0" xfId="0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1" fontId="0" fillId="0" borderId="0" xfId="0" applyNumberFormat="1" applyAlignment="1" applyProtection="1">
      <alignment horizontal="left" vertical="center"/>
      <protection locked="0"/>
    </xf>
    <xf numFmtId="1" fontId="5" fillId="0" borderId="0" xfId="0" applyNumberFormat="1" applyFont="1" applyAlignment="1" applyProtection="1">
      <alignment horizontal="left" vertical="center"/>
      <protection locked="0"/>
    </xf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27" fillId="0" borderId="0" xfId="0" applyFont="1"/>
    <xf numFmtId="0" fontId="2" fillId="0" borderId="0" xfId="0" applyFont="1" applyAlignment="1">
      <alignment horizontal="center" vertical="center"/>
    </xf>
    <xf numFmtId="8" fontId="7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4" xfId="0" applyBorder="1"/>
    <xf numFmtId="0" fontId="2" fillId="0" borderId="14" xfId="0" applyFont="1" applyBorder="1" applyAlignment="1">
      <alignment vertical="center"/>
    </xf>
    <xf numFmtId="44" fontId="0" fillId="0" borderId="0" xfId="0" applyNumberFormat="1" applyAlignment="1">
      <alignment horizontal="right"/>
    </xf>
    <xf numFmtId="1" fontId="0" fillId="0" borderId="0" xfId="0" applyNumberFormat="1"/>
    <xf numFmtId="44" fontId="13" fillId="0" borderId="17" xfId="1" applyFont="1" applyFill="1" applyBorder="1" applyAlignment="1">
      <alignment horizontal="center" vertical="center"/>
    </xf>
    <xf numFmtId="44" fontId="13" fillId="0" borderId="16" xfId="1" applyFont="1" applyFill="1" applyBorder="1" applyAlignment="1">
      <alignment horizontal="center" vertical="center"/>
    </xf>
    <xf numFmtId="44" fontId="7" fillId="0" borderId="0" xfId="1" applyFont="1" applyAlignment="1"/>
    <xf numFmtId="1" fontId="7" fillId="0" borderId="0" xfId="0" applyNumberFormat="1" applyFont="1" applyAlignment="1" applyProtection="1">
      <alignment horizontal="left" vertical="center"/>
      <protection locked="0"/>
    </xf>
    <xf numFmtId="44" fontId="0" fillId="0" borderId="0" xfId="0" applyNumberFormat="1"/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14" xfId="0" applyFont="1" applyBorder="1"/>
    <xf numFmtId="0" fontId="5" fillId="0" borderId="14" xfId="0" applyFont="1" applyBorder="1"/>
    <xf numFmtId="16" fontId="0" fillId="0" borderId="0" xfId="0" applyNumberFormat="1"/>
    <xf numFmtId="0" fontId="10" fillId="3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wrapText="1"/>
    </xf>
    <xf numFmtId="166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1" fontId="6" fillId="0" borderId="0" xfId="0" applyNumberFormat="1" applyFont="1" applyProtection="1">
      <protection locked="0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44" fontId="6" fillId="0" borderId="0" xfId="1" applyFont="1" applyFill="1" applyBorder="1" applyAlignment="1">
      <alignment horizontal="center"/>
    </xf>
    <xf numFmtId="44" fontId="6" fillId="0" borderId="0" xfId="1" applyFont="1" applyBorder="1" applyAlignment="1">
      <alignment horizontal="center"/>
    </xf>
    <xf numFmtId="49" fontId="16" fillId="0" borderId="0" xfId="0" applyNumberFormat="1" applyFont="1" applyAlignment="1">
      <alignment horizontal="left" vertical="center"/>
    </xf>
    <xf numFmtId="1" fontId="22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>
      <alignment horizontal="left" vertical="center"/>
    </xf>
    <xf numFmtId="0" fontId="5" fillId="6" borderId="0" xfId="0" applyFont="1" applyFill="1"/>
    <xf numFmtId="0" fontId="6" fillId="6" borderId="0" xfId="0" applyFont="1" applyFill="1"/>
    <xf numFmtId="0" fontId="5" fillId="0" borderId="0" xfId="0" applyFont="1" applyAlignment="1">
      <alignment horizontal="right"/>
    </xf>
    <xf numFmtId="0" fontId="5" fillId="5" borderId="0" xfId="0" applyFont="1" applyFill="1"/>
    <xf numFmtId="0" fontId="6" fillId="5" borderId="0" xfId="0" applyFont="1" applyFill="1" applyAlignment="1">
      <alignment horizontal="right"/>
    </xf>
    <xf numFmtId="0" fontId="2" fillId="0" borderId="0" xfId="0" applyFont="1"/>
    <xf numFmtId="1" fontId="22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29" fillId="0" borderId="0" xfId="0" applyFont="1" applyAlignment="1">
      <alignment vertical="center" wrapText="1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 locked="0"/>
    </xf>
    <xf numFmtId="1" fontId="31" fillId="0" borderId="0" xfId="0" applyNumberFormat="1" applyFont="1" applyAlignment="1" applyProtection="1">
      <alignment horizontal="left"/>
      <protection locked="0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1" fontId="2" fillId="0" borderId="0" xfId="0" applyNumberFormat="1" applyFont="1" applyAlignment="1" applyProtection="1">
      <alignment horizontal="left" vertical="center"/>
      <protection locked="0"/>
    </xf>
    <xf numFmtId="44" fontId="7" fillId="4" borderId="0" xfId="1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165" fontId="2" fillId="0" borderId="0" xfId="0" applyNumberFormat="1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165" fontId="22" fillId="0" borderId="0" xfId="0" applyNumberFormat="1" applyFont="1" applyAlignment="1" applyProtection="1">
      <alignment horizontal="center"/>
      <protection locked="0"/>
    </xf>
    <xf numFmtId="166" fontId="13" fillId="0" borderId="16" xfId="0" applyNumberFormat="1" applyFont="1" applyBorder="1" applyAlignment="1">
      <alignment horizontal="center" vertical="center"/>
    </xf>
    <xf numFmtId="44" fontId="20" fillId="0" borderId="17" xfId="1" applyFont="1" applyFill="1" applyBorder="1" applyAlignment="1">
      <alignment horizontal="center" vertical="center"/>
    </xf>
    <xf numFmtId="44" fontId="25" fillId="0" borderId="17" xfId="1" applyFont="1" applyFill="1" applyBorder="1" applyAlignment="1">
      <alignment horizontal="center" vertical="center"/>
    </xf>
    <xf numFmtId="44" fontId="20" fillId="0" borderId="16" xfId="1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44" fontId="26" fillId="0" borderId="0" xfId="1" applyFont="1" applyFill="1" applyBorder="1"/>
    <xf numFmtId="0" fontId="25" fillId="0" borderId="0" xfId="1" applyNumberFormat="1" applyFont="1" applyFill="1" applyBorder="1" applyAlignment="1" applyProtection="1">
      <alignment horizontal="center" vertical="center"/>
      <protection locked="0" hidden="1"/>
    </xf>
    <xf numFmtId="44" fontId="25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vertical="center"/>
    </xf>
    <xf numFmtId="44" fontId="7" fillId="0" borderId="0" xfId="1" applyFont="1" applyFill="1" applyBorder="1" applyAlignment="1">
      <alignment vertical="center"/>
    </xf>
    <xf numFmtId="166" fontId="38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2" fillId="3" borderId="0" xfId="0" applyFont="1" applyFill="1" applyAlignment="1">
      <alignment wrapText="1"/>
    </xf>
    <xf numFmtId="0" fontId="13" fillId="3" borderId="0" xfId="0" applyFont="1" applyFill="1" applyAlignment="1">
      <alignment vertical="center"/>
    </xf>
    <xf numFmtId="0" fontId="37" fillId="3" borderId="0" xfId="0" applyFont="1" applyFill="1" applyAlignment="1">
      <alignment vertical="center" wrapText="1"/>
    </xf>
    <xf numFmtId="0" fontId="19" fillId="3" borderId="4" xfId="0" applyFont="1" applyFill="1" applyBorder="1" applyAlignment="1">
      <alignment horizontal="left" vertical="center"/>
    </xf>
    <xf numFmtId="0" fontId="20" fillId="3" borderId="16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/>
    </xf>
    <xf numFmtId="166" fontId="35" fillId="3" borderId="0" xfId="0" applyNumberFormat="1" applyFont="1" applyFill="1" applyAlignment="1">
      <alignment horizontal="center" vertical="center"/>
    </xf>
    <xf numFmtId="171" fontId="13" fillId="3" borderId="0" xfId="0" applyNumberFormat="1" applyFont="1" applyFill="1" applyAlignment="1">
      <alignment horizontal="center" vertical="center"/>
    </xf>
    <xf numFmtId="4" fontId="33" fillId="3" borderId="16" xfId="0" applyNumberFormat="1" applyFont="1" applyFill="1" applyBorder="1" applyAlignment="1">
      <alignment horizontal="center" vertical="center"/>
    </xf>
    <xf numFmtId="44" fontId="20" fillId="3" borderId="16" xfId="1" applyFont="1" applyFill="1" applyBorder="1" applyAlignment="1">
      <alignment vertical="center"/>
    </xf>
    <xf numFmtId="44" fontId="13" fillId="3" borderId="16" xfId="1" applyFont="1" applyFill="1" applyBorder="1" applyAlignment="1">
      <alignment horizontal="center" vertical="center"/>
    </xf>
    <xf numFmtId="44" fontId="13" fillId="3" borderId="17" xfId="1" applyFont="1" applyFill="1" applyBorder="1" applyAlignment="1">
      <alignment horizontal="center" vertical="center"/>
    </xf>
    <xf numFmtId="44" fontId="25" fillId="3" borderId="17" xfId="1" applyFont="1" applyFill="1" applyBorder="1" applyAlignment="1">
      <alignment horizontal="center" vertical="center"/>
    </xf>
    <xf numFmtId="0" fontId="37" fillId="3" borderId="0" xfId="0" applyFont="1" applyFill="1"/>
    <xf numFmtId="0" fontId="37" fillId="3" borderId="0" xfId="0" applyFont="1" applyFill="1" applyAlignment="1">
      <alignment vertical="center"/>
    </xf>
    <xf numFmtId="170" fontId="13" fillId="0" borderId="16" xfId="0" applyNumberFormat="1" applyFont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/>
    </xf>
    <xf numFmtId="0" fontId="34" fillId="0" borderId="0" xfId="0" applyFont="1" applyAlignment="1">
      <alignment vertical="center" wrapText="1"/>
    </xf>
    <xf numFmtId="1" fontId="5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0" fontId="34" fillId="0" borderId="0" xfId="0" applyFont="1"/>
    <xf numFmtId="0" fontId="0" fillId="0" borderId="12" xfId="0" applyBorder="1"/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/>
    <xf numFmtId="0" fontId="10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1" fontId="7" fillId="0" borderId="0" xfId="0" applyNumberFormat="1" applyFont="1" applyAlignment="1" applyProtection="1">
      <alignment vertical="center"/>
      <protection locked="0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0" xfId="0" applyBorder="1"/>
    <xf numFmtId="0" fontId="2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8" fontId="6" fillId="0" borderId="16" xfId="1" applyNumberFormat="1" applyFont="1" applyFill="1" applyBorder="1" applyAlignment="1">
      <alignment vertical="center"/>
    </xf>
    <xf numFmtId="8" fontId="6" fillId="2" borderId="16" xfId="0" applyNumberFormat="1" applyFont="1" applyFill="1" applyBorder="1" applyAlignment="1">
      <alignment vertical="center"/>
    </xf>
    <xf numFmtId="9" fontId="2" fillId="2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3" borderId="0" xfId="0" applyFont="1" applyFill="1"/>
    <xf numFmtId="44" fontId="0" fillId="3" borderId="0" xfId="0" applyNumberFormat="1" applyFill="1" applyAlignment="1">
      <alignment horizontal="right"/>
    </xf>
    <xf numFmtId="1" fontId="0" fillId="3" borderId="0" xfId="0" applyNumberFormat="1" applyFill="1"/>
    <xf numFmtId="0" fontId="39" fillId="0" borderId="0" xfId="0" applyFont="1"/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9" fontId="2" fillId="0" borderId="0" xfId="0" applyNumberFormat="1" applyFont="1" applyAlignment="1">
      <alignment vertical="center"/>
    </xf>
    <xf numFmtId="0" fontId="17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69" fontId="11" fillId="0" borderId="0" xfId="0" applyNumberFormat="1" applyFont="1" applyAlignment="1">
      <alignment horizontal="left" vertical="center"/>
    </xf>
    <xf numFmtId="16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9" fontId="13" fillId="0" borderId="0" xfId="0" applyNumberFormat="1" applyFont="1" applyAlignment="1">
      <alignment vertical="center"/>
    </xf>
    <xf numFmtId="0" fontId="37" fillId="0" borderId="0" xfId="0" applyFont="1" applyAlignment="1">
      <alignment vertical="center" wrapText="1"/>
    </xf>
    <xf numFmtId="8" fontId="0" fillId="0" borderId="0" xfId="0" applyNumberFormat="1"/>
    <xf numFmtId="0" fontId="32" fillId="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3" borderId="0" xfId="0" applyFont="1" applyFill="1" applyAlignment="1">
      <alignment horizontal="left" vertical="center" wrapText="1"/>
    </xf>
    <xf numFmtId="0" fontId="0" fillId="0" borderId="0" xfId="0" applyFill="1"/>
    <xf numFmtId="8" fontId="2" fillId="3" borderId="0" xfId="0" applyNumberFormat="1" applyFont="1" applyFill="1" applyAlignment="1">
      <alignment vertical="center"/>
    </xf>
    <xf numFmtId="8" fontId="6" fillId="3" borderId="0" xfId="0" applyNumberFormat="1" applyFont="1" applyFill="1" applyAlignment="1">
      <alignment vertical="center"/>
    </xf>
    <xf numFmtId="9" fontId="2" fillId="3" borderId="0" xfId="0" applyNumberFormat="1" applyFont="1" applyFill="1" applyAlignment="1">
      <alignment horizontal="center"/>
    </xf>
    <xf numFmtId="8" fontId="2" fillId="0" borderId="0" xfId="0" applyNumberFormat="1" applyFont="1" applyAlignment="1">
      <alignment vertical="center"/>
    </xf>
    <xf numFmtId="8" fontId="6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/>
    </xf>
    <xf numFmtId="0" fontId="10" fillId="3" borderId="0" xfId="0" applyFont="1" applyFill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8" fontId="2" fillId="0" borderId="0" xfId="0" applyNumberFormat="1" applyFont="1" applyFill="1" applyBorder="1" applyAlignment="1">
      <alignment vertical="center"/>
    </xf>
    <xf numFmtId="8" fontId="6" fillId="0" borderId="0" xfId="0" applyNumberFormat="1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8" fontId="2" fillId="3" borderId="0" xfId="0" applyNumberFormat="1" applyFont="1" applyFill="1" applyBorder="1" applyAlignment="1">
      <alignment vertical="center"/>
    </xf>
    <xf numFmtId="8" fontId="6" fillId="3" borderId="0" xfId="0" applyNumberFormat="1" applyFont="1" applyFill="1" applyBorder="1" applyAlignment="1">
      <alignment vertical="center"/>
    </xf>
    <xf numFmtId="9" fontId="2" fillId="3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8" fontId="7" fillId="0" borderId="16" xfId="1" applyNumberFormat="1" applyFont="1" applyFill="1" applyBorder="1" applyAlignment="1">
      <alignment vertical="center"/>
    </xf>
    <xf numFmtId="8" fontId="7" fillId="2" borderId="16" xfId="0" applyNumberFormat="1" applyFont="1" applyFill="1" applyBorder="1" applyAlignment="1">
      <alignment vertical="center"/>
    </xf>
    <xf numFmtId="4" fontId="33" fillId="3" borderId="0" xfId="0" applyNumberFormat="1" applyFont="1" applyFill="1" applyBorder="1" applyAlignment="1">
      <alignment horizontal="center" vertical="center"/>
    </xf>
    <xf numFmtId="44" fontId="20" fillId="3" borderId="0" xfId="1" applyFont="1" applyFill="1" applyBorder="1" applyAlignment="1">
      <alignment vertical="center"/>
    </xf>
    <xf numFmtId="44" fontId="13" fillId="3" borderId="0" xfId="1" applyFont="1" applyFill="1" applyBorder="1" applyAlignment="1">
      <alignment horizontal="center" vertical="center"/>
    </xf>
    <xf numFmtId="44" fontId="25" fillId="3" borderId="0" xfId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center"/>
    </xf>
    <xf numFmtId="0" fontId="40" fillId="3" borderId="1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3" borderId="0" xfId="0" applyFont="1" applyFill="1" applyAlignment="1">
      <alignment horizontal="center"/>
    </xf>
    <xf numFmtId="166" fontId="13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" fontId="6" fillId="0" borderId="0" xfId="0" applyNumberFormat="1" applyFont="1" applyAlignment="1" applyProtection="1">
      <alignment vertical="center"/>
      <protection locked="0"/>
    </xf>
    <xf numFmtId="0" fontId="29" fillId="0" borderId="0" xfId="0" applyFont="1" applyBorder="1" applyAlignment="1">
      <alignment vertical="center"/>
    </xf>
    <xf numFmtId="1" fontId="6" fillId="0" borderId="0" xfId="0" applyNumberFormat="1" applyFont="1" applyBorder="1" applyAlignment="1" applyProtection="1">
      <alignment vertical="center"/>
      <protection locked="0"/>
    </xf>
    <xf numFmtId="0" fontId="29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/>
    </xf>
    <xf numFmtId="1" fontId="42" fillId="0" borderId="0" xfId="0" applyNumberFormat="1" applyFont="1" applyAlignment="1" applyProtection="1">
      <alignment horizontal="left" vertical="center"/>
      <protection locked="0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1" fontId="17" fillId="0" borderId="0" xfId="0" applyNumberFormat="1" applyFont="1" applyBorder="1" applyAlignment="1" applyProtection="1">
      <alignment vertical="center"/>
      <protection locked="0"/>
    </xf>
    <xf numFmtId="0" fontId="43" fillId="0" borderId="0" xfId="0" applyFont="1" applyBorder="1" applyAlignment="1">
      <alignment horizontal="center" vertical="center"/>
    </xf>
    <xf numFmtId="165" fontId="43" fillId="0" borderId="0" xfId="0" applyNumberFormat="1" applyFont="1" applyBorder="1" applyAlignment="1">
      <alignment horizontal="center" vertical="center"/>
    </xf>
    <xf numFmtId="44" fontId="17" fillId="0" borderId="0" xfId="1" applyFont="1" applyAlignment="1">
      <alignment horizontal="center"/>
    </xf>
    <xf numFmtId="44" fontId="17" fillId="0" borderId="0" xfId="1" applyFont="1" applyAlignment="1">
      <alignment horizontal="center" vertical="center"/>
    </xf>
    <xf numFmtId="44" fontId="42" fillId="2" borderId="0" xfId="0" applyNumberFormat="1" applyFont="1" applyFill="1" applyAlignment="1">
      <alignment horizontal="right"/>
    </xf>
    <xf numFmtId="164" fontId="43" fillId="5" borderId="0" xfId="1" applyNumberFormat="1" applyFont="1" applyFill="1" applyAlignment="1">
      <alignment horizontal="right"/>
    </xf>
    <xf numFmtId="1" fontId="5" fillId="0" borderId="0" xfId="0" applyNumberFormat="1" applyFont="1" applyBorder="1" applyAlignment="1" applyProtection="1">
      <protection locked="0"/>
    </xf>
    <xf numFmtId="1" fontId="42" fillId="0" borderId="0" xfId="0" applyNumberFormat="1" applyFont="1" applyBorder="1" applyAlignment="1" applyProtection="1">
      <protection locked="0"/>
    </xf>
    <xf numFmtId="44" fontId="17" fillId="0" borderId="0" xfId="1" applyFont="1" applyFill="1" applyBorder="1" applyAlignment="1">
      <alignment horizontal="center"/>
    </xf>
    <xf numFmtId="44" fontId="17" fillId="0" borderId="0" xfId="1" applyFont="1" applyFill="1" applyAlignment="1">
      <alignment horizontal="center" vertical="center"/>
    </xf>
    <xf numFmtId="44" fontId="17" fillId="0" borderId="0" xfId="1" applyFont="1" applyBorder="1" applyAlignment="1">
      <alignment horizontal="center"/>
    </xf>
    <xf numFmtId="1" fontId="4" fillId="0" borderId="0" xfId="0" applyNumberFormat="1" applyFont="1" applyAlignment="1" applyProtection="1">
      <alignment horizontal="left" vertical="center"/>
      <protection locked="0"/>
    </xf>
    <xf numFmtId="0" fontId="46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 applyProtection="1">
      <protection locked="0"/>
    </xf>
    <xf numFmtId="0" fontId="46" fillId="0" borderId="0" xfId="0" applyFont="1" applyBorder="1" applyAlignment="1">
      <alignment horizontal="center" vertical="center"/>
    </xf>
    <xf numFmtId="165" fontId="46" fillId="0" borderId="0" xfId="0" applyNumberFormat="1" applyFont="1" applyBorder="1" applyAlignment="1">
      <alignment horizontal="center" vertical="center"/>
    </xf>
    <xf numFmtId="44" fontId="7" fillId="0" borderId="0" xfId="1" applyFont="1" applyBorder="1" applyAlignment="1">
      <alignment horizontal="center"/>
    </xf>
    <xf numFmtId="44" fontId="7" fillId="0" borderId="0" xfId="1" applyFont="1" applyAlignment="1">
      <alignment horizontal="center" vertical="center"/>
    </xf>
    <xf numFmtId="1" fontId="6" fillId="0" borderId="0" xfId="0" applyNumberFormat="1" applyFont="1" applyBorder="1" applyAlignment="1" applyProtection="1">
      <protection locked="0"/>
    </xf>
    <xf numFmtId="1" fontId="17" fillId="0" borderId="0" xfId="0" applyNumberFormat="1" applyFont="1" applyBorder="1" applyAlignment="1" applyProtection="1"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44" fontId="7" fillId="0" borderId="0" xfId="1" applyFont="1" applyAlignment="1">
      <alignment horizontal="center"/>
    </xf>
    <xf numFmtId="1" fontId="7" fillId="0" borderId="0" xfId="0" applyNumberFormat="1" applyFont="1" applyBorder="1" applyAlignment="1" applyProtection="1">
      <protection locked="0"/>
    </xf>
    <xf numFmtId="44" fontId="7" fillId="0" borderId="0" xfId="1" applyFont="1" applyFill="1" applyAlignment="1">
      <alignment horizontal="center" vertical="center"/>
    </xf>
    <xf numFmtId="1" fontId="5" fillId="0" borderId="0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Border="1" applyAlignment="1" applyProtection="1">
      <alignment horizontal="left"/>
      <protection locked="0"/>
    </xf>
    <xf numFmtId="0" fontId="41" fillId="0" borderId="0" xfId="0" applyFont="1" applyBorder="1" applyAlignment="1">
      <alignment horizontal="left"/>
    </xf>
    <xf numFmtId="0" fontId="29" fillId="0" borderId="0" xfId="0" applyFont="1" applyBorder="1" applyAlignment="1"/>
    <xf numFmtId="0" fontId="29" fillId="0" borderId="0" xfId="0" applyFont="1" applyBorder="1" applyAlignment="1">
      <alignment horizontal="left"/>
    </xf>
    <xf numFmtId="1" fontId="42" fillId="0" borderId="0" xfId="0" applyNumberFormat="1" applyFont="1" applyBorder="1" applyAlignment="1" applyProtection="1">
      <alignment horizontal="left" vertical="center"/>
      <protection locked="0"/>
    </xf>
    <xf numFmtId="1" fontId="4" fillId="0" borderId="0" xfId="0" applyNumberFormat="1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34" fillId="0" borderId="0" xfId="0" applyFont="1" applyBorder="1" applyAlignment="1"/>
    <xf numFmtId="0" fontId="16" fillId="0" borderId="0" xfId="0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49" fontId="43" fillId="0" borderId="0" xfId="0" applyNumberFormat="1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left"/>
    </xf>
    <xf numFmtId="1" fontId="42" fillId="0" borderId="0" xfId="0" applyNumberFormat="1" applyFont="1" applyBorder="1" applyAlignment="1" applyProtection="1">
      <alignment horizontal="left"/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49" fontId="46" fillId="0" borderId="0" xfId="0" applyNumberFormat="1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170" fontId="20" fillId="0" borderId="16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44" fontId="20" fillId="3" borderId="17" xfId="1" applyFont="1" applyFill="1" applyBorder="1" applyAlignment="1">
      <alignment horizontal="center" vertical="center"/>
    </xf>
    <xf numFmtId="1" fontId="5" fillId="9" borderId="0" xfId="0" applyNumberFormat="1" applyFont="1" applyFill="1" applyAlignment="1" applyProtection="1">
      <alignment horizontal="left" vertical="center"/>
      <protection locked="0"/>
    </xf>
    <xf numFmtId="0" fontId="41" fillId="9" borderId="0" xfId="0" applyFont="1" applyFill="1" applyBorder="1" applyAlignment="1">
      <alignment horizontal="left"/>
    </xf>
    <xf numFmtId="0" fontId="29" fillId="9" borderId="0" xfId="0" applyFont="1" applyFill="1" applyBorder="1" applyAlignment="1"/>
    <xf numFmtId="1" fontId="5" fillId="9" borderId="0" xfId="0" applyNumberFormat="1" applyFont="1" applyFill="1" applyBorder="1" applyAlignment="1" applyProtection="1">
      <protection locked="0"/>
    </xf>
    <xf numFmtId="0" fontId="41" fillId="9" borderId="0" xfId="0" applyFont="1" applyFill="1" applyBorder="1" applyAlignment="1">
      <alignment horizontal="center" vertical="center"/>
    </xf>
    <xf numFmtId="165" fontId="41" fillId="9" borderId="0" xfId="0" applyNumberFormat="1" applyFont="1" applyFill="1" applyBorder="1" applyAlignment="1">
      <alignment horizontal="center" vertical="center"/>
    </xf>
    <xf numFmtId="44" fontId="6" fillId="9" borderId="0" xfId="1" applyFont="1" applyFill="1" applyAlignment="1">
      <alignment horizontal="center"/>
    </xf>
    <xf numFmtId="44" fontId="6" fillId="9" borderId="0" xfId="1" applyFont="1" applyFill="1" applyAlignment="1">
      <alignment horizontal="center" vertical="center"/>
    </xf>
    <xf numFmtId="0" fontId="41" fillId="9" borderId="0" xfId="0" applyFont="1" applyFill="1" applyBorder="1" applyAlignment="1">
      <alignment horizontal="left" vertical="center"/>
    </xf>
    <xf numFmtId="0" fontId="29" fillId="9" borderId="0" xfId="0" applyFont="1" applyFill="1" applyBorder="1" applyAlignment="1">
      <alignment horizontal="left" vertical="center"/>
    </xf>
    <xf numFmtId="1" fontId="4" fillId="10" borderId="0" xfId="0" applyNumberFormat="1" applyFont="1" applyFill="1" applyAlignment="1" applyProtection="1">
      <alignment horizontal="left" vertical="center"/>
      <protection locked="0"/>
    </xf>
    <xf numFmtId="0" fontId="46" fillId="10" borderId="0" xfId="0" applyFont="1" applyFill="1" applyBorder="1" applyAlignment="1">
      <alignment horizontal="left" vertical="center"/>
    </xf>
    <xf numFmtId="0" fontId="45" fillId="10" borderId="0" xfId="0" applyFont="1" applyFill="1" applyBorder="1" applyAlignment="1">
      <alignment horizontal="left" vertical="center"/>
    </xf>
    <xf numFmtId="1" fontId="4" fillId="10" borderId="0" xfId="0" applyNumberFormat="1" applyFont="1" applyFill="1" applyBorder="1" applyAlignment="1" applyProtection="1">
      <protection locked="0"/>
    </xf>
    <xf numFmtId="0" fontId="46" fillId="10" borderId="0" xfId="0" applyFont="1" applyFill="1" applyBorder="1" applyAlignment="1">
      <alignment horizontal="center" vertical="center"/>
    </xf>
    <xf numFmtId="165" fontId="46" fillId="10" borderId="0" xfId="0" applyNumberFormat="1" applyFont="1" applyFill="1" applyBorder="1" applyAlignment="1">
      <alignment horizontal="center" vertical="center"/>
    </xf>
    <xf numFmtId="44" fontId="7" fillId="10" borderId="0" xfId="1" applyFont="1" applyFill="1" applyAlignment="1">
      <alignment horizontal="center"/>
    </xf>
    <xf numFmtId="44" fontId="7" fillId="10" borderId="0" xfId="1" applyFont="1" applyFill="1" applyAlignment="1">
      <alignment horizontal="center" vertical="center"/>
    </xf>
    <xf numFmtId="1" fontId="5" fillId="10" borderId="0" xfId="0" applyNumberFormat="1" applyFont="1" applyFill="1" applyAlignment="1" applyProtection="1">
      <alignment horizontal="left" vertical="center"/>
      <protection locked="0"/>
    </xf>
    <xf numFmtId="0" fontId="41" fillId="10" borderId="0" xfId="0" applyFont="1" applyFill="1" applyBorder="1" applyAlignment="1">
      <alignment horizontal="left" vertical="center"/>
    </xf>
    <xf numFmtId="0" fontId="29" fillId="10" borderId="0" xfId="0" applyFont="1" applyFill="1" applyBorder="1" applyAlignment="1">
      <alignment horizontal="left" vertical="center"/>
    </xf>
    <xf numFmtId="1" fontId="5" fillId="10" borderId="0" xfId="0" applyNumberFormat="1" applyFont="1" applyFill="1" applyBorder="1" applyAlignment="1" applyProtection="1">
      <protection locked="0"/>
    </xf>
    <xf numFmtId="0" fontId="41" fillId="10" borderId="0" xfId="0" applyFont="1" applyFill="1" applyBorder="1" applyAlignment="1">
      <alignment horizontal="center" vertical="center"/>
    </xf>
    <xf numFmtId="165" fontId="41" fillId="10" borderId="0" xfId="0" applyNumberFormat="1" applyFont="1" applyFill="1" applyBorder="1" applyAlignment="1">
      <alignment horizontal="center" vertical="center"/>
    </xf>
    <xf numFmtId="44" fontId="6" fillId="10" borderId="0" xfId="1" applyFont="1" applyFill="1" applyAlignment="1">
      <alignment horizontal="center"/>
    </xf>
    <xf numFmtId="44" fontId="6" fillId="10" borderId="0" xfId="1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left" vertical="center" wrapText="1"/>
    </xf>
    <xf numFmtId="0" fontId="32" fillId="3" borderId="16" xfId="0" applyFont="1" applyFill="1" applyBorder="1" applyAlignment="1">
      <alignment horizontal="left" vertical="center" wrapText="1"/>
    </xf>
    <xf numFmtId="0" fontId="37" fillId="3" borderId="0" xfId="0" applyFont="1" applyFill="1" applyAlignment="1">
      <alignment horizontal="center" vertical="center"/>
    </xf>
    <xf numFmtId="0" fontId="32" fillId="3" borderId="16" xfId="0" applyFont="1" applyFill="1" applyBorder="1" applyAlignment="1">
      <alignment horizontal="left" vertical="center"/>
    </xf>
    <xf numFmtId="170" fontId="7" fillId="0" borderId="16" xfId="0" applyNumberFormat="1" applyFont="1" applyBorder="1" applyAlignment="1">
      <alignment horizontal="left" vertical="center"/>
    </xf>
    <xf numFmtId="170" fontId="2" fillId="0" borderId="16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7" fillId="6" borderId="0" xfId="0" applyFont="1" applyFill="1" applyAlignment="1">
      <alignment horizontal="left" wrapText="1"/>
    </xf>
    <xf numFmtId="6" fontId="2" fillId="2" borderId="0" xfId="0" applyNumberFormat="1" applyFont="1" applyFill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9" fontId="2" fillId="2" borderId="0" xfId="0" applyNumberFormat="1" applyFont="1" applyFill="1" applyAlignment="1" applyProtection="1">
      <alignment horizontal="center" vertical="center"/>
      <protection locked="0"/>
    </xf>
    <xf numFmtId="6" fontId="2" fillId="2" borderId="0" xfId="0" applyNumberFormat="1" applyFont="1" applyFill="1" applyAlignment="1" applyProtection="1">
      <alignment horizontal="center" vertical="center"/>
      <protection locked="0"/>
    </xf>
    <xf numFmtId="0" fontId="7" fillId="6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7" fillId="0" borderId="16" xfId="0" applyFont="1" applyBorder="1" applyAlignment="1">
      <alignment horizontal="left" vertical="center"/>
    </xf>
  </cellXfs>
  <cellStyles count="5">
    <cellStyle name="Currency" xfId="1" builtinId="4"/>
    <cellStyle name="Currency 2" xfId="4" xr:uid="{232F677D-5420-414F-89CA-C8F38813FC8D}"/>
    <cellStyle name="Good" xfId="2" builtinId="26"/>
    <cellStyle name="Neutral" xfId="3" builtinId="28"/>
    <cellStyle name="Normal" xfId="0" builtinId="0"/>
  </cellStyles>
  <dxfs count="1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76200</xdr:rowOff>
    </xdr:from>
    <xdr:to>
      <xdr:col>14</xdr:col>
      <xdr:colOff>390525</xdr:colOff>
      <xdr:row>3</xdr:row>
      <xdr:rowOff>142875</xdr:rowOff>
    </xdr:to>
    <xdr:pic>
      <xdr:nvPicPr>
        <xdr:cNvPr id="4" name="Picture 3" descr="C:\Users\User\Desktop\Logo with TM.png">
          <a:extLst>
            <a:ext uri="{FF2B5EF4-FFF2-40B4-BE49-F238E27FC236}">
              <a16:creationId xmlns:a16="http://schemas.microsoft.com/office/drawing/2014/main" id="{0252248B-8100-42F6-881E-02D415948BA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6010275" y="7620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3</xdr:row>
      <xdr:rowOff>266701</xdr:rowOff>
    </xdr:to>
    <xdr:pic>
      <xdr:nvPicPr>
        <xdr:cNvPr id="3" name="Picture 2" descr="C:\Users\User\Desktop\Logo with TM.png">
          <a:extLst>
            <a:ext uri="{FF2B5EF4-FFF2-40B4-BE49-F238E27FC236}">
              <a16:creationId xmlns:a16="http://schemas.microsoft.com/office/drawing/2014/main" id="{53BB515C-F2FF-44C4-BF8C-787E6084835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410449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28575</xdr:rowOff>
    </xdr:from>
    <xdr:to>
      <xdr:col>15</xdr:col>
      <xdr:colOff>352424</xdr:colOff>
      <xdr:row>3</xdr:row>
      <xdr:rowOff>304799</xdr:rowOff>
    </xdr:to>
    <xdr:pic>
      <xdr:nvPicPr>
        <xdr:cNvPr id="5" name="Picture 4" descr="C:\Users\User\Desktop\Logo with TM.png">
          <a:extLst>
            <a:ext uri="{FF2B5EF4-FFF2-40B4-BE49-F238E27FC236}">
              <a16:creationId xmlns:a16="http://schemas.microsoft.com/office/drawing/2014/main" id="{383F7D1A-E43A-4D17-9D71-CFE82C38571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839074" y="28575"/>
          <a:ext cx="3895725" cy="13525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76200</xdr:rowOff>
    </xdr:from>
    <xdr:to>
      <xdr:col>14</xdr:col>
      <xdr:colOff>390525</xdr:colOff>
      <xdr:row>3</xdr:row>
      <xdr:rowOff>142875</xdr:rowOff>
    </xdr:to>
    <xdr:pic>
      <xdr:nvPicPr>
        <xdr:cNvPr id="6" name="Picture 5" descr="C:\Users\User\Desktop\Logo with TM.png">
          <a:extLst>
            <a:ext uri="{FF2B5EF4-FFF2-40B4-BE49-F238E27FC236}">
              <a16:creationId xmlns:a16="http://schemas.microsoft.com/office/drawing/2014/main" id="{8359B396-B07D-41D3-A681-16229D462AF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658100" y="7620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3</xdr:row>
      <xdr:rowOff>266701</xdr:rowOff>
    </xdr:to>
    <xdr:pic>
      <xdr:nvPicPr>
        <xdr:cNvPr id="7" name="Picture 6" descr="C:\Users\User\Desktop\Logo with TM.png">
          <a:extLst>
            <a:ext uri="{FF2B5EF4-FFF2-40B4-BE49-F238E27FC236}">
              <a16:creationId xmlns:a16="http://schemas.microsoft.com/office/drawing/2014/main" id="{F4660EB0-29AE-4BFD-9051-BE2FA67E845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28575</xdr:rowOff>
    </xdr:from>
    <xdr:to>
      <xdr:col>15</xdr:col>
      <xdr:colOff>352424</xdr:colOff>
      <xdr:row>3</xdr:row>
      <xdr:rowOff>295275</xdr:rowOff>
    </xdr:to>
    <xdr:pic>
      <xdr:nvPicPr>
        <xdr:cNvPr id="8" name="Picture 7" descr="C:\Users\User\Desktop\Logo with TM.png">
          <a:extLst>
            <a:ext uri="{FF2B5EF4-FFF2-40B4-BE49-F238E27FC236}">
              <a16:creationId xmlns:a16="http://schemas.microsoft.com/office/drawing/2014/main" id="{5427C9CB-D702-4870-9F99-772DDEBFB2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5"/>
          <a:ext cx="3895725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28574</xdr:colOff>
      <xdr:row>0</xdr:row>
      <xdr:rowOff>19051</xdr:rowOff>
    </xdr:from>
    <xdr:to>
      <xdr:col>15</xdr:col>
      <xdr:colOff>371474</xdr:colOff>
      <xdr:row>3</xdr:row>
      <xdr:rowOff>295275</xdr:rowOff>
    </xdr:to>
    <xdr:pic>
      <xdr:nvPicPr>
        <xdr:cNvPr id="2" name="Picture 1" descr="C:\Users\User\Desktop\Logo with TM.png">
          <a:extLst>
            <a:ext uri="{FF2B5EF4-FFF2-40B4-BE49-F238E27FC236}">
              <a16:creationId xmlns:a16="http://schemas.microsoft.com/office/drawing/2014/main" id="{C4EBE78F-688A-4534-A5DF-78727F3FB2F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839074" y="19051"/>
          <a:ext cx="3914775" cy="13525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76200</xdr:rowOff>
    </xdr:from>
    <xdr:to>
      <xdr:col>14</xdr:col>
      <xdr:colOff>390525</xdr:colOff>
      <xdr:row>3</xdr:row>
      <xdr:rowOff>142875</xdr:rowOff>
    </xdr:to>
    <xdr:pic>
      <xdr:nvPicPr>
        <xdr:cNvPr id="3" name="Picture 2" descr="C:\Users\User\Desktop\Logo with TM.png">
          <a:extLst>
            <a:ext uri="{FF2B5EF4-FFF2-40B4-BE49-F238E27FC236}">
              <a16:creationId xmlns:a16="http://schemas.microsoft.com/office/drawing/2014/main" id="{B584E2FA-9DED-416B-889F-CE73AF76E71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658100" y="7620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3</xdr:row>
      <xdr:rowOff>266701</xdr:rowOff>
    </xdr:to>
    <xdr:pic>
      <xdr:nvPicPr>
        <xdr:cNvPr id="4" name="Picture 3" descr="C:\Users\User\Desktop\Logo with TM.png">
          <a:extLst>
            <a:ext uri="{FF2B5EF4-FFF2-40B4-BE49-F238E27FC236}">
              <a16:creationId xmlns:a16="http://schemas.microsoft.com/office/drawing/2014/main" id="{19DDB3CE-C883-436B-8E9F-5991E8CFABA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28575</xdr:rowOff>
    </xdr:from>
    <xdr:to>
      <xdr:col>15</xdr:col>
      <xdr:colOff>352424</xdr:colOff>
      <xdr:row>3</xdr:row>
      <xdr:rowOff>295275</xdr:rowOff>
    </xdr:to>
    <xdr:pic>
      <xdr:nvPicPr>
        <xdr:cNvPr id="5" name="Picture 4" descr="C:\Users\User\Desktop\Logo with TM.png">
          <a:extLst>
            <a:ext uri="{FF2B5EF4-FFF2-40B4-BE49-F238E27FC236}">
              <a16:creationId xmlns:a16="http://schemas.microsoft.com/office/drawing/2014/main" id="{F59510D6-D892-4744-9C0E-005B8956A29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5"/>
          <a:ext cx="3895725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0</xdr:row>
      <xdr:rowOff>0</xdr:rowOff>
    </xdr:from>
    <xdr:to>
      <xdr:col>15</xdr:col>
      <xdr:colOff>361950</xdr:colOff>
      <xdr:row>3</xdr:row>
      <xdr:rowOff>295275</xdr:rowOff>
    </xdr:to>
    <xdr:pic>
      <xdr:nvPicPr>
        <xdr:cNvPr id="3" name="Picture 2" descr="C:\Users\User\Desktop\Logo with TM.png">
          <a:extLst>
            <a:ext uri="{FF2B5EF4-FFF2-40B4-BE49-F238E27FC236}">
              <a16:creationId xmlns:a16="http://schemas.microsoft.com/office/drawing/2014/main" id="{2B45296E-E7D4-4C7F-9B28-D2666F1E2CD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700" y="0"/>
          <a:ext cx="3905250" cy="1371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FA2A-5998-49D3-87C8-776789F14F1D}">
  <dimension ref="A1:X409"/>
  <sheetViews>
    <sheetView tabSelected="1" zoomScaleNormal="100" workbookViewId="0">
      <selection activeCell="J402" sqref="J402"/>
    </sheetView>
  </sheetViews>
  <sheetFormatPr defaultRowHeight="15" x14ac:dyDescent="0.25"/>
  <cols>
    <col min="1" max="3" width="10.7109375" style="71" customWidth="1"/>
    <col min="4" max="4" width="15.7109375" style="71" customWidth="1"/>
    <col min="5" max="6" width="10.7109375" style="55" customWidth="1"/>
    <col min="7" max="8" width="10.7109375" style="71" customWidth="1"/>
    <col min="9" max="9" width="10.7109375" style="51" customWidth="1"/>
    <col min="10" max="20" width="10.7109375" style="71" customWidth="1"/>
    <col min="21" max="16384" width="9.140625" style="71"/>
  </cols>
  <sheetData>
    <row r="1" spans="1:17" ht="30" customHeight="1" x14ac:dyDescent="0.5">
      <c r="A1" s="419" t="s">
        <v>23</v>
      </c>
      <c r="B1" s="419"/>
      <c r="C1" s="419"/>
      <c r="D1" s="419"/>
      <c r="E1" s="419"/>
      <c r="F1" s="419"/>
      <c r="G1" s="419"/>
      <c r="H1" s="419"/>
      <c r="I1" s="71"/>
    </row>
    <row r="2" spans="1:17" ht="30" customHeight="1" thickBot="1" x14ac:dyDescent="0.3">
      <c r="A2" s="420" t="s">
        <v>24</v>
      </c>
      <c r="B2" s="420"/>
      <c r="C2" s="420"/>
      <c r="D2" s="420"/>
      <c r="E2" s="420"/>
      <c r="F2" s="420"/>
      <c r="G2" s="420"/>
      <c r="H2" s="420"/>
      <c r="I2" s="55"/>
      <c r="J2" s="55"/>
      <c r="K2" s="55"/>
      <c r="L2" s="55"/>
      <c r="M2" s="55"/>
      <c r="N2" s="55"/>
    </row>
    <row r="3" spans="1:17" ht="24.95" customHeight="1" thickBot="1" x14ac:dyDescent="0.3">
      <c r="A3" s="427" t="s">
        <v>30</v>
      </c>
      <c r="B3" s="428"/>
      <c r="C3" s="429" t="s">
        <v>31</v>
      </c>
      <c r="D3" s="430"/>
      <c r="E3" s="430"/>
      <c r="F3" s="430"/>
      <c r="G3" s="430"/>
      <c r="H3" s="430"/>
      <c r="I3" s="430"/>
      <c r="J3" s="431"/>
    </row>
    <row r="4" spans="1:17" ht="24.95" customHeight="1" thickBot="1" x14ac:dyDescent="0.3">
      <c r="A4" s="235" t="s">
        <v>29</v>
      </c>
      <c r="B4" s="236"/>
      <c r="C4" s="421" t="s">
        <v>21</v>
      </c>
      <c r="D4" s="422"/>
      <c r="E4" s="422"/>
      <c r="F4" s="422"/>
      <c r="G4" s="422"/>
      <c r="H4" s="422"/>
      <c r="I4" s="422"/>
      <c r="J4" s="423"/>
    </row>
    <row r="5" spans="1:17" ht="45" customHeight="1" thickBot="1" x14ac:dyDescent="0.3">
      <c r="A5" s="424" t="s">
        <v>32</v>
      </c>
      <c r="B5" s="425"/>
      <c r="C5" s="425"/>
      <c r="D5" s="425"/>
      <c r="E5" s="425"/>
      <c r="F5" s="425"/>
      <c r="G5" s="425"/>
      <c r="H5" s="425"/>
      <c r="I5" s="425"/>
      <c r="J5" s="425"/>
      <c r="K5" s="219"/>
      <c r="L5" s="220"/>
      <c r="M5" s="220"/>
      <c r="N5" s="220"/>
      <c r="O5" s="221"/>
    </row>
    <row r="6" spans="1:17" ht="24.95" customHeight="1" thickBot="1" x14ac:dyDescent="0.3">
      <c r="A6" s="432" t="s">
        <v>45</v>
      </c>
      <c r="B6" s="433"/>
      <c r="C6" s="433"/>
      <c r="D6" s="433"/>
      <c r="E6" s="433"/>
      <c r="F6" s="433"/>
      <c r="G6" s="433"/>
      <c r="H6" s="433"/>
      <c r="I6" s="433"/>
      <c r="J6" s="433"/>
      <c r="K6" s="222"/>
      <c r="L6" s="243"/>
      <c r="M6" s="243"/>
      <c r="N6" s="243"/>
      <c r="O6" s="207"/>
    </row>
    <row r="7" spans="1:17" ht="15" customHeight="1" x14ac:dyDescent="0.25">
      <c r="A7" s="34" t="s">
        <v>33</v>
      </c>
      <c r="B7" s="101" t="s">
        <v>37</v>
      </c>
      <c r="C7" s="101"/>
      <c r="D7" s="101"/>
      <c r="E7" s="102"/>
      <c r="F7" s="102"/>
      <c r="G7" s="103"/>
      <c r="H7" s="104"/>
      <c r="I7" s="104"/>
      <c r="J7" s="104"/>
      <c r="K7" s="214"/>
      <c r="L7" s="228"/>
      <c r="M7" s="228"/>
      <c r="N7" s="228"/>
      <c r="O7" s="215"/>
      <c r="P7" s="1"/>
      <c r="Q7" s="1"/>
    </row>
    <row r="8" spans="1:17" ht="15" customHeight="1" x14ac:dyDescent="0.25">
      <c r="A8" s="35" t="s">
        <v>34</v>
      </c>
      <c r="B8" s="105" t="s">
        <v>41</v>
      </c>
      <c r="C8" s="105"/>
      <c r="D8" s="105"/>
      <c r="E8" s="106"/>
      <c r="F8" s="106"/>
      <c r="G8" s="107"/>
      <c r="H8" s="90"/>
      <c r="I8" s="234"/>
      <c r="J8" s="108"/>
      <c r="K8" s="216"/>
      <c r="L8" s="91"/>
      <c r="M8" s="234"/>
      <c r="O8" s="207"/>
    </row>
    <row r="9" spans="1:17" ht="15" customHeight="1" x14ac:dyDescent="0.25">
      <c r="A9" s="44" t="s">
        <v>66</v>
      </c>
      <c r="B9" s="105" t="s">
        <v>68</v>
      </c>
      <c r="C9" s="105"/>
      <c r="D9" s="105"/>
      <c r="E9" s="106"/>
      <c r="F9" s="106"/>
      <c r="G9" s="107"/>
      <c r="H9" s="90"/>
      <c r="I9" s="234"/>
      <c r="J9" s="108"/>
      <c r="K9" s="216"/>
      <c r="L9" s="91"/>
      <c r="M9" s="234"/>
      <c r="O9" s="207"/>
    </row>
    <row r="10" spans="1:17" ht="15" customHeight="1" x14ac:dyDescent="0.25">
      <c r="A10" s="36" t="s">
        <v>35</v>
      </c>
      <c r="B10" s="105" t="s">
        <v>42</v>
      </c>
      <c r="C10" s="105"/>
      <c r="D10" s="105"/>
      <c r="E10" s="106"/>
      <c r="F10" s="106"/>
      <c r="G10" s="107"/>
      <c r="H10" s="90"/>
      <c r="I10" s="234"/>
      <c r="J10" s="108"/>
      <c r="K10" s="216"/>
      <c r="L10" s="91"/>
      <c r="M10" s="234"/>
      <c r="O10" s="207"/>
    </row>
    <row r="11" spans="1:17" ht="15" customHeight="1" x14ac:dyDescent="0.25">
      <c r="A11" s="44" t="s">
        <v>36</v>
      </c>
      <c r="B11" s="227" t="s">
        <v>49</v>
      </c>
      <c r="C11" s="227"/>
      <c r="D11" s="227"/>
      <c r="E11" s="227"/>
      <c r="F11" s="227"/>
      <c r="G11" s="107"/>
      <c r="H11" s="90"/>
      <c r="I11" s="234"/>
      <c r="J11" s="108"/>
      <c r="K11" s="216"/>
      <c r="L11" s="91"/>
      <c r="M11" s="234"/>
      <c r="O11" s="207"/>
    </row>
    <row r="12" spans="1:17" ht="15" hidden="1" customHeight="1" x14ac:dyDescent="0.25">
      <c r="A12" s="44"/>
      <c r="B12" s="227"/>
      <c r="C12" s="227"/>
      <c r="D12" s="227"/>
      <c r="E12" s="227"/>
      <c r="F12" s="227"/>
      <c r="G12" s="107"/>
      <c r="H12" s="90"/>
      <c r="I12" s="234"/>
      <c r="J12" s="108"/>
      <c r="K12" s="216"/>
      <c r="L12" s="91"/>
      <c r="M12" s="234"/>
      <c r="O12" s="207"/>
    </row>
    <row r="13" spans="1:17" ht="15" customHeight="1" thickBot="1" x14ac:dyDescent="0.3">
      <c r="A13" s="223">
        <v>100</v>
      </c>
      <c r="B13" s="109" t="s">
        <v>67</v>
      </c>
      <c r="C13" s="110"/>
      <c r="D13" s="208"/>
      <c r="E13" s="208"/>
      <c r="F13" s="208"/>
      <c r="G13" s="209"/>
      <c r="H13" s="93"/>
      <c r="I13" s="210"/>
      <c r="J13" s="211"/>
      <c r="K13" s="217"/>
      <c r="L13" s="212"/>
      <c r="M13" s="210"/>
      <c r="N13" s="92"/>
      <c r="O13" s="213"/>
    </row>
    <row r="14" spans="1:17" x14ac:dyDescent="0.25">
      <c r="A14" s="158"/>
      <c r="B14" s="2"/>
      <c r="C14" s="72"/>
      <c r="D14" s="72"/>
      <c r="E14" s="159"/>
      <c r="F14" s="159"/>
      <c r="G14" s="160"/>
      <c r="I14" s="11"/>
      <c r="J14" s="95"/>
      <c r="K14" s="111"/>
    </row>
    <row r="15" spans="1:17" ht="20.100000000000001" customHeight="1" x14ac:dyDescent="0.25">
      <c r="A15" s="413" t="s">
        <v>84</v>
      </c>
      <c r="B15" s="413"/>
      <c r="C15" s="413"/>
      <c r="D15" s="413"/>
      <c r="E15" s="413"/>
      <c r="F15" s="414" t="s">
        <v>85</v>
      </c>
      <c r="G15" s="414"/>
      <c r="H15" s="237"/>
      <c r="I15" s="112"/>
      <c r="J15" s="112"/>
      <c r="K15" s="112"/>
      <c r="L15" s="67"/>
      <c r="M15" s="67"/>
      <c r="N15" s="67"/>
      <c r="O15" s="67"/>
    </row>
    <row r="16" spans="1:17" x14ac:dyDescent="0.25">
      <c r="A16" s="113"/>
      <c r="B16" s="90"/>
      <c r="C16" s="234"/>
      <c r="D16" s="234"/>
      <c r="E16" s="88"/>
      <c r="F16" s="88"/>
      <c r="G16" s="91"/>
      <c r="H16" s="91"/>
      <c r="J16" s="426"/>
      <c r="K16" s="426"/>
      <c r="L16" s="426"/>
    </row>
    <row r="17" spans="1:16" ht="20.100000000000001" customHeight="1" x14ac:dyDescent="0.25">
      <c r="A17" s="237" t="s">
        <v>38</v>
      </c>
      <c r="B17" s="114"/>
      <c r="C17" s="69"/>
      <c r="D17" s="69"/>
      <c r="E17" s="232"/>
      <c r="F17" s="232"/>
      <c r="G17" s="53"/>
      <c r="H17" s="238"/>
      <c r="I17" s="415" t="s">
        <v>15</v>
      </c>
      <c r="J17" s="416">
        <v>0.9</v>
      </c>
      <c r="K17" s="412" t="s">
        <v>4</v>
      </c>
      <c r="L17" s="417">
        <v>100</v>
      </c>
      <c r="M17" s="411" t="s">
        <v>3</v>
      </c>
      <c r="N17" s="410" t="s">
        <v>50</v>
      </c>
      <c r="O17" s="115"/>
    </row>
    <row r="18" spans="1:16" x14ac:dyDescent="0.25">
      <c r="A18" s="79"/>
      <c r="B18" s="70"/>
      <c r="C18" s="80"/>
      <c r="D18" s="80"/>
      <c r="E18" s="78"/>
      <c r="F18" s="78"/>
      <c r="G18" s="70"/>
      <c r="H18" s="67"/>
      <c r="I18" s="415"/>
      <c r="J18" s="416"/>
      <c r="K18" s="412"/>
      <c r="L18" s="417"/>
      <c r="M18" s="411"/>
      <c r="N18" s="410"/>
      <c r="O18" s="115"/>
    </row>
    <row r="19" spans="1:16" ht="15" customHeight="1" x14ac:dyDescent="0.25">
      <c r="A19" s="81"/>
      <c r="B19" s="68"/>
      <c r="C19" s="67"/>
      <c r="D19" s="67"/>
      <c r="E19" s="54"/>
      <c r="F19" s="54"/>
      <c r="G19" s="67"/>
      <c r="H19" s="67"/>
      <c r="I19" s="52"/>
      <c r="J19" s="67"/>
      <c r="K19" s="67"/>
      <c r="L19" s="67"/>
      <c r="M19" s="410" t="s">
        <v>20</v>
      </c>
      <c r="N19" s="410"/>
      <c r="O19" s="116" t="s">
        <v>51</v>
      </c>
    </row>
    <row r="20" spans="1:16" ht="30" customHeight="1" x14ac:dyDescent="0.25">
      <c r="A20" s="78" t="s">
        <v>2</v>
      </c>
      <c r="B20" s="78" t="s">
        <v>46</v>
      </c>
      <c r="C20" s="81" t="s">
        <v>0</v>
      </c>
      <c r="D20" s="81"/>
      <c r="E20" s="78" t="s">
        <v>43</v>
      </c>
      <c r="F20" s="78" t="s">
        <v>44</v>
      </c>
      <c r="G20" s="78" t="s">
        <v>11</v>
      </c>
      <c r="H20" s="233" t="s">
        <v>69</v>
      </c>
      <c r="I20" s="233" t="s">
        <v>70</v>
      </c>
      <c r="J20" s="78" t="s">
        <v>1</v>
      </c>
      <c r="K20" s="78" t="s">
        <v>12</v>
      </c>
      <c r="L20" s="78" t="s">
        <v>5</v>
      </c>
      <c r="M20" s="410"/>
      <c r="N20" s="410"/>
      <c r="O20" s="117" t="s">
        <v>52</v>
      </c>
    </row>
    <row r="21" spans="1:16" ht="15" customHeight="1" x14ac:dyDescent="0.25">
      <c r="A21" s="99" t="s">
        <v>83</v>
      </c>
      <c r="B21" s="64">
        <v>6</v>
      </c>
      <c r="C21" s="218" t="s">
        <v>358</v>
      </c>
      <c r="D21" s="218"/>
      <c r="E21" s="65">
        <v>1</v>
      </c>
      <c r="F21" s="66">
        <v>58.5</v>
      </c>
      <c r="G21" s="49">
        <v>2.2000000000000002</v>
      </c>
      <c r="H21" s="98">
        <v>1.9</v>
      </c>
      <c r="I21" s="19">
        <f>H21</f>
        <v>1.9</v>
      </c>
      <c r="J21" s="15" t="str">
        <f t="shared" ref="J21:J24" si="0">IF(M21="B", $L$17/G21*$J$17,IF(I21&lt;=G21,$M$17,IF(I21&gt;G21,SUM($L$17/G21*$J$17,0,ROUNDUP(,0)))))</f>
        <v>NO BET</v>
      </c>
      <c r="K21" s="75"/>
      <c r="L21" s="73">
        <f>IF(J21="NO BET",0,IF(K21&gt;1,J21*-1,IF(K21=1,SUM(J21*I21-J21,0))))</f>
        <v>0</v>
      </c>
      <c r="M21" s="74"/>
      <c r="N21" s="27" t="s">
        <v>359</v>
      </c>
      <c r="O21" s="118" t="s">
        <v>66</v>
      </c>
    </row>
    <row r="22" spans="1:16" ht="15" customHeight="1" x14ac:dyDescent="0.25">
      <c r="A22" s="99" t="s">
        <v>83</v>
      </c>
      <c r="B22" s="65">
        <v>7</v>
      </c>
      <c r="C22" s="218" t="s">
        <v>362</v>
      </c>
      <c r="D22" s="218"/>
      <c r="E22" s="65">
        <v>5</v>
      </c>
      <c r="F22" s="66">
        <v>58</v>
      </c>
      <c r="G22" s="49">
        <v>2.7</v>
      </c>
      <c r="H22" s="98">
        <v>4.2</v>
      </c>
      <c r="I22" s="19">
        <f t="shared" ref="I22:I24" si="1">H22</f>
        <v>4.2</v>
      </c>
      <c r="J22" s="15">
        <f t="shared" si="0"/>
        <v>33.333333333333336</v>
      </c>
      <c r="K22" s="75"/>
      <c r="L22" s="73" t="b">
        <f t="shared" ref="L22:L24" si="2">IF(J22="NO BET",0,IF(K22&gt;1,J22*-1,IF(K22=1,SUM(J22*I22-J22,0))))</f>
        <v>0</v>
      </c>
      <c r="M22" s="74"/>
      <c r="N22" s="27"/>
      <c r="O22" s="118" t="s">
        <v>66</v>
      </c>
    </row>
    <row r="23" spans="1:16" ht="15" customHeight="1" x14ac:dyDescent="0.25">
      <c r="A23" s="99"/>
      <c r="B23" s="65"/>
      <c r="C23" s="218"/>
      <c r="D23" s="218"/>
      <c r="E23" s="65"/>
      <c r="F23" s="66"/>
      <c r="G23" s="49">
        <v>0</v>
      </c>
      <c r="H23" s="98">
        <v>0</v>
      </c>
      <c r="I23" s="19">
        <f t="shared" si="1"/>
        <v>0</v>
      </c>
      <c r="J23" s="15" t="str">
        <f t="shared" si="0"/>
        <v>NO BET</v>
      </c>
      <c r="K23" s="75"/>
      <c r="L23" s="73">
        <f t="shared" si="2"/>
        <v>0</v>
      </c>
      <c r="M23" s="74"/>
      <c r="N23" s="27"/>
      <c r="O23" s="118"/>
    </row>
    <row r="24" spans="1:16" ht="15" customHeight="1" x14ac:dyDescent="0.25">
      <c r="A24" s="99"/>
      <c r="B24" s="65"/>
      <c r="C24" s="218"/>
      <c r="D24" s="218"/>
      <c r="E24" s="65"/>
      <c r="F24" s="66"/>
      <c r="G24" s="49">
        <v>0</v>
      </c>
      <c r="H24" s="98">
        <v>0</v>
      </c>
      <c r="I24" s="19">
        <f t="shared" si="1"/>
        <v>0</v>
      </c>
      <c r="J24" s="15" t="str">
        <f t="shared" si="0"/>
        <v>NO BET</v>
      </c>
      <c r="K24" s="75"/>
      <c r="L24" s="73">
        <f t="shared" si="2"/>
        <v>0</v>
      </c>
      <c r="M24" s="74"/>
      <c r="N24" s="27"/>
      <c r="O24" s="118"/>
    </row>
    <row r="25" spans="1:16" ht="15" customHeight="1" x14ac:dyDescent="0.25">
      <c r="A25" s="2"/>
      <c r="B25" s="2"/>
      <c r="C25" s="2"/>
      <c r="D25" s="2"/>
      <c r="E25" s="47"/>
      <c r="F25" s="46"/>
      <c r="G25" s="2"/>
      <c r="J25" s="59"/>
      <c r="K25" s="56" t="s">
        <v>26</v>
      </c>
      <c r="L25" s="60"/>
      <c r="M25" s="74"/>
      <c r="N25" s="74"/>
    </row>
    <row r="26" spans="1:16" ht="15" customHeight="1" x14ac:dyDescent="0.25">
      <c r="A26" s="119"/>
      <c r="B26" s="120"/>
      <c r="C26" s="120"/>
      <c r="D26" s="120"/>
      <c r="E26" s="48"/>
      <c r="F26" s="45"/>
      <c r="G26" s="86"/>
      <c r="H26" s="16"/>
      <c r="I26" s="17" t="s">
        <v>27</v>
      </c>
      <c r="J26" s="18">
        <f>SUM(J21:J24)</f>
        <v>33.333333333333336</v>
      </c>
      <c r="K26" s="56" t="s">
        <v>17</v>
      </c>
      <c r="L26" s="18">
        <f>SUM(L21:L25)</f>
        <v>0</v>
      </c>
      <c r="M26" s="74"/>
      <c r="N26" s="74"/>
      <c r="O26" s="14"/>
    </row>
    <row r="27" spans="1:16" x14ac:dyDescent="0.25">
      <c r="A27" s="26"/>
      <c r="B27" s="27"/>
      <c r="C27" s="244"/>
      <c r="D27" s="244"/>
      <c r="E27" s="244"/>
      <c r="F27" s="244"/>
      <c r="G27" s="23"/>
      <c r="H27" s="20"/>
      <c r="I27" s="94"/>
      <c r="J27" s="22"/>
      <c r="K27" s="55"/>
      <c r="L27" s="95"/>
      <c r="M27" s="74"/>
      <c r="N27" s="245"/>
      <c r="O27" s="13"/>
      <c r="P27" s="12"/>
    </row>
    <row r="28" spans="1:16" ht="31.5" x14ac:dyDescent="0.5">
      <c r="A28" s="246" t="s">
        <v>39</v>
      </c>
      <c r="B28" s="246"/>
      <c r="C28" s="246"/>
      <c r="D28" s="246"/>
      <c r="E28" s="42"/>
      <c r="F28" s="42"/>
      <c r="G28" s="246"/>
      <c r="H28" s="246"/>
      <c r="I28" s="247"/>
      <c r="J28" s="38"/>
      <c r="K28" s="54"/>
      <c r="L28" s="248"/>
      <c r="M28" s="39"/>
      <c r="N28" s="39"/>
      <c r="O28" s="180"/>
      <c r="P28" s="12"/>
    </row>
    <row r="29" spans="1:16" x14ac:dyDescent="0.25">
      <c r="A29" s="26"/>
      <c r="B29" s="27"/>
      <c r="C29" s="26"/>
      <c r="D29" s="26"/>
      <c r="E29" s="75"/>
      <c r="F29" s="75"/>
      <c r="G29" s="6"/>
      <c r="H29" s="9"/>
      <c r="I29" s="94"/>
      <c r="J29" s="37"/>
      <c r="K29" s="55"/>
      <c r="L29" s="95"/>
      <c r="M29" s="72"/>
      <c r="N29" s="72"/>
      <c r="O29" s="13"/>
      <c r="P29" s="12"/>
    </row>
    <row r="30" spans="1:16" ht="15" customHeight="1" x14ac:dyDescent="0.25">
      <c r="A30" s="238" t="s">
        <v>6</v>
      </c>
      <c r="B30" s="79" t="s">
        <v>83</v>
      </c>
      <c r="C30" s="69" t="s">
        <v>14</v>
      </c>
      <c r="D30" s="114" t="s">
        <v>86</v>
      </c>
      <c r="E30" s="232"/>
      <c r="F30" s="232"/>
      <c r="G30" s="114"/>
      <c r="H30" s="238" t="s">
        <v>19</v>
      </c>
      <c r="I30" s="415" t="s">
        <v>15</v>
      </c>
      <c r="J30" s="409">
        <v>0.9</v>
      </c>
      <c r="K30" s="412" t="s">
        <v>4</v>
      </c>
      <c r="L30" s="408">
        <v>100</v>
      </c>
      <c r="M30" s="434" t="s">
        <v>3</v>
      </c>
      <c r="N30" s="410" t="s">
        <v>50</v>
      </c>
      <c r="O30" s="115"/>
    </row>
    <row r="31" spans="1:16" x14ac:dyDescent="0.25">
      <c r="A31" s="79" t="s">
        <v>7</v>
      </c>
      <c r="B31" s="85">
        <v>6</v>
      </c>
      <c r="C31" s="80" t="s">
        <v>13</v>
      </c>
      <c r="D31" s="85" t="s">
        <v>87</v>
      </c>
      <c r="E31" s="78"/>
      <c r="F31" s="78"/>
      <c r="G31" s="85"/>
      <c r="H31" s="67"/>
      <c r="I31" s="415"/>
      <c r="J31" s="409"/>
      <c r="K31" s="412"/>
      <c r="L31" s="408"/>
      <c r="M31" s="434"/>
      <c r="N31" s="410"/>
      <c r="O31" s="115"/>
    </row>
    <row r="32" spans="1:16" ht="15" customHeight="1" x14ac:dyDescent="0.25">
      <c r="A32" s="81" t="s">
        <v>8</v>
      </c>
      <c r="B32" s="82" t="s">
        <v>57</v>
      </c>
      <c r="C32" s="67"/>
      <c r="D32" s="85"/>
      <c r="E32" s="54"/>
      <c r="F32" s="54"/>
      <c r="G32" s="85"/>
      <c r="H32" s="67"/>
      <c r="I32" s="52"/>
      <c r="J32" s="67"/>
      <c r="K32" s="67"/>
      <c r="L32" s="67"/>
      <c r="M32" s="410" t="s">
        <v>20</v>
      </c>
      <c r="N32" s="410"/>
      <c r="O32" s="116" t="s">
        <v>51</v>
      </c>
    </row>
    <row r="33" spans="1:15" ht="32.1" customHeight="1" x14ac:dyDescent="0.25">
      <c r="A33" s="78" t="s">
        <v>9</v>
      </c>
      <c r="B33" s="78" t="s">
        <v>10</v>
      </c>
      <c r="C33" s="81" t="s">
        <v>0</v>
      </c>
      <c r="D33" s="81"/>
      <c r="E33" s="78" t="s">
        <v>43</v>
      </c>
      <c r="F33" s="78" t="s">
        <v>44</v>
      </c>
      <c r="G33" s="78" t="s">
        <v>11</v>
      </c>
      <c r="H33" s="233" t="s">
        <v>69</v>
      </c>
      <c r="I33" s="233" t="s">
        <v>70</v>
      </c>
      <c r="J33" s="78" t="s">
        <v>1</v>
      </c>
      <c r="K33" s="78" t="s">
        <v>12</v>
      </c>
      <c r="L33" s="78" t="s">
        <v>5</v>
      </c>
      <c r="M33" s="410"/>
      <c r="N33" s="410"/>
      <c r="O33" s="117" t="s">
        <v>52</v>
      </c>
    </row>
    <row r="34" spans="1:15" x14ac:dyDescent="0.25">
      <c r="A34" s="309">
        <v>1</v>
      </c>
      <c r="B34" s="310" t="s">
        <v>88</v>
      </c>
      <c r="C34" s="357" t="s">
        <v>90</v>
      </c>
      <c r="D34" s="312"/>
      <c r="E34" s="313">
        <v>6</v>
      </c>
      <c r="F34" s="314">
        <v>62</v>
      </c>
      <c r="G34" s="315">
        <v>0</v>
      </c>
      <c r="H34" s="316">
        <v>0</v>
      </c>
      <c r="I34" s="317">
        <f>H34</f>
        <v>0</v>
      </c>
      <c r="J34" s="33" t="str">
        <f>IF(M34="B", $L$30/G34*$J$30,IF(I34&lt;=G34,$M$30,IF(I34&gt;G34,SUM($L$30/G34*$J$30,0,ROUNDUP(,0)))))</f>
        <v>NO BET</v>
      </c>
      <c r="K34" s="122"/>
      <c r="L34" s="73">
        <f>IF(J34="NO BET",0,IF(K34&gt;1,J34*-1,IF(K34=1,SUM(J34*I34-J34,0))))</f>
        <v>0</v>
      </c>
      <c r="N34" s="64"/>
      <c r="O34" s="118"/>
    </row>
    <row r="35" spans="1:15" ht="15" customHeight="1" x14ac:dyDescent="0.25">
      <c r="A35" s="309">
        <v>2</v>
      </c>
      <c r="B35" s="310" t="s">
        <v>89</v>
      </c>
      <c r="C35" s="357" t="s">
        <v>91</v>
      </c>
      <c r="D35" s="312"/>
      <c r="E35" s="313">
        <v>11</v>
      </c>
      <c r="F35" s="314">
        <v>59</v>
      </c>
      <c r="G35" s="315">
        <v>0</v>
      </c>
      <c r="H35" s="316">
        <v>0</v>
      </c>
      <c r="I35" s="317">
        <f t="shared" ref="I35:I57" si="3">H35</f>
        <v>0</v>
      </c>
      <c r="J35" s="33" t="str">
        <f t="shared" ref="J35:J57" si="4">IF(M35="B", $L$30/G35*$J$30,IF(I35&lt;=G35,$M$30,IF(I35&gt;G35,SUM($L$30/G35*$J$30,0,ROUNDUP(,0)))))</f>
        <v>NO BET</v>
      </c>
      <c r="K35" s="122"/>
      <c r="L35" s="73">
        <f t="shared" ref="L35:L57" si="5">IF(J35="NO BET",0,IF(K35&gt;1,J35*-1,IF(K35=1,SUM(J35*I35-J35,0))))</f>
        <v>0</v>
      </c>
      <c r="N35" s="64"/>
      <c r="O35" s="118"/>
    </row>
    <row r="36" spans="1:15" x14ac:dyDescent="0.25">
      <c r="A36" s="324">
        <v>3</v>
      </c>
      <c r="B36" s="325">
        <v>7422</v>
      </c>
      <c r="C36" s="326" t="s">
        <v>156</v>
      </c>
      <c r="D36" s="334"/>
      <c r="E36" s="328">
        <v>1</v>
      </c>
      <c r="F36" s="329">
        <v>58.5</v>
      </c>
      <c r="G36" s="335">
        <v>2.2000000000000002</v>
      </c>
      <c r="H36" s="331">
        <v>1.9</v>
      </c>
      <c r="I36" s="32">
        <f t="shared" si="3"/>
        <v>1.9</v>
      </c>
      <c r="J36" s="33" t="str">
        <f t="shared" si="4"/>
        <v>NO BET</v>
      </c>
      <c r="K36" s="122"/>
      <c r="L36" s="73">
        <f t="shared" si="5"/>
        <v>0</v>
      </c>
      <c r="N36" s="64" t="s">
        <v>359</v>
      </c>
      <c r="O36" s="118" t="s">
        <v>66</v>
      </c>
    </row>
    <row r="37" spans="1:15" ht="15" customHeight="1" x14ac:dyDescent="0.25">
      <c r="A37" s="84">
        <v>4</v>
      </c>
      <c r="B37" s="306" t="s">
        <v>95</v>
      </c>
      <c r="C37" s="304" t="s">
        <v>92</v>
      </c>
      <c r="D37" s="303"/>
      <c r="E37" s="307">
        <v>3</v>
      </c>
      <c r="F37" s="308">
        <v>58</v>
      </c>
      <c r="G37" s="28">
        <v>6.2</v>
      </c>
      <c r="H37" s="29">
        <v>10</v>
      </c>
      <c r="I37" s="32">
        <f t="shared" si="3"/>
        <v>10</v>
      </c>
      <c r="J37" s="33">
        <f t="shared" si="4"/>
        <v>14.516129032258064</v>
      </c>
      <c r="K37" s="122"/>
      <c r="L37" s="73" t="b">
        <f t="shared" si="5"/>
        <v>0</v>
      </c>
      <c r="N37" s="64"/>
      <c r="O37" s="118" t="s">
        <v>66</v>
      </c>
    </row>
    <row r="38" spans="1:15" ht="15" customHeight="1" x14ac:dyDescent="0.25">
      <c r="A38" s="84">
        <v>5</v>
      </c>
      <c r="B38" s="305">
        <v>9125</v>
      </c>
      <c r="C38" s="304" t="s">
        <v>96</v>
      </c>
      <c r="D38" s="303"/>
      <c r="E38" s="307">
        <v>8</v>
      </c>
      <c r="F38" s="308">
        <v>58</v>
      </c>
      <c r="G38" s="28">
        <v>9.3000000000000007</v>
      </c>
      <c r="H38" s="29">
        <v>6.6</v>
      </c>
      <c r="I38" s="32">
        <f t="shared" si="3"/>
        <v>6.6</v>
      </c>
      <c r="J38" s="33" t="str">
        <f t="shared" si="4"/>
        <v>NO BET</v>
      </c>
      <c r="K38" s="122"/>
      <c r="L38" s="73">
        <f t="shared" si="5"/>
        <v>0</v>
      </c>
      <c r="N38" s="64"/>
      <c r="O38" s="118" t="s">
        <v>102</v>
      </c>
    </row>
    <row r="39" spans="1:15" x14ac:dyDescent="0.25">
      <c r="A39" s="84">
        <v>6</v>
      </c>
      <c r="B39" s="305" t="s">
        <v>93</v>
      </c>
      <c r="C39" s="304" t="s">
        <v>97</v>
      </c>
      <c r="D39" s="303"/>
      <c r="E39" s="307">
        <v>7</v>
      </c>
      <c r="F39" s="308">
        <v>57</v>
      </c>
      <c r="G39" s="28">
        <v>31.5</v>
      </c>
      <c r="H39" s="29">
        <v>26</v>
      </c>
      <c r="I39" s="32">
        <f t="shared" si="3"/>
        <v>26</v>
      </c>
      <c r="J39" s="33" t="str">
        <f t="shared" si="4"/>
        <v>NO BET</v>
      </c>
      <c r="K39" s="122"/>
      <c r="L39" s="73">
        <f t="shared" si="5"/>
        <v>0</v>
      </c>
      <c r="N39" s="64"/>
      <c r="O39" s="118"/>
    </row>
    <row r="40" spans="1:15" x14ac:dyDescent="0.25">
      <c r="A40" s="84">
        <v>7</v>
      </c>
      <c r="B40" s="305">
        <v>4531</v>
      </c>
      <c r="C40" s="304" t="s">
        <v>98</v>
      </c>
      <c r="D40" s="303"/>
      <c r="E40" s="307">
        <v>2</v>
      </c>
      <c r="F40" s="308">
        <v>57</v>
      </c>
      <c r="G40" s="28">
        <v>8.4</v>
      </c>
      <c r="H40" s="29">
        <v>11</v>
      </c>
      <c r="I40" s="32">
        <f t="shared" si="3"/>
        <v>11</v>
      </c>
      <c r="J40" s="33">
        <f t="shared" si="4"/>
        <v>10.714285714285715</v>
      </c>
      <c r="K40" s="122"/>
      <c r="L40" s="73" t="b">
        <f t="shared" si="5"/>
        <v>0</v>
      </c>
      <c r="M40" s="72"/>
      <c r="N40" s="64"/>
      <c r="O40" s="118" t="s">
        <v>102</v>
      </c>
    </row>
    <row r="41" spans="1:15" x14ac:dyDescent="0.25">
      <c r="A41" s="84">
        <v>8</v>
      </c>
      <c r="B41" s="305">
        <v>4433</v>
      </c>
      <c r="C41" s="304" t="s">
        <v>99</v>
      </c>
      <c r="D41" s="303"/>
      <c r="E41" s="307">
        <v>4</v>
      </c>
      <c r="F41" s="308">
        <v>56.5</v>
      </c>
      <c r="G41" s="28">
        <v>5.7</v>
      </c>
      <c r="H41" s="29">
        <v>3.75</v>
      </c>
      <c r="I41" s="32">
        <f t="shared" si="3"/>
        <v>3.75</v>
      </c>
      <c r="J41" s="33" t="str">
        <f t="shared" si="4"/>
        <v>NO BET</v>
      </c>
      <c r="K41" s="122"/>
      <c r="L41" s="73">
        <f t="shared" si="5"/>
        <v>0</v>
      </c>
      <c r="N41" s="64"/>
      <c r="O41" s="118"/>
    </row>
    <row r="42" spans="1:15" x14ac:dyDescent="0.25">
      <c r="A42" s="309">
        <v>9</v>
      </c>
      <c r="B42" s="310">
        <v>2100</v>
      </c>
      <c r="C42" s="311" t="s">
        <v>100</v>
      </c>
      <c r="D42" s="312"/>
      <c r="E42" s="313">
        <v>5</v>
      </c>
      <c r="F42" s="314">
        <v>56.5</v>
      </c>
      <c r="G42" s="315">
        <v>0</v>
      </c>
      <c r="H42" s="316">
        <v>0</v>
      </c>
      <c r="I42" s="317">
        <f t="shared" si="3"/>
        <v>0</v>
      </c>
      <c r="J42" s="318" t="str">
        <f t="shared" si="4"/>
        <v>NO BET</v>
      </c>
      <c r="K42" s="122"/>
      <c r="L42" s="73">
        <f t="shared" si="5"/>
        <v>0</v>
      </c>
      <c r="N42" s="64"/>
      <c r="O42" s="118"/>
    </row>
    <row r="43" spans="1:15" x14ac:dyDescent="0.25">
      <c r="A43" s="309">
        <v>10</v>
      </c>
      <c r="B43" s="310">
        <v>3366</v>
      </c>
      <c r="C43" s="311" t="s">
        <v>101</v>
      </c>
      <c r="D43" s="312"/>
      <c r="E43" s="313">
        <v>9</v>
      </c>
      <c r="F43" s="314">
        <v>56</v>
      </c>
      <c r="G43" s="315">
        <v>0</v>
      </c>
      <c r="H43" s="316">
        <v>0</v>
      </c>
      <c r="I43" s="317">
        <f t="shared" si="3"/>
        <v>0</v>
      </c>
      <c r="J43" s="318" t="str">
        <f t="shared" si="4"/>
        <v>NO BET</v>
      </c>
      <c r="K43" s="122"/>
      <c r="L43" s="73">
        <f t="shared" si="5"/>
        <v>0</v>
      </c>
      <c r="N43" s="64"/>
      <c r="O43" s="118"/>
    </row>
    <row r="44" spans="1:15" x14ac:dyDescent="0.25">
      <c r="A44" s="84">
        <v>11</v>
      </c>
      <c r="B44" s="305">
        <v>7008</v>
      </c>
      <c r="C44" s="304" t="s">
        <v>94</v>
      </c>
      <c r="D44" s="303"/>
      <c r="E44" s="307">
        <v>10</v>
      </c>
      <c r="F44" s="308">
        <v>54</v>
      </c>
      <c r="G44" s="28">
        <v>55.7</v>
      </c>
      <c r="H44" s="29">
        <v>40</v>
      </c>
      <c r="I44" s="32">
        <f t="shared" si="3"/>
        <v>40</v>
      </c>
      <c r="J44" s="33" t="str">
        <f t="shared" si="4"/>
        <v>NO BET</v>
      </c>
      <c r="K44" s="122"/>
      <c r="L44" s="73">
        <f t="shared" si="5"/>
        <v>0</v>
      </c>
      <c r="N44" s="64"/>
      <c r="O44" s="118"/>
    </row>
    <row r="45" spans="1:15" hidden="1" x14ac:dyDescent="0.25">
      <c r="A45" s="84">
        <v>12</v>
      </c>
      <c r="B45" s="135"/>
      <c r="C45" s="124"/>
      <c r="D45" s="121"/>
      <c r="E45" s="125"/>
      <c r="F45" s="126"/>
      <c r="G45" s="28">
        <v>0</v>
      </c>
      <c r="H45" s="29">
        <v>0</v>
      </c>
      <c r="I45" s="32">
        <f t="shared" si="3"/>
        <v>0</v>
      </c>
      <c r="J45" s="33" t="str">
        <f t="shared" si="4"/>
        <v>NO BET</v>
      </c>
      <c r="K45" s="122"/>
      <c r="L45" s="73">
        <f t="shared" si="5"/>
        <v>0</v>
      </c>
      <c r="N45" s="64"/>
      <c r="O45" s="118"/>
    </row>
    <row r="46" spans="1:15" hidden="1" x14ac:dyDescent="0.25">
      <c r="A46" s="84">
        <v>13</v>
      </c>
      <c r="B46" s="135"/>
      <c r="C46" s="124"/>
      <c r="D46" s="121"/>
      <c r="E46" s="125"/>
      <c r="F46" s="126"/>
      <c r="G46" s="28">
        <v>0</v>
      </c>
      <c r="H46" s="29">
        <v>0</v>
      </c>
      <c r="I46" s="32">
        <f t="shared" si="3"/>
        <v>0</v>
      </c>
      <c r="J46" s="33" t="str">
        <f t="shared" si="4"/>
        <v>NO BET</v>
      </c>
      <c r="K46" s="122"/>
      <c r="L46" s="73">
        <f t="shared" si="5"/>
        <v>0</v>
      </c>
      <c r="N46" s="64"/>
      <c r="O46" s="118"/>
    </row>
    <row r="47" spans="1:15" hidden="1" x14ac:dyDescent="0.25">
      <c r="A47" s="84">
        <v>14</v>
      </c>
      <c r="B47" s="135"/>
      <c r="C47" s="124"/>
      <c r="D47" s="121"/>
      <c r="E47" s="125"/>
      <c r="F47" s="126"/>
      <c r="G47" s="28">
        <v>0</v>
      </c>
      <c r="H47" s="29">
        <v>0</v>
      </c>
      <c r="I47" s="32">
        <f t="shared" si="3"/>
        <v>0</v>
      </c>
      <c r="J47" s="33" t="str">
        <f t="shared" si="4"/>
        <v>NO BET</v>
      </c>
      <c r="K47" s="122"/>
      <c r="L47" s="73">
        <f t="shared" si="5"/>
        <v>0</v>
      </c>
      <c r="N47" s="64"/>
      <c r="O47" s="118"/>
    </row>
    <row r="48" spans="1:15" hidden="1" x14ac:dyDescent="0.25">
      <c r="A48" s="84">
        <v>15</v>
      </c>
      <c r="B48" s="135"/>
      <c r="C48" s="124"/>
      <c r="D48" s="121"/>
      <c r="E48" s="125"/>
      <c r="F48" s="126"/>
      <c r="G48" s="28">
        <v>0</v>
      </c>
      <c r="H48" s="29">
        <v>0</v>
      </c>
      <c r="I48" s="32">
        <f t="shared" si="3"/>
        <v>0</v>
      </c>
      <c r="J48" s="33" t="str">
        <f t="shared" si="4"/>
        <v>NO BET</v>
      </c>
      <c r="K48" s="122"/>
      <c r="L48" s="73">
        <f t="shared" si="5"/>
        <v>0</v>
      </c>
      <c r="N48" s="64"/>
      <c r="O48" s="118"/>
    </row>
    <row r="49" spans="1:16" ht="15" hidden="1" customHeight="1" x14ac:dyDescent="0.25">
      <c r="A49" s="84">
        <v>16</v>
      </c>
      <c r="B49" s="135"/>
      <c r="C49" s="124"/>
      <c r="D49" s="121"/>
      <c r="E49" s="125"/>
      <c r="F49" s="126"/>
      <c r="G49" s="28">
        <v>0</v>
      </c>
      <c r="H49" s="29">
        <v>0</v>
      </c>
      <c r="I49" s="32">
        <f t="shared" si="3"/>
        <v>0</v>
      </c>
      <c r="J49" s="33" t="str">
        <f t="shared" si="4"/>
        <v>NO BET</v>
      </c>
      <c r="K49" s="122"/>
      <c r="L49" s="73">
        <f t="shared" si="5"/>
        <v>0</v>
      </c>
      <c r="N49" s="64"/>
      <c r="O49" s="127"/>
    </row>
    <row r="50" spans="1:16" ht="15" hidden="1" customHeight="1" x14ac:dyDescent="0.25">
      <c r="A50" s="84">
        <v>17</v>
      </c>
      <c r="B50" s="135"/>
      <c r="C50" s="124"/>
      <c r="D50" s="121"/>
      <c r="E50" s="125"/>
      <c r="F50" s="126"/>
      <c r="G50" s="28">
        <v>0</v>
      </c>
      <c r="H50" s="29">
        <v>0</v>
      </c>
      <c r="I50" s="32">
        <f t="shared" si="3"/>
        <v>0</v>
      </c>
      <c r="J50" s="33" t="str">
        <f t="shared" si="4"/>
        <v>NO BET</v>
      </c>
      <c r="K50" s="122"/>
      <c r="L50" s="73">
        <f t="shared" si="5"/>
        <v>0</v>
      </c>
      <c r="N50" s="64"/>
      <c r="O50" s="128"/>
    </row>
    <row r="51" spans="1:16" ht="15" hidden="1" customHeight="1" x14ac:dyDescent="0.25">
      <c r="A51" s="83">
        <v>18</v>
      </c>
      <c r="B51" s="153"/>
      <c r="C51" s="129"/>
      <c r="D51" s="129"/>
      <c r="E51" s="130"/>
      <c r="F51" s="161"/>
      <c r="G51" s="6">
        <v>0</v>
      </c>
      <c r="H51" s="9">
        <v>0</v>
      </c>
      <c r="I51" s="19">
        <f t="shared" si="3"/>
        <v>0</v>
      </c>
      <c r="J51" s="15" t="str">
        <f t="shared" si="4"/>
        <v>NO BET</v>
      </c>
      <c r="K51" s="55"/>
      <c r="L51" s="73">
        <f t="shared" si="5"/>
        <v>0</v>
      </c>
      <c r="N51" s="64"/>
      <c r="O51" s="127"/>
    </row>
    <row r="52" spans="1:16" ht="15" hidden="1" customHeight="1" x14ac:dyDescent="0.25">
      <c r="A52" s="83">
        <v>19</v>
      </c>
      <c r="B52" s="153"/>
      <c r="C52" s="58"/>
      <c r="D52" s="58"/>
      <c r="E52" s="62"/>
      <c r="F52" s="152"/>
      <c r="G52" s="6">
        <v>0</v>
      </c>
      <c r="H52" s="9">
        <v>0</v>
      </c>
      <c r="I52" s="19">
        <f t="shared" si="3"/>
        <v>0</v>
      </c>
      <c r="J52" s="15" t="str">
        <f t="shared" si="4"/>
        <v>NO BET</v>
      </c>
      <c r="K52" s="55"/>
      <c r="L52" s="73">
        <f t="shared" si="5"/>
        <v>0</v>
      </c>
      <c r="N52" s="64"/>
      <c r="O52" s="127"/>
    </row>
    <row r="53" spans="1:16" ht="15" hidden="1" customHeight="1" x14ac:dyDescent="0.25">
      <c r="A53" s="83">
        <v>20</v>
      </c>
      <c r="B53" s="153"/>
      <c r="C53" s="58"/>
      <c r="D53" s="58"/>
      <c r="E53" s="62"/>
      <c r="F53" s="152"/>
      <c r="G53" s="7">
        <v>0</v>
      </c>
      <c r="H53" s="10">
        <v>0</v>
      </c>
      <c r="I53" s="19">
        <f t="shared" si="3"/>
        <v>0</v>
      </c>
      <c r="J53" s="15" t="str">
        <f t="shared" si="4"/>
        <v>NO BET</v>
      </c>
      <c r="K53" s="55"/>
      <c r="L53" s="73">
        <f t="shared" si="5"/>
        <v>0</v>
      </c>
      <c r="M53" s="72"/>
      <c r="N53" s="64"/>
      <c r="O53" s="127"/>
    </row>
    <row r="54" spans="1:16" ht="15" hidden="1" customHeight="1" x14ac:dyDescent="0.25">
      <c r="A54" s="84">
        <v>21</v>
      </c>
      <c r="B54" s="134"/>
      <c r="C54" s="31"/>
      <c r="D54" s="31"/>
      <c r="E54" s="43"/>
      <c r="F54" s="162"/>
      <c r="G54" s="28">
        <v>0</v>
      </c>
      <c r="H54" s="29">
        <v>0</v>
      </c>
      <c r="I54" s="19">
        <f t="shared" si="3"/>
        <v>0</v>
      </c>
      <c r="J54" s="15" t="str">
        <f t="shared" si="4"/>
        <v>NO BET</v>
      </c>
      <c r="K54" s="55"/>
      <c r="L54" s="73">
        <f t="shared" si="5"/>
        <v>0</v>
      </c>
      <c r="N54" s="64"/>
      <c r="O54" s="127"/>
    </row>
    <row r="55" spans="1:16" ht="15" hidden="1" customHeight="1" x14ac:dyDescent="0.25">
      <c r="A55" s="83">
        <v>22</v>
      </c>
      <c r="B55" s="58"/>
      <c r="C55" s="58"/>
      <c r="D55" s="58"/>
      <c r="E55" s="62"/>
      <c r="F55" s="152"/>
      <c r="G55" s="5">
        <v>0</v>
      </c>
      <c r="H55" s="8">
        <v>0</v>
      </c>
      <c r="I55" s="19">
        <f t="shared" si="3"/>
        <v>0</v>
      </c>
      <c r="J55" s="15" t="str">
        <f t="shared" si="4"/>
        <v>NO BET</v>
      </c>
      <c r="K55" s="55"/>
      <c r="L55" s="73">
        <f t="shared" si="5"/>
        <v>0</v>
      </c>
      <c r="N55" s="64"/>
      <c r="O55" s="127"/>
    </row>
    <row r="56" spans="1:16" ht="15" hidden="1" customHeight="1" x14ac:dyDescent="0.25">
      <c r="A56" s="83">
        <v>23</v>
      </c>
      <c r="B56" s="58"/>
      <c r="C56" s="58"/>
      <c r="D56" s="58"/>
      <c r="E56" s="62"/>
      <c r="F56" s="62"/>
      <c r="G56" s="6">
        <v>0</v>
      </c>
      <c r="H56" s="9">
        <v>0</v>
      </c>
      <c r="I56" s="19">
        <f t="shared" si="3"/>
        <v>0</v>
      </c>
      <c r="J56" s="15" t="str">
        <f t="shared" si="4"/>
        <v>NO BET</v>
      </c>
      <c r="K56" s="55"/>
      <c r="L56" s="73">
        <f t="shared" si="5"/>
        <v>0</v>
      </c>
      <c r="N56" s="64"/>
      <c r="O56" s="118"/>
    </row>
    <row r="57" spans="1:16" ht="15" hidden="1" customHeight="1" x14ac:dyDescent="0.25">
      <c r="A57" s="83">
        <v>24</v>
      </c>
      <c r="B57" s="58"/>
      <c r="C57" s="58"/>
      <c r="D57" s="58"/>
      <c r="E57" s="62"/>
      <c r="F57" s="62"/>
      <c r="G57" s="6">
        <v>0</v>
      </c>
      <c r="H57" s="9">
        <v>0</v>
      </c>
      <c r="I57" s="19">
        <f t="shared" si="3"/>
        <v>0</v>
      </c>
      <c r="J57" s="15" t="str">
        <f t="shared" si="4"/>
        <v>NO BET</v>
      </c>
      <c r="K57" s="55"/>
      <c r="L57" s="73">
        <f t="shared" si="5"/>
        <v>0</v>
      </c>
      <c r="N57" s="64"/>
      <c r="O57" s="118"/>
    </row>
    <row r="58" spans="1:16" ht="15" customHeight="1" x14ac:dyDescent="0.25">
      <c r="A58" s="76"/>
      <c r="B58" s="77"/>
      <c r="C58" s="76"/>
      <c r="D58" s="76"/>
      <c r="J58" s="59"/>
      <c r="K58" s="56" t="s">
        <v>26</v>
      </c>
      <c r="L58" s="60"/>
      <c r="O58" s="118"/>
    </row>
    <row r="59" spans="1:16" s="87" customFormat="1" ht="15" customHeight="1" x14ac:dyDescent="0.25">
      <c r="A59" s="57" t="s">
        <v>22</v>
      </c>
      <c r="B59" s="407"/>
      <c r="C59" s="407"/>
      <c r="D59" s="231"/>
      <c r="E59" s="63" t="s">
        <v>16</v>
      </c>
      <c r="F59" s="61"/>
      <c r="G59" s="86"/>
      <c r="H59" s="16"/>
      <c r="I59" s="17" t="s">
        <v>25</v>
      </c>
      <c r="J59" s="18">
        <f>SUM(J34:J57)</f>
        <v>25.230414746543779</v>
      </c>
      <c r="K59" s="56" t="s">
        <v>17</v>
      </c>
      <c r="L59" s="18">
        <f>SUM(L34:L58)</f>
        <v>0</v>
      </c>
      <c r="M59" s="71"/>
      <c r="N59" s="71"/>
      <c r="O59" s="118"/>
      <c r="P59" s="71"/>
    </row>
    <row r="60" spans="1:16" ht="15" customHeight="1" x14ac:dyDescent="0.25">
      <c r="A60" s="30" t="s">
        <v>40</v>
      </c>
      <c r="B60" s="2"/>
      <c r="C60" s="2"/>
      <c r="D60" s="2"/>
      <c r="E60" s="86"/>
      <c r="F60" s="86"/>
      <c r="G60" s="86"/>
      <c r="H60" s="20"/>
      <c r="I60" s="94"/>
      <c r="J60" s="22"/>
      <c r="K60" s="55"/>
      <c r="N60" s="55"/>
      <c r="O60" s="4"/>
    </row>
    <row r="61" spans="1:16" ht="15" customHeight="1" x14ac:dyDescent="0.25">
      <c r="A61" s="30"/>
      <c r="B61" s="2"/>
      <c r="C61" s="2"/>
      <c r="D61" s="2"/>
      <c r="E61" s="86"/>
      <c r="F61" s="86"/>
      <c r="G61" s="86"/>
    </row>
    <row r="62" spans="1:16" ht="15" customHeight="1" x14ac:dyDescent="0.25">
      <c r="A62" s="30"/>
      <c r="B62" s="2"/>
      <c r="C62" s="2"/>
      <c r="D62" s="2"/>
      <c r="E62" s="86"/>
      <c r="F62" s="86"/>
      <c r="G62" s="86"/>
    </row>
    <row r="63" spans="1:16" ht="15" customHeight="1" x14ac:dyDescent="0.25">
      <c r="A63" s="238" t="s">
        <v>6</v>
      </c>
      <c r="B63" s="79" t="s">
        <v>83</v>
      </c>
      <c r="C63" s="69" t="s">
        <v>14</v>
      </c>
      <c r="D63" s="114" t="s">
        <v>103</v>
      </c>
      <c r="E63" s="232"/>
      <c r="F63" s="232"/>
      <c r="G63" s="114"/>
      <c r="H63" s="238" t="s">
        <v>19</v>
      </c>
      <c r="I63" s="415" t="s">
        <v>15</v>
      </c>
      <c r="J63" s="409">
        <v>0.9</v>
      </c>
      <c r="K63" s="412" t="s">
        <v>4</v>
      </c>
      <c r="L63" s="408">
        <v>100</v>
      </c>
      <c r="M63" s="411" t="s">
        <v>3</v>
      </c>
      <c r="N63" s="410" t="s">
        <v>50</v>
      </c>
      <c r="O63" s="115"/>
    </row>
    <row r="64" spans="1:16" x14ac:dyDescent="0.25">
      <c r="A64" s="79" t="s">
        <v>7</v>
      </c>
      <c r="B64" s="85">
        <v>7</v>
      </c>
      <c r="C64" s="80" t="s">
        <v>13</v>
      </c>
      <c r="D64" s="85" t="s">
        <v>87</v>
      </c>
      <c r="E64" s="78"/>
      <c r="F64" s="78"/>
      <c r="G64" s="85"/>
      <c r="H64" s="67"/>
      <c r="I64" s="415"/>
      <c r="J64" s="409"/>
      <c r="K64" s="412"/>
      <c r="L64" s="408"/>
      <c r="M64" s="411"/>
      <c r="N64" s="410"/>
      <c r="O64" s="115"/>
    </row>
    <row r="65" spans="1:15" ht="15" customHeight="1" x14ac:dyDescent="0.25">
      <c r="A65" s="81" t="s">
        <v>8</v>
      </c>
      <c r="B65" s="82" t="s">
        <v>58</v>
      </c>
      <c r="C65" s="67"/>
      <c r="D65" s="85"/>
      <c r="E65" s="54"/>
      <c r="F65" s="54"/>
      <c r="G65" s="67"/>
      <c r="H65" s="67"/>
      <c r="I65" s="52"/>
      <c r="J65" s="67"/>
      <c r="K65" s="67"/>
      <c r="L65" s="67"/>
      <c r="M65" s="410" t="s">
        <v>20</v>
      </c>
      <c r="N65" s="410"/>
      <c r="O65" s="116" t="s">
        <v>51</v>
      </c>
    </row>
    <row r="66" spans="1:15" ht="30" x14ac:dyDescent="0.25">
      <c r="A66" s="78" t="s">
        <v>9</v>
      </c>
      <c r="B66" s="78" t="s">
        <v>10</v>
      </c>
      <c r="C66" s="81" t="s">
        <v>0</v>
      </c>
      <c r="D66" s="81"/>
      <c r="E66" s="78" t="s">
        <v>43</v>
      </c>
      <c r="F66" s="78" t="s">
        <v>44</v>
      </c>
      <c r="G66" s="78" t="s">
        <v>11</v>
      </c>
      <c r="H66" s="233" t="s">
        <v>69</v>
      </c>
      <c r="I66" s="233" t="s">
        <v>70</v>
      </c>
      <c r="J66" s="78" t="s">
        <v>1</v>
      </c>
      <c r="K66" s="78" t="s">
        <v>12</v>
      </c>
      <c r="L66" s="78" t="s">
        <v>5</v>
      </c>
      <c r="M66" s="410"/>
      <c r="N66" s="410"/>
      <c r="O66" s="117" t="s">
        <v>52</v>
      </c>
    </row>
    <row r="67" spans="1:15" x14ac:dyDescent="0.25">
      <c r="A67" s="309">
        <v>1</v>
      </c>
      <c r="B67" s="310">
        <v>2273</v>
      </c>
      <c r="C67" s="311" t="s">
        <v>104</v>
      </c>
      <c r="D67" s="320"/>
      <c r="E67" s="313">
        <v>1</v>
      </c>
      <c r="F67" s="314">
        <v>61.5</v>
      </c>
      <c r="G67" s="321">
        <v>0</v>
      </c>
      <c r="H67" s="322">
        <v>0</v>
      </c>
      <c r="I67" s="317">
        <f>H67</f>
        <v>0</v>
      </c>
      <c r="J67" s="318" t="str">
        <f>IF(M67="B", $L$63/G67*$J$63,IF(I67&lt;=G67,$M$63,IF(I67&gt;G67,SUM($L$63/G67*$J$63,0,ROUNDUP(,0)))))</f>
        <v>NO BET</v>
      </c>
      <c r="K67" s="122"/>
      <c r="L67" s="73">
        <f>IF(J67="NO BET",0,IF(K67&gt;1,J67*-1,IF(K67=1,SUM(J67*I67-J67,0))))</f>
        <v>0</v>
      </c>
      <c r="M67" s="12"/>
      <c r="N67" s="64"/>
      <c r="O67" s="118"/>
    </row>
    <row r="68" spans="1:15" ht="15" customHeight="1" x14ac:dyDescent="0.25">
      <c r="A68" s="84">
        <v>2</v>
      </c>
      <c r="B68" s="305">
        <v>2317</v>
      </c>
      <c r="C68" s="304" t="s">
        <v>105</v>
      </c>
      <c r="D68" s="319"/>
      <c r="E68" s="307">
        <v>9</v>
      </c>
      <c r="F68" s="308">
        <v>60.5</v>
      </c>
      <c r="G68" s="131">
        <v>20.6</v>
      </c>
      <c r="H68" s="8">
        <v>19</v>
      </c>
      <c r="I68" s="32">
        <f t="shared" ref="I68:I90" si="6">H68</f>
        <v>19</v>
      </c>
      <c r="J68" s="33" t="str">
        <f t="shared" ref="J68:J90" si="7">IF(M68="B", $L$63/G68*$J$63,IF(I68&lt;=G68,$M$63,IF(I68&gt;G68,SUM($L$63/G68*$J$63,0,ROUNDUP(,0)))))</f>
        <v>NO BET</v>
      </c>
      <c r="K68" s="122"/>
      <c r="L68" s="73">
        <f t="shared" ref="L68:L90" si="8">IF(J68="NO BET",0,IF(K68&gt;1,J68*-1,IF(K68=1,SUM(J68*I68-J68,0))))</f>
        <v>0</v>
      </c>
      <c r="M68" s="12"/>
      <c r="N68" s="64"/>
      <c r="O68" s="118" t="s">
        <v>102</v>
      </c>
    </row>
    <row r="69" spans="1:15" x14ac:dyDescent="0.25">
      <c r="A69" s="84">
        <v>3</v>
      </c>
      <c r="B69" s="305">
        <v>4164</v>
      </c>
      <c r="C69" s="304" t="s">
        <v>106</v>
      </c>
      <c r="D69" s="319"/>
      <c r="E69" s="307">
        <v>6</v>
      </c>
      <c r="F69" s="308">
        <v>60</v>
      </c>
      <c r="G69" s="132">
        <v>16.899999999999999</v>
      </c>
      <c r="H69" s="29">
        <v>12.6</v>
      </c>
      <c r="I69" s="32">
        <f t="shared" si="6"/>
        <v>12.6</v>
      </c>
      <c r="J69" s="33" t="str">
        <f t="shared" si="7"/>
        <v>NO BET</v>
      </c>
      <c r="K69" s="122"/>
      <c r="L69" s="73">
        <f t="shared" si="8"/>
        <v>0</v>
      </c>
      <c r="M69" s="12"/>
      <c r="N69" s="64"/>
      <c r="O69" s="118" t="s">
        <v>66</v>
      </c>
    </row>
    <row r="70" spans="1:15" ht="15" customHeight="1" x14ac:dyDescent="0.25">
      <c r="A70" s="84">
        <v>4</v>
      </c>
      <c r="B70" s="305" t="s">
        <v>107</v>
      </c>
      <c r="C70" s="304" t="s">
        <v>118</v>
      </c>
      <c r="D70" s="319"/>
      <c r="E70" s="307">
        <v>12</v>
      </c>
      <c r="F70" s="308">
        <v>60</v>
      </c>
      <c r="G70" s="132">
        <v>61</v>
      </c>
      <c r="H70" s="29">
        <v>29</v>
      </c>
      <c r="I70" s="32">
        <f t="shared" si="6"/>
        <v>29</v>
      </c>
      <c r="J70" s="33" t="str">
        <f t="shared" si="7"/>
        <v>NO BET</v>
      </c>
      <c r="K70" s="122"/>
      <c r="L70" s="73">
        <f t="shared" si="8"/>
        <v>0</v>
      </c>
      <c r="M70" s="12"/>
      <c r="N70" s="64"/>
      <c r="O70" s="118"/>
    </row>
    <row r="71" spans="1:15" x14ac:dyDescent="0.25">
      <c r="A71" s="84">
        <v>5</v>
      </c>
      <c r="B71" s="305">
        <v>1</v>
      </c>
      <c r="C71" s="304" t="s">
        <v>121</v>
      </c>
      <c r="D71" s="319"/>
      <c r="E71" s="307">
        <v>5</v>
      </c>
      <c r="F71" s="308">
        <v>59.5</v>
      </c>
      <c r="G71" s="132">
        <v>8.6999999999999993</v>
      </c>
      <c r="H71" s="29">
        <v>3.9</v>
      </c>
      <c r="I71" s="32">
        <f t="shared" si="6"/>
        <v>3.9</v>
      </c>
      <c r="J71" s="33" t="str">
        <f t="shared" si="7"/>
        <v>NO BET</v>
      </c>
      <c r="K71" s="122"/>
      <c r="L71" s="73">
        <f t="shared" si="8"/>
        <v>0</v>
      </c>
      <c r="M71" s="12"/>
      <c r="N71" s="64"/>
      <c r="O71" s="118" t="s">
        <v>66</v>
      </c>
    </row>
    <row r="72" spans="1:15" x14ac:dyDescent="0.25">
      <c r="A72" s="84">
        <v>6</v>
      </c>
      <c r="B72" s="305" t="s">
        <v>108</v>
      </c>
      <c r="C72" s="304" t="s">
        <v>109</v>
      </c>
      <c r="D72" s="319"/>
      <c r="E72" s="307">
        <v>8</v>
      </c>
      <c r="F72" s="308">
        <v>59</v>
      </c>
      <c r="G72" s="132">
        <v>6.7</v>
      </c>
      <c r="H72" s="29">
        <v>5.3</v>
      </c>
      <c r="I72" s="32">
        <f t="shared" si="6"/>
        <v>5.3</v>
      </c>
      <c r="J72" s="33" t="str">
        <f t="shared" si="7"/>
        <v>NO BET</v>
      </c>
      <c r="K72" s="122"/>
      <c r="L72" s="73">
        <f t="shared" si="8"/>
        <v>0</v>
      </c>
      <c r="M72" s="12"/>
      <c r="N72" s="64" t="s">
        <v>359</v>
      </c>
      <c r="O72" s="127"/>
    </row>
    <row r="73" spans="1:15" x14ac:dyDescent="0.25">
      <c r="A73" s="84">
        <v>7</v>
      </c>
      <c r="B73" s="305" t="s">
        <v>110</v>
      </c>
      <c r="C73" s="304" t="s">
        <v>111</v>
      </c>
      <c r="D73" s="319"/>
      <c r="E73" s="307">
        <v>4</v>
      </c>
      <c r="F73" s="308">
        <v>58.5</v>
      </c>
      <c r="G73" s="131">
        <v>16.899999999999999</v>
      </c>
      <c r="H73" s="8">
        <v>13</v>
      </c>
      <c r="I73" s="32">
        <f t="shared" si="6"/>
        <v>13</v>
      </c>
      <c r="J73" s="33" t="str">
        <f t="shared" si="7"/>
        <v>NO BET</v>
      </c>
      <c r="K73" s="122"/>
      <c r="L73" s="73">
        <f t="shared" si="8"/>
        <v>0</v>
      </c>
      <c r="M73" s="12"/>
      <c r="N73" s="64"/>
      <c r="O73" s="127"/>
    </row>
    <row r="74" spans="1:15" x14ac:dyDescent="0.25">
      <c r="A74" s="324">
        <v>8</v>
      </c>
      <c r="B74" s="325" t="s">
        <v>112</v>
      </c>
      <c r="C74" s="326" t="s">
        <v>119</v>
      </c>
      <c r="D74" s="327"/>
      <c r="E74" s="328">
        <v>7</v>
      </c>
      <c r="F74" s="329">
        <v>58</v>
      </c>
      <c r="G74" s="330">
        <v>2.7</v>
      </c>
      <c r="H74" s="331">
        <v>4.2</v>
      </c>
      <c r="I74" s="32">
        <f t="shared" si="6"/>
        <v>4.2</v>
      </c>
      <c r="J74" s="33">
        <f t="shared" si="7"/>
        <v>33.333333333333336</v>
      </c>
      <c r="K74" s="122"/>
      <c r="L74" s="73" t="b">
        <f t="shared" si="8"/>
        <v>0</v>
      </c>
      <c r="M74" s="12"/>
      <c r="N74" s="64"/>
      <c r="O74" s="128" t="s">
        <v>66</v>
      </c>
    </row>
    <row r="75" spans="1:15" x14ac:dyDescent="0.25">
      <c r="A75" s="309">
        <v>9</v>
      </c>
      <c r="B75" s="310">
        <v>4436</v>
      </c>
      <c r="C75" s="311" t="s">
        <v>113</v>
      </c>
      <c r="D75" s="320"/>
      <c r="E75" s="313">
        <v>13</v>
      </c>
      <c r="F75" s="314">
        <v>58</v>
      </c>
      <c r="G75" s="323">
        <v>0</v>
      </c>
      <c r="H75" s="316">
        <v>0</v>
      </c>
      <c r="I75" s="317">
        <f t="shared" si="6"/>
        <v>0</v>
      </c>
      <c r="J75" s="318" t="str">
        <f t="shared" si="7"/>
        <v>NO BET</v>
      </c>
      <c r="K75" s="122"/>
      <c r="L75" s="73">
        <f t="shared" si="8"/>
        <v>0</v>
      </c>
      <c r="M75" s="12"/>
      <c r="N75" s="64"/>
      <c r="O75" s="127"/>
    </row>
    <row r="76" spans="1:15" x14ac:dyDescent="0.25">
      <c r="A76" s="84">
        <v>10</v>
      </c>
      <c r="B76" s="305" t="s">
        <v>114</v>
      </c>
      <c r="C76" s="304" t="s">
        <v>120</v>
      </c>
      <c r="D76" s="319"/>
      <c r="E76" s="307">
        <v>2</v>
      </c>
      <c r="F76" s="308">
        <v>56</v>
      </c>
      <c r="G76" s="132">
        <v>6.6</v>
      </c>
      <c r="H76" s="29">
        <v>14.5</v>
      </c>
      <c r="I76" s="32">
        <f t="shared" si="6"/>
        <v>14.5</v>
      </c>
      <c r="J76" s="33">
        <f t="shared" si="7"/>
        <v>13.636363636363637</v>
      </c>
      <c r="K76" s="122"/>
      <c r="L76" s="73" t="b">
        <f t="shared" si="8"/>
        <v>0</v>
      </c>
      <c r="M76" s="12"/>
      <c r="N76" s="64"/>
      <c r="O76" s="127"/>
    </row>
    <row r="77" spans="1:15" x14ac:dyDescent="0.25">
      <c r="A77" s="84">
        <v>11</v>
      </c>
      <c r="B77" s="305">
        <v>5417</v>
      </c>
      <c r="C77" s="304" t="s">
        <v>115</v>
      </c>
      <c r="D77" s="319"/>
      <c r="E77" s="307">
        <v>11</v>
      </c>
      <c r="F77" s="308">
        <v>54</v>
      </c>
      <c r="G77" s="132">
        <v>11.9</v>
      </c>
      <c r="H77" s="29">
        <v>23</v>
      </c>
      <c r="I77" s="32">
        <f t="shared" si="6"/>
        <v>23</v>
      </c>
      <c r="J77" s="33">
        <f t="shared" si="7"/>
        <v>7.5630252100840343</v>
      </c>
      <c r="K77" s="122"/>
      <c r="L77" s="73" t="b">
        <f t="shared" si="8"/>
        <v>0</v>
      </c>
      <c r="M77" s="12"/>
      <c r="N77" s="64"/>
      <c r="O77" s="127"/>
    </row>
    <row r="78" spans="1:15" x14ac:dyDescent="0.25">
      <c r="A78" s="84">
        <v>12</v>
      </c>
      <c r="B78" s="305">
        <v>3185</v>
      </c>
      <c r="C78" s="304" t="s">
        <v>116</v>
      </c>
      <c r="D78" s="319"/>
      <c r="E78" s="307">
        <v>10</v>
      </c>
      <c r="F78" s="308">
        <v>54</v>
      </c>
      <c r="G78" s="132">
        <v>15</v>
      </c>
      <c r="H78" s="29">
        <v>9</v>
      </c>
      <c r="I78" s="32">
        <f t="shared" si="6"/>
        <v>9</v>
      </c>
      <c r="J78" s="33" t="str">
        <f t="shared" si="7"/>
        <v>NO BET</v>
      </c>
      <c r="K78" s="122"/>
      <c r="L78" s="73">
        <f t="shared" si="8"/>
        <v>0</v>
      </c>
      <c r="M78" s="12"/>
      <c r="N78" s="64"/>
      <c r="O78" s="127"/>
    </row>
    <row r="79" spans="1:15" x14ac:dyDescent="0.25">
      <c r="A79" s="309">
        <v>13</v>
      </c>
      <c r="B79" s="310">
        <v>2394</v>
      </c>
      <c r="C79" s="311" t="s">
        <v>117</v>
      </c>
      <c r="D79" s="320"/>
      <c r="E79" s="313">
        <v>3</v>
      </c>
      <c r="F79" s="314">
        <v>54</v>
      </c>
      <c r="G79" s="323">
        <v>0</v>
      </c>
      <c r="H79" s="316">
        <v>0</v>
      </c>
      <c r="I79" s="317">
        <f t="shared" si="6"/>
        <v>0</v>
      </c>
      <c r="J79" s="318" t="str">
        <f t="shared" si="7"/>
        <v>NO BET</v>
      </c>
      <c r="K79" s="122"/>
      <c r="L79" s="73">
        <f t="shared" si="8"/>
        <v>0</v>
      </c>
      <c r="M79" s="12"/>
      <c r="N79" s="64"/>
      <c r="O79" s="127"/>
    </row>
    <row r="80" spans="1:15" hidden="1" x14ac:dyDescent="0.25">
      <c r="A80" s="84">
        <v>14</v>
      </c>
      <c r="B80" s="205"/>
      <c r="C80" s="206"/>
      <c r="D80" s="31"/>
      <c r="E80" s="125"/>
      <c r="F80" s="126"/>
      <c r="G80" s="132">
        <v>0</v>
      </c>
      <c r="H80" s="29">
        <v>0</v>
      </c>
      <c r="I80" s="32">
        <f t="shared" si="6"/>
        <v>0</v>
      </c>
      <c r="J80" s="33" t="str">
        <f t="shared" si="7"/>
        <v>NO BET</v>
      </c>
      <c r="K80" s="122"/>
      <c r="L80" s="73">
        <f t="shared" si="8"/>
        <v>0</v>
      </c>
      <c r="M80" s="12"/>
      <c r="N80" s="64"/>
      <c r="O80" s="118"/>
    </row>
    <row r="81" spans="1:15" hidden="1" x14ac:dyDescent="0.25">
      <c r="A81" s="84">
        <v>15</v>
      </c>
      <c r="B81" s="205"/>
      <c r="C81" s="206"/>
      <c r="D81" s="31"/>
      <c r="E81" s="125"/>
      <c r="F81" s="125"/>
      <c r="G81" s="28">
        <v>0</v>
      </c>
      <c r="H81" s="29">
        <v>0</v>
      </c>
      <c r="I81" s="32">
        <f t="shared" si="6"/>
        <v>0</v>
      </c>
      <c r="J81" s="33" t="str">
        <f t="shared" si="7"/>
        <v>NO BET</v>
      </c>
      <c r="K81" s="122"/>
      <c r="L81" s="73">
        <f t="shared" si="8"/>
        <v>0</v>
      </c>
      <c r="M81" s="12"/>
      <c r="N81" s="64"/>
      <c r="O81" s="118"/>
    </row>
    <row r="82" spans="1:15" hidden="1" x14ac:dyDescent="0.25">
      <c r="A82" s="84">
        <v>16</v>
      </c>
      <c r="B82" s="134"/>
      <c r="C82" s="31"/>
      <c r="D82" s="31"/>
      <c r="E82" s="43"/>
      <c r="F82" s="43"/>
      <c r="G82" s="28">
        <v>0</v>
      </c>
      <c r="H82" s="29">
        <v>0</v>
      </c>
      <c r="I82" s="32">
        <f t="shared" si="6"/>
        <v>0</v>
      </c>
      <c r="J82" s="33" t="str">
        <f t="shared" si="7"/>
        <v>NO BET</v>
      </c>
      <c r="K82" s="122"/>
      <c r="L82" s="73">
        <f t="shared" si="8"/>
        <v>0</v>
      </c>
      <c r="M82" s="12"/>
      <c r="N82" s="64"/>
      <c r="O82" s="118"/>
    </row>
    <row r="83" spans="1:15" hidden="1" x14ac:dyDescent="0.25">
      <c r="A83" s="84">
        <v>17</v>
      </c>
      <c r="B83" s="31"/>
      <c r="C83" s="31"/>
      <c r="D83" s="31"/>
      <c r="E83" s="43"/>
      <c r="F83" s="43"/>
      <c r="G83" s="28">
        <v>0</v>
      </c>
      <c r="H83" s="29">
        <v>0</v>
      </c>
      <c r="I83" s="32">
        <f t="shared" si="6"/>
        <v>0</v>
      </c>
      <c r="J83" s="33" t="str">
        <f t="shared" si="7"/>
        <v>NO BET</v>
      </c>
      <c r="K83" s="122"/>
      <c r="L83" s="73">
        <f t="shared" si="8"/>
        <v>0</v>
      </c>
      <c r="M83" s="12"/>
      <c r="N83" s="64"/>
      <c r="O83" s="118"/>
    </row>
    <row r="84" spans="1:15" hidden="1" x14ac:dyDescent="0.25">
      <c r="A84" s="84">
        <v>18</v>
      </c>
      <c r="B84" s="31"/>
      <c r="C84" s="31"/>
      <c r="D84" s="31"/>
      <c r="E84" s="43"/>
      <c r="F84" s="43"/>
      <c r="G84" s="28">
        <v>0</v>
      </c>
      <c r="H84" s="29">
        <v>0</v>
      </c>
      <c r="I84" s="32">
        <f t="shared" si="6"/>
        <v>0</v>
      </c>
      <c r="J84" s="33" t="str">
        <f t="shared" si="7"/>
        <v>NO BET</v>
      </c>
      <c r="K84" s="55"/>
      <c r="L84" s="73">
        <f t="shared" si="8"/>
        <v>0</v>
      </c>
      <c r="N84" s="64"/>
      <c r="O84" s="118"/>
    </row>
    <row r="85" spans="1:15" hidden="1" x14ac:dyDescent="0.25">
      <c r="A85" s="83">
        <v>19</v>
      </c>
      <c r="B85" s="58"/>
      <c r="C85" s="58"/>
      <c r="D85" s="58"/>
      <c r="E85" s="62"/>
      <c r="F85" s="62"/>
      <c r="G85" s="6">
        <v>0</v>
      </c>
      <c r="H85" s="9">
        <v>0</v>
      </c>
      <c r="I85" s="19">
        <f t="shared" si="6"/>
        <v>0</v>
      </c>
      <c r="J85" s="15" t="str">
        <f t="shared" si="7"/>
        <v>NO BET</v>
      </c>
      <c r="K85" s="55"/>
      <c r="L85" s="73">
        <f t="shared" si="8"/>
        <v>0</v>
      </c>
      <c r="N85" s="64"/>
      <c r="O85" s="118"/>
    </row>
    <row r="86" spans="1:15" hidden="1" x14ac:dyDescent="0.25">
      <c r="A86" s="83">
        <v>20</v>
      </c>
      <c r="B86" s="58"/>
      <c r="C86" s="58"/>
      <c r="D86" s="58"/>
      <c r="E86" s="62"/>
      <c r="F86" s="62"/>
      <c r="G86" s="7">
        <v>0</v>
      </c>
      <c r="H86" s="10">
        <v>0</v>
      </c>
      <c r="I86" s="19">
        <f t="shared" si="6"/>
        <v>0</v>
      </c>
      <c r="J86" s="15" t="str">
        <f t="shared" si="7"/>
        <v>NO BET</v>
      </c>
      <c r="K86" s="55"/>
      <c r="L86" s="73">
        <f t="shared" si="8"/>
        <v>0</v>
      </c>
      <c r="M86" s="72"/>
      <c r="N86" s="64"/>
      <c r="O86" s="118"/>
    </row>
    <row r="87" spans="1:15" hidden="1" x14ac:dyDescent="0.25">
      <c r="A87" s="84">
        <v>21</v>
      </c>
      <c r="B87" s="31"/>
      <c r="C87" s="31"/>
      <c r="D87" s="31"/>
      <c r="E87" s="43"/>
      <c r="F87" s="43"/>
      <c r="G87" s="28">
        <v>0</v>
      </c>
      <c r="H87" s="29">
        <v>0</v>
      </c>
      <c r="I87" s="19">
        <f t="shared" si="6"/>
        <v>0</v>
      </c>
      <c r="J87" s="15" t="str">
        <f t="shared" si="7"/>
        <v>NO BET</v>
      </c>
      <c r="K87" s="55"/>
      <c r="L87" s="73">
        <f t="shared" si="8"/>
        <v>0</v>
      </c>
      <c r="N87" s="64"/>
      <c r="O87" s="118"/>
    </row>
    <row r="88" spans="1:15" hidden="1" x14ac:dyDescent="0.25">
      <c r="A88" s="83">
        <v>22</v>
      </c>
      <c r="B88" s="58"/>
      <c r="C88" s="58"/>
      <c r="D88" s="58"/>
      <c r="E88" s="62"/>
      <c r="F88" s="62"/>
      <c r="G88" s="5">
        <v>0</v>
      </c>
      <c r="H88" s="8">
        <v>0</v>
      </c>
      <c r="I88" s="19">
        <f t="shared" si="6"/>
        <v>0</v>
      </c>
      <c r="J88" s="15" t="str">
        <f t="shared" si="7"/>
        <v>NO BET</v>
      </c>
      <c r="K88" s="55"/>
      <c r="L88" s="73">
        <f t="shared" si="8"/>
        <v>0</v>
      </c>
      <c r="N88" s="64"/>
      <c r="O88" s="118"/>
    </row>
    <row r="89" spans="1:15" hidden="1" x14ac:dyDescent="0.25">
      <c r="A89" s="83">
        <v>23</v>
      </c>
      <c r="B89" s="58"/>
      <c r="C89" s="58"/>
      <c r="D89" s="58"/>
      <c r="E89" s="62"/>
      <c r="F89" s="62"/>
      <c r="G89" s="6">
        <v>0</v>
      </c>
      <c r="H89" s="9">
        <v>0</v>
      </c>
      <c r="I89" s="19">
        <f t="shared" si="6"/>
        <v>0</v>
      </c>
      <c r="J89" s="15" t="str">
        <f t="shared" si="7"/>
        <v>NO BET</v>
      </c>
      <c r="K89" s="55"/>
      <c r="L89" s="73">
        <f t="shared" si="8"/>
        <v>0</v>
      </c>
      <c r="N89" s="64"/>
      <c r="O89" s="118"/>
    </row>
    <row r="90" spans="1:15" ht="15.75" hidden="1" customHeight="1" x14ac:dyDescent="0.25">
      <c r="A90" s="83">
        <v>24</v>
      </c>
      <c r="B90" s="58"/>
      <c r="C90" s="58"/>
      <c r="D90" s="58"/>
      <c r="E90" s="62"/>
      <c r="F90" s="62"/>
      <c r="G90" s="6">
        <v>0</v>
      </c>
      <c r="H90" s="9">
        <v>0</v>
      </c>
      <c r="I90" s="19">
        <f t="shared" si="6"/>
        <v>0</v>
      </c>
      <c r="J90" s="15" t="str">
        <f t="shared" si="7"/>
        <v>NO BET</v>
      </c>
      <c r="K90" s="55"/>
      <c r="L90" s="73">
        <f t="shared" si="8"/>
        <v>0</v>
      </c>
      <c r="N90" s="64"/>
      <c r="O90" s="118"/>
    </row>
    <row r="91" spans="1:15" x14ac:dyDescent="0.25">
      <c r="A91" s="76"/>
      <c r="B91" s="77"/>
      <c r="C91" s="76"/>
      <c r="D91" s="76"/>
      <c r="J91" s="59"/>
      <c r="K91" s="56" t="s">
        <v>26</v>
      </c>
      <c r="L91" s="60"/>
      <c r="N91" s="72"/>
      <c r="O91" s="3"/>
    </row>
    <row r="92" spans="1:15" x14ac:dyDescent="0.25">
      <c r="A92" s="57" t="s">
        <v>22</v>
      </c>
      <c r="B92" s="418"/>
      <c r="C92" s="418"/>
      <c r="D92" s="230"/>
      <c r="E92" s="63" t="s">
        <v>16</v>
      </c>
      <c r="F92" s="61"/>
      <c r="G92" s="86"/>
      <c r="H92" s="16"/>
      <c r="I92" s="17" t="s">
        <v>25</v>
      </c>
      <c r="J92" s="18">
        <f>SUM(J67:J90)</f>
        <v>54.532722179781004</v>
      </c>
      <c r="K92" s="56" t="s">
        <v>17</v>
      </c>
      <c r="L92" s="18">
        <f>SUM(L67:L91)</f>
        <v>0</v>
      </c>
      <c r="N92" s="72"/>
      <c r="O92" s="3"/>
    </row>
    <row r="93" spans="1:15" x14ac:dyDescent="0.25">
      <c r="A93" s="30" t="s">
        <v>40</v>
      </c>
      <c r="B93" s="2"/>
      <c r="C93" s="2"/>
      <c r="D93" s="2"/>
      <c r="E93" s="86"/>
      <c r="F93" s="86"/>
      <c r="G93" s="86"/>
      <c r="H93" s="3"/>
      <c r="I93" s="94"/>
      <c r="J93" s="22"/>
      <c r="K93" s="55"/>
      <c r="L93" s="95"/>
      <c r="N93" s="72"/>
      <c r="O93" s="3"/>
    </row>
    <row r="94" spans="1:15" x14ac:dyDescent="0.25">
      <c r="A94" s="30"/>
      <c r="B94" s="2"/>
      <c r="C94" s="2"/>
      <c r="D94" s="2"/>
      <c r="E94" s="86"/>
      <c r="F94" s="86"/>
      <c r="G94" s="23"/>
      <c r="H94" s="3"/>
      <c r="I94" s="94"/>
      <c r="J94" s="22"/>
      <c r="K94" s="55"/>
      <c r="L94" s="95"/>
      <c r="O94" s="3"/>
    </row>
    <row r="95" spans="1:15" x14ac:dyDescent="0.25">
      <c r="A95" s="30"/>
      <c r="B95" s="2"/>
      <c r="C95" s="2"/>
      <c r="D95" s="2"/>
      <c r="E95" s="86"/>
      <c r="F95" s="86"/>
      <c r="G95" s="23"/>
      <c r="H95" s="3"/>
      <c r="I95" s="94"/>
      <c r="J95" s="22"/>
      <c r="K95" s="55"/>
      <c r="L95" s="95"/>
      <c r="O95" s="3"/>
    </row>
    <row r="96" spans="1:15" ht="15" customHeight="1" x14ac:dyDescent="0.25">
      <c r="A96" s="238" t="s">
        <v>6</v>
      </c>
      <c r="B96" s="79" t="s">
        <v>83</v>
      </c>
      <c r="C96" s="69" t="s">
        <v>14</v>
      </c>
      <c r="D96" s="114" t="s">
        <v>122</v>
      </c>
      <c r="E96" s="232"/>
      <c r="F96" s="232"/>
      <c r="G96" s="114"/>
      <c r="H96" s="238" t="s">
        <v>19</v>
      </c>
      <c r="I96" s="415" t="s">
        <v>15</v>
      </c>
      <c r="J96" s="409">
        <v>0.9</v>
      </c>
      <c r="K96" s="412" t="s">
        <v>4</v>
      </c>
      <c r="L96" s="408">
        <v>100</v>
      </c>
      <c r="M96" s="411" t="s">
        <v>3</v>
      </c>
      <c r="N96" s="410" t="s">
        <v>50</v>
      </c>
      <c r="O96" s="115"/>
    </row>
    <row r="97" spans="1:15" x14ac:dyDescent="0.25">
      <c r="A97" s="79" t="s">
        <v>7</v>
      </c>
      <c r="B97" s="85">
        <v>8</v>
      </c>
      <c r="C97" s="80" t="s">
        <v>13</v>
      </c>
      <c r="D97" s="85" t="s">
        <v>87</v>
      </c>
      <c r="E97" s="78"/>
      <c r="F97" s="78"/>
      <c r="G97" s="85"/>
      <c r="H97" s="67"/>
      <c r="I97" s="415"/>
      <c r="J97" s="409"/>
      <c r="K97" s="412"/>
      <c r="L97" s="408"/>
      <c r="M97" s="411"/>
      <c r="N97" s="410"/>
      <c r="O97" s="115"/>
    </row>
    <row r="98" spans="1:15" ht="15" customHeight="1" x14ac:dyDescent="0.25">
      <c r="A98" s="81" t="s">
        <v>8</v>
      </c>
      <c r="B98" s="82" t="s">
        <v>123</v>
      </c>
      <c r="C98" s="67"/>
      <c r="D98" s="85"/>
      <c r="E98" s="54"/>
      <c r="F98" s="54"/>
      <c r="G98" s="67"/>
      <c r="H98" s="67"/>
      <c r="I98" s="52"/>
      <c r="J98" s="67"/>
      <c r="K98" s="67"/>
      <c r="L98" s="67"/>
      <c r="M98" s="410" t="s">
        <v>20</v>
      </c>
      <c r="N98" s="410"/>
      <c r="O98" s="116" t="s">
        <v>51</v>
      </c>
    </row>
    <row r="99" spans="1:15" ht="30" x14ac:dyDescent="0.25">
      <c r="A99" s="78" t="s">
        <v>9</v>
      </c>
      <c r="B99" s="78" t="s">
        <v>10</v>
      </c>
      <c r="C99" s="81" t="s">
        <v>0</v>
      </c>
      <c r="D99" s="81"/>
      <c r="E99" s="78" t="s">
        <v>43</v>
      </c>
      <c r="F99" s="78" t="s">
        <v>44</v>
      </c>
      <c r="G99" s="78" t="s">
        <v>11</v>
      </c>
      <c r="H99" s="233" t="s">
        <v>69</v>
      </c>
      <c r="I99" s="233" t="s">
        <v>70</v>
      </c>
      <c r="J99" s="78" t="s">
        <v>1</v>
      </c>
      <c r="K99" s="78" t="s">
        <v>12</v>
      </c>
      <c r="L99" s="78" t="s">
        <v>5</v>
      </c>
      <c r="M99" s="410"/>
      <c r="N99" s="410"/>
      <c r="O99" s="117" t="s">
        <v>52</v>
      </c>
    </row>
    <row r="100" spans="1:15" x14ac:dyDescent="0.25">
      <c r="A100" s="324">
        <v>1</v>
      </c>
      <c r="B100" s="325" t="s">
        <v>124</v>
      </c>
      <c r="C100" s="326" t="s">
        <v>125</v>
      </c>
      <c r="D100" s="336"/>
      <c r="E100" s="328">
        <v>7</v>
      </c>
      <c r="F100" s="329">
        <v>61</v>
      </c>
      <c r="G100" s="21">
        <v>3.5</v>
      </c>
      <c r="H100" s="337">
        <v>2.2999999999999998</v>
      </c>
      <c r="I100" s="32">
        <f>H100</f>
        <v>2.2999999999999998</v>
      </c>
      <c r="J100" s="33" t="str">
        <f>IF(M100="B", $L$96/G100*$J$96,IF(I100&lt;=G100,$M$96,IF(I100&gt;G100,SUM($L$96/G100*$J$96,0,ROUNDUP(,0)))))</f>
        <v>NO BET</v>
      </c>
      <c r="K100" s="122"/>
      <c r="L100" s="73">
        <f>IF(J100="NO BET",0,IF(K100&gt;1,J100*-1,IF(K100=1,SUM(J100*I100-J100,0))))</f>
        <v>0</v>
      </c>
      <c r="M100" s="86"/>
      <c r="N100" s="64"/>
      <c r="O100" s="64" t="s">
        <v>66</v>
      </c>
    </row>
    <row r="101" spans="1:15" ht="15" customHeight="1" x14ac:dyDescent="0.25">
      <c r="A101" s="84">
        <v>2</v>
      </c>
      <c r="B101" s="305" t="s">
        <v>126</v>
      </c>
      <c r="C101" s="304" t="s">
        <v>127</v>
      </c>
      <c r="D101" s="332"/>
      <c r="E101" s="307">
        <v>6</v>
      </c>
      <c r="F101" s="308">
        <v>60.5</v>
      </c>
      <c r="G101" s="131">
        <v>21.3</v>
      </c>
      <c r="H101" s="8">
        <v>26</v>
      </c>
      <c r="I101" s="32">
        <f t="shared" ref="I101:I123" si="9">H101</f>
        <v>26</v>
      </c>
      <c r="J101" s="33">
        <f t="shared" ref="J101:J123" si="10">IF(M101="B", $L$96/G101*$J$96,IF(I101&lt;=G101,$M$96,IF(I101&gt;G101,SUM($L$96/G101*$J$96,0,ROUNDUP(,0)))))</f>
        <v>4.2253521126760569</v>
      </c>
      <c r="K101" s="122"/>
      <c r="L101" s="73" t="b">
        <f t="shared" ref="L101:L123" si="11">IF(J101="NO BET",0,IF(K101&gt;1,J101*-1,IF(K101=1,SUM(J101*I101-J101,0))))</f>
        <v>0</v>
      </c>
      <c r="M101" s="86"/>
      <c r="N101" s="64"/>
      <c r="O101" s="64" t="s">
        <v>66</v>
      </c>
    </row>
    <row r="102" spans="1:15" x14ac:dyDescent="0.25">
      <c r="A102" s="84">
        <v>3</v>
      </c>
      <c r="B102" s="305" t="s">
        <v>128</v>
      </c>
      <c r="C102" s="304" t="s">
        <v>149</v>
      </c>
      <c r="D102" s="332"/>
      <c r="E102" s="307">
        <v>13</v>
      </c>
      <c r="F102" s="308">
        <v>59.5</v>
      </c>
      <c r="G102" s="132">
        <v>16</v>
      </c>
      <c r="H102" s="29">
        <v>13</v>
      </c>
      <c r="I102" s="32">
        <f t="shared" si="9"/>
        <v>13</v>
      </c>
      <c r="J102" s="33" t="str">
        <f t="shared" si="10"/>
        <v>NO BET</v>
      </c>
      <c r="K102" s="122"/>
      <c r="L102" s="73">
        <f t="shared" si="11"/>
        <v>0</v>
      </c>
      <c r="M102" s="86"/>
      <c r="N102" s="64"/>
      <c r="O102" s="64"/>
    </row>
    <row r="103" spans="1:15" ht="15" customHeight="1" x14ac:dyDescent="0.25">
      <c r="A103" s="84">
        <v>4</v>
      </c>
      <c r="B103" s="305" t="s">
        <v>129</v>
      </c>
      <c r="C103" s="304" t="s">
        <v>130</v>
      </c>
      <c r="D103" s="332"/>
      <c r="E103" s="307">
        <v>12</v>
      </c>
      <c r="F103" s="308">
        <v>59</v>
      </c>
      <c r="G103" s="132">
        <v>6.7</v>
      </c>
      <c r="H103" s="29">
        <v>48</v>
      </c>
      <c r="I103" s="32">
        <f t="shared" si="9"/>
        <v>48</v>
      </c>
      <c r="J103" s="33">
        <f t="shared" si="10"/>
        <v>13.432835820895523</v>
      </c>
      <c r="K103" s="122"/>
      <c r="L103" s="73" t="b">
        <f t="shared" si="11"/>
        <v>0</v>
      </c>
      <c r="M103" s="86"/>
      <c r="N103" s="64"/>
      <c r="O103" s="64"/>
    </row>
    <row r="104" spans="1:15" x14ac:dyDescent="0.25">
      <c r="A104" s="309">
        <v>5</v>
      </c>
      <c r="B104" s="310" t="s">
        <v>131</v>
      </c>
      <c r="C104" s="311" t="s">
        <v>132</v>
      </c>
      <c r="D104" s="333"/>
      <c r="E104" s="313">
        <v>1</v>
      </c>
      <c r="F104" s="314">
        <v>59</v>
      </c>
      <c r="G104" s="323">
        <v>0</v>
      </c>
      <c r="H104" s="316">
        <v>0</v>
      </c>
      <c r="I104" s="317">
        <f t="shared" si="9"/>
        <v>0</v>
      </c>
      <c r="J104" s="318" t="str">
        <f t="shared" si="10"/>
        <v>NO BET</v>
      </c>
      <c r="K104" s="122"/>
      <c r="L104" s="73">
        <f t="shared" si="11"/>
        <v>0</v>
      </c>
      <c r="M104" s="86"/>
      <c r="N104" s="64"/>
      <c r="O104" s="64"/>
    </row>
    <row r="105" spans="1:15" x14ac:dyDescent="0.25">
      <c r="A105" s="84">
        <v>6</v>
      </c>
      <c r="B105" s="305" t="s">
        <v>133</v>
      </c>
      <c r="C105" s="304" t="s">
        <v>134</v>
      </c>
      <c r="D105" s="332"/>
      <c r="E105" s="307">
        <v>2</v>
      </c>
      <c r="F105" s="308">
        <v>59</v>
      </c>
      <c r="G105" s="132">
        <v>5.4</v>
      </c>
      <c r="H105" s="29">
        <v>3.1</v>
      </c>
      <c r="I105" s="32">
        <f t="shared" si="9"/>
        <v>3.1</v>
      </c>
      <c r="J105" s="33" t="str">
        <f t="shared" si="10"/>
        <v>NO BET</v>
      </c>
      <c r="K105" s="122"/>
      <c r="L105" s="73">
        <f t="shared" si="11"/>
        <v>0</v>
      </c>
      <c r="M105" s="86"/>
      <c r="N105" s="64"/>
      <c r="O105" s="118" t="s">
        <v>102</v>
      </c>
    </row>
    <row r="106" spans="1:15" x14ac:dyDescent="0.25">
      <c r="A106" s="84">
        <v>7</v>
      </c>
      <c r="B106" s="305" t="s">
        <v>135</v>
      </c>
      <c r="C106" s="304" t="s">
        <v>150</v>
      </c>
      <c r="D106" s="332"/>
      <c r="E106" s="307">
        <v>15</v>
      </c>
      <c r="F106" s="308">
        <v>58.5</v>
      </c>
      <c r="G106" s="131">
        <v>22.8</v>
      </c>
      <c r="H106" s="8">
        <v>26</v>
      </c>
      <c r="I106" s="32">
        <f t="shared" si="9"/>
        <v>26</v>
      </c>
      <c r="J106" s="33">
        <f t="shared" si="10"/>
        <v>3.947368421052631</v>
      </c>
      <c r="K106" s="122"/>
      <c r="L106" s="73" t="b">
        <f t="shared" si="11"/>
        <v>0</v>
      </c>
      <c r="M106" s="86"/>
      <c r="N106" s="64"/>
      <c r="O106" s="118"/>
    </row>
    <row r="107" spans="1:15" x14ac:dyDescent="0.25">
      <c r="A107" s="309">
        <v>8</v>
      </c>
      <c r="B107" s="310" t="s">
        <v>136</v>
      </c>
      <c r="C107" s="311" t="s">
        <v>137</v>
      </c>
      <c r="D107" s="333"/>
      <c r="E107" s="313">
        <v>11</v>
      </c>
      <c r="F107" s="314">
        <v>58.5</v>
      </c>
      <c r="G107" s="323">
        <v>0</v>
      </c>
      <c r="H107" s="316">
        <v>0</v>
      </c>
      <c r="I107" s="317">
        <f t="shared" si="9"/>
        <v>0</v>
      </c>
      <c r="J107" s="33" t="str">
        <f t="shared" si="10"/>
        <v>NO BET</v>
      </c>
      <c r="K107" s="122"/>
      <c r="L107" s="73">
        <f t="shared" si="11"/>
        <v>0</v>
      </c>
      <c r="M107" s="86"/>
      <c r="N107" s="64"/>
      <c r="O107" s="118"/>
    </row>
    <row r="108" spans="1:15" x14ac:dyDescent="0.25">
      <c r="A108" s="309">
        <v>9</v>
      </c>
      <c r="B108" s="310" t="s">
        <v>138</v>
      </c>
      <c r="C108" s="311" t="s">
        <v>151</v>
      </c>
      <c r="D108" s="333"/>
      <c r="E108" s="313">
        <v>14</v>
      </c>
      <c r="F108" s="314">
        <v>58</v>
      </c>
      <c r="G108" s="323">
        <v>0</v>
      </c>
      <c r="H108" s="316">
        <v>0</v>
      </c>
      <c r="I108" s="317">
        <f t="shared" si="9"/>
        <v>0</v>
      </c>
      <c r="J108" s="318" t="str">
        <f t="shared" si="10"/>
        <v>NO BET</v>
      </c>
      <c r="K108" s="122"/>
      <c r="L108" s="73">
        <f t="shared" si="11"/>
        <v>0</v>
      </c>
      <c r="M108" s="86"/>
      <c r="N108" s="64"/>
      <c r="O108" s="118"/>
    </row>
    <row r="109" spans="1:15" x14ac:dyDescent="0.25">
      <c r="A109" s="84">
        <v>10</v>
      </c>
      <c r="B109" s="305" t="s">
        <v>139</v>
      </c>
      <c r="C109" s="304" t="s">
        <v>152</v>
      </c>
      <c r="D109" s="332"/>
      <c r="E109" s="307">
        <v>5</v>
      </c>
      <c r="F109" s="308">
        <v>58</v>
      </c>
      <c r="G109" s="132">
        <v>6.7</v>
      </c>
      <c r="H109" s="29">
        <v>13</v>
      </c>
      <c r="I109" s="32">
        <f t="shared" si="9"/>
        <v>13</v>
      </c>
      <c r="J109" s="33">
        <f t="shared" si="10"/>
        <v>13.432835820895523</v>
      </c>
      <c r="K109" s="122"/>
      <c r="L109" s="73" t="b">
        <f t="shared" si="11"/>
        <v>0</v>
      </c>
      <c r="M109" s="86"/>
      <c r="N109" s="64"/>
      <c r="O109" s="118"/>
    </row>
    <row r="110" spans="1:15" x14ac:dyDescent="0.25">
      <c r="A110" s="309">
        <v>11</v>
      </c>
      <c r="B110" s="310">
        <v>5453</v>
      </c>
      <c r="C110" s="311" t="s">
        <v>140</v>
      </c>
      <c r="D110" s="333"/>
      <c r="E110" s="313">
        <v>3</v>
      </c>
      <c r="F110" s="314">
        <v>57.5</v>
      </c>
      <c r="G110" s="323">
        <v>0</v>
      </c>
      <c r="H110" s="316">
        <v>0</v>
      </c>
      <c r="I110" s="317">
        <f t="shared" si="9"/>
        <v>0</v>
      </c>
      <c r="J110" s="318" t="str">
        <f t="shared" si="10"/>
        <v>NO BET</v>
      </c>
      <c r="K110" s="122"/>
      <c r="L110" s="73">
        <f t="shared" si="11"/>
        <v>0</v>
      </c>
      <c r="M110" s="86"/>
      <c r="N110" s="64"/>
      <c r="O110" s="118" t="s">
        <v>102</v>
      </c>
    </row>
    <row r="111" spans="1:15" x14ac:dyDescent="0.25">
      <c r="A111" s="84">
        <v>12</v>
      </c>
      <c r="B111" s="305" t="s">
        <v>141</v>
      </c>
      <c r="C111" s="304" t="s">
        <v>142</v>
      </c>
      <c r="D111" s="332"/>
      <c r="E111" s="307">
        <v>9</v>
      </c>
      <c r="F111" s="308">
        <v>56.5</v>
      </c>
      <c r="G111" s="132">
        <v>31.2</v>
      </c>
      <c r="H111" s="29">
        <v>17.5</v>
      </c>
      <c r="I111" s="32">
        <f t="shared" si="9"/>
        <v>17.5</v>
      </c>
      <c r="J111" s="33" t="str">
        <f t="shared" si="10"/>
        <v>NO BET</v>
      </c>
      <c r="K111" s="122"/>
      <c r="L111" s="73">
        <f t="shared" si="11"/>
        <v>0</v>
      </c>
      <c r="M111" s="86"/>
      <c r="N111" s="64"/>
      <c r="O111" s="118"/>
    </row>
    <row r="112" spans="1:15" x14ac:dyDescent="0.25">
      <c r="A112" s="309">
        <v>13</v>
      </c>
      <c r="B112" s="310" t="s">
        <v>143</v>
      </c>
      <c r="C112" s="311" t="s">
        <v>153</v>
      </c>
      <c r="D112" s="333"/>
      <c r="E112" s="313">
        <v>16</v>
      </c>
      <c r="F112" s="314">
        <v>58.5</v>
      </c>
      <c r="G112" s="323">
        <v>0</v>
      </c>
      <c r="H112" s="316">
        <v>0</v>
      </c>
      <c r="I112" s="317">
        <f t="shared" si="9"/>
        <v>0</v>
      </c>
      <c r="J112" s="318" t="str">
        <f t="shared" si="10"/>
        <v>NO BET</v>
      </c>
      <c r="K112" s="122"/>
      <c r="L112" s="73">
        <f t="shared" si="11"/>
        <v>0</v>
      </c>
      <c r="M112" s="86"/>
      <c r="N112" s="64"/>
      <c r="O112" s="118"/>
    </row>
    <row r="113" spans="1:15" ht="15" customHeight="1" x14ac:dyDescent="0.25">
      <c r="A113" s="309">
        <v>14</v>
      </c>
      <c r="B113" s="310">
        <v>3665</v>
      </c>
      <c r="C113" s="311" t="s">
        <v>144</v>
      </c>
      <c r="D113" s="333"/>
      <c r="E113" s="313">
        <v>8</v>
      </c>
      <c r="F113" s="314">
        <v>56.5</v>
      </c>
      <c r="G113" s="323">
        <v>0</v>
      </c>
      <c r="H113" s="316">
        <v>0</v>
      </c>
      <c r="I113" s="317">
        <f t="shared" si="9"/>
        <v>0</v>
      </c>
      <c r="J113" s="318" t="str">
        <f t="shared" si="10"/>
        <v>NO BET</v>
      </c>
      <c r="K113" s="122"/>
      <c r="L113" s="73">
        <f t="shared" si="11"/>
        <v>0</v>
      </c>
      <c r="M113" s="86"/>
      <c r="N113" s="64"/>
      <c r="O113" s="118"/>
    </row>
    <row r="114" spans="1:15" ht="16.5" customHeight="1" x14ac:dyDescent="0.25">
      <c r="A114" s="84">
        <v>15</v>
      </c>
      <c r="B114" s="305" t="s">
        <v>145</v>
      </c>
      <c r="C114" s="304" t="s">
        <v>146</v>
      </c>
      <c r="D114" s="332"/>
      <c r="E114" s="307">
        <v>4</v>
      </c>
      <c r="F114" s="308">
        <v>56</v>
      </c>
      <c r="G114" s="132">
        <v>6.7</v>
      </c>
      <c r="H114" s="29">
        <v>20</v>
      </c>
      <c r="I114" s="32">
        <f t="shared" si="9"/>
        <v>20</v>
      </c>
      <c r="J114" s="33">
        <f t="shared" si="10"/>
        <v>13.432835820895523</v>
      </c>
      <c r="K114" s="122"/>
      <c r="L114" s="73" t="b">
        <f t="shared" si="11"/>
        <v>0</v>
      </c>
      <c r="M114" s="86"/>
      <c r="N114" s="64"/>
      <c r="O114" s="118"/>
    </row>
    <row r="115" spans="1:15" x14ac:dyDescent="0.25">
      <c r="A115" s="84">
        <v>16</v>
      </c>
      <c r="B115" s="305" t="s">
        <v>147</v>
      </c>
      <c r="C115" s="304" t="s">
        <v>148</v>
      </c>
      <c r="D115" s="332"/>
      <c r="E115" s="307">
        <v>10</v>
      </c>
      <c r="F115" s="308">
        <v>56</v>
      </c>
      <c r="G115" s="132">
        <v>11.3</v>
      </c>
      <c r="H115" s="29">
        <v>16.5</v>
      </c>
      <c r="I115" s="32">
        <f t="shared" si="9"/>
        <v>16.5</v>
      </c>
      <c r="J115" s="33">
        <f t="shared" si="10"/>
        <v>7.9646017699115044</v>
      </c>
      <c r="K115" s="122"/>
      <c r="L115" s="73" t="b">
        <f t="shared" si="11"/>
        <v>0</v>
      </c>
      <c r="M115" s="86"/>
      <c r="N115" s="64"/>
      <c r="O115" s="118"/>
    </row>
    <row r="116" spans="1:15" hidden="1" x14ac:dyDescent="0.25">
      <c r="A116" s="84">
        <v>17</v>
      </c>
      <c r="B116" s="135"/>
      <c r="C116" s="124"/>
      <c r="D116" s="121"/>
      <c r="E116" s="125"/>
      <c r="F116" s="126"/>
      <c r="G116" s="132">
        <v>0</v>
      </c>
      <c r="H116" s="29">
        <v>0</v>
      </c>
      <c r="I116" s="32">
        <f t="shared" si="9"/>
        <v>0</v>
      </c>
      <c r="J116" s="33" t="str">
        <f t="shared" si="10"/>
        <v>NO BET</v>
      </c>
      <c r="K116" s="122"/>
      <c r="L116" s="73">
        <f t="shared" si="11"/>
        <v>0</v>
      </c>
      <c r="M116" s="86"/>
      <c r="N116" s="64"/>
      <c r="O116" s="118"/>
    </row>
    <row r="117" spans="1:15" hidden="1" x14ac:dyDescent="0.25">
      <c r="A117" s="84">
        <v>18</v>
      </c>
      <c r="B117" s="134"/>
      <c r="C117" s="31"/>
      <c r="D117" s="31"/>
      <c r="E117" s="43"/>
      <c r="F117" s="162"/>
      <c r="G117" s="132">
        <v>0</v>
      </c>
      <c r="H117" s="29">
        <v>0</v>
      </c>
      <c r="I117" s="32">
        <f t="shared" si="9"/>
        <v>0</v>
      </c>
      <c r="J117" s="33" t="str">
        <f t="shared" si="10"/>
        <v>NO BET</v>
      </c>
      <c r="K117" s="122"/>
      <c r="L117" s="73">
        <f t="shared" si="11"/>
        <v>0</v>
      </c>
      <c r="M117" s="86"/>
      <c r="N117" s="64"/>
      <c r="O117" s="118"/>
    </row>
    <row r="118" spans="1:15" hidden="1" x14ac:dyDescent="0.25">
      <c r="A118" s="84">
        <v>19</v>
      </c>
      <c r="B118" s="134"/>
      <c r="C118" s="31"/>
      <c r="D118" s="31"/>
      <c r="E118" s="43"/>
      <c r="F118" s="162"/>
      <c r="G118" s="28">
        <v>0</v>
      </c>
      <c r="H118" s="29">
        <v>0</v>
      </c>
      <c r="I118" s="32">
        <f t="shared" si="9"/>
        <v>0</v>
      </c>
      <c r="J118" s="33" t="str">
        <f t="shared" si="10"/>
        <v>NO BET</v>
      </c>
      <c r="K118" s="122"/>
      <c r="L118" s="73">
        <f t="shared" si="11"/>
        <v>0</v>
      </c>
      <c r="M118" s="86"/>
      <c r="N118" s="64"/>
      <c r="O118" s="118"/>
    </row>
    <row r="119" spans="1:15" hidden="1" x14ac:dyDescent="0.25">
      <c r="A119" s="84">
        <v>20</v>
      </c>
      <c r="B119" s="134"/>
      <c r="C119" s="31"/>
      <c r="D119" s="31"/>
      <c r="E119" s="43"/>
      <c r="F119" s="43"/>
      <c r="G119" s="5">
        <v>0</v>
      </c>
      <c r="H119" s="8">
        <v>0</v>
      </c>
      <c r="I119" s="32">
        <f t="shared" si="9"/>
        <v>0</v>
      </c>
      <c r="J119" s="33" t="str">
        <f t="shared" si="10"/>
        <v>NO BET</v>
      </c>
      <c r="K119" s="122"/>
      <c r="L119" s="73">
        <f t="shared" si="11"/>
        <v>0</v>
      </c>
      <c r="M119" s="86"/>
      <c r="N119" s="64"/>
      <c r="O119" s="118"/>
    </row>
    <row r="120" spans="1:15" hidden="1" x14ac:dyDescent="0.25">
      <c r="A120" s="84">
        <v>21</v>
      </c>
      <c r="B120" s="31"/>
      <c r="C120" s="31"/>
      <c r="D120" s="31"/>
      <c r="E120" s="43"/>
      <c r="F120" s="43"/>
      <c r="G120" s="28">
        <v>0</v>
      </c>
      <c r="H120" s="29">
        <v>0</v>
      </c>
      <c r="I120" s="32">
        <f t="shared" si="9"/>
        <v>0</v>
      </c>
      <c r="J120" s="33" t="str">
        <f t="shared" si="10"/>
        <v>NO BET</v>
      </c>
      <c r="K120" s="122"/>
      <c r="L120" s="73">
        <f t="shared" si="11"/>
        <v>0</v>
      </c>
      <c r="M120" s="86"/>
      <c r="N120" s="64"/>
      <c r="O120" s="118"/>
    </row>
    <row r="121" spans="1:15" hidden="1" x14ac:dyDescent="0.25">
      <c r="A121" s="84">
        <v>22</v>
      </c>
      <c r="B121" s="31"/>
      <c r="C121" s="31"/>
      <c r="D121" s="31"/>
      <c r="E121" s="43"/>
      <c r="F121" s="43"/>
      <c r="G121" s="5">
        <v>0</v>
      </c>
      <c r="H121" s="8">
        <v>0</v>
      </c>
      <c r="I121" s="32">
        <f t="shared" si="9"/>
        <v>0</v>
      </c>
      <c r="J121" s="33" t="str">
        <f t="shared" si="10"/>
        <v>NO BET</v>
      </c>
      <c r="K121" s="122"/>
      <c r="L121" s="73">
        <f t="shared" si="11"/>
        <v>0</v>
      </c>
      <c r="M121" s="86"/>
      <c r="N121" s="64"/>
      <c r="O121" s="118"/>
    </row>
    <row r="122" spans="1:15" hidden="1" x14ac:dyDescent="0.25">
      <c r="A122" s="84">
        <v>23</v>
      </c>
      <c r="B122" s="31"/>
      <c r="C122" s="31"/>
      <c r="D122" s="31"/>
      <c r="E122" s="43"/>
      <c r="F122" s="43"/>
      <c r="G122" s="28">
        <v>0</v>
      </c>
      <c r="H122" s="29">
        <v>0</v>
      </c>
      <c r="I122" s="32">
        <f t="shared" si="9"/>
        <v>0</v>
      </c>
      <c r="J122" s="33" t="str">
        <f t="shared" si="10"/>
        <v>NO BET</v>
      </c>
      <c r="K122" s="122"/>
      <c r="L122" s="73">
        <f t="shared" si="11"/>
        <v>0</v>
      </c>
      <c r="M122" s="86"/>
      <c r="N122" s="64"/>
      <c r="O122" s="118"/>
    </row>
    <row r="123" spans="1:15" hidden="1" x14ac:dyDescent="0.25">
      <c r="A123" s="84">
        <v>24</v>
      </c>
      <c r="B123" s="31"/>
      <c r="C123" s="31"/>
      <c r="D123" s="31"/>
      <c r="E123" s="43"/>
      <c r="F123" s="43"/>
      <c r="G123" s="28">
        <v>0</v>
      </c>
      <c r="H123" s="29">
        <v>0</v>
      </c>
      <c r="I123" s="32">
        <f t="shared" si="9"/>
        <v>0</v>
      </c>
      <c r="J123" s="33" t="str">
        <f t="shared" si="10"/>
        <v>NO BET</v>
      </c>
      <c r="K123" s="122"/>
      <c r="L123" s="73">
        <f t="shared" si="11"/>
        <v>0</v>
      </c>
      <c r="M123" s="86"/>
      <c r="N123" s="64"/>
      <c r="O123" s="118"/>
    </row>
    <row r="124" spans="1:15" x14ac:dyDescent="0.25">
      <c r="A124" s="136"/>
      <c r="B124" s="137"/>
      <c r="C124" s="136"/>
      <c r="D124" s="136"/>
      <c r="E124" s="122"/>
      <c r="F124" s="122"/>
      <c r="G124" s="12"/>
      <c r="H124" s="12"/>
      <c r="I124" s="138"/>
      <c r="J124" s="139"/>
      <c r="K124" s="140" t="s">
        <v>26</v>
      </c>
      <c r="L124" s="60"/>
      <c r="M124" s="86"/>
      <c r="N124" s="2"/>
      <c r="O124" s="14"/>
    </row>
    <row r="125" spans="1:15" x14ac:dyDescent="0.25">
      <c r="A125" s="57" t="s">
        <v>22</v>
      </c>
      <c r="B125" s="407"/>
      <c r="C125" s="407"/>
      <c r="D125" s="231"/>
      <c r="E125" s="63" t="s">
        <v>16</v>
      </c>
      <c r="F125" s="61"/>
      <c r="G125" s="86"/>
      <c r="H125" s="16"/>
      <c r="I125" s="17" t="s">
        <v>25</v>
      </c>
      <c r="J125" s="18">
        <f>SUM(J100:J123)</f>
        <v>56.435829766326755</v>
      </c>
      <c r="K125" s="56" t="s">
        <v>17</v>
      </c>
      <c r="L125" s="18">
        <f>SUM(L100:L124)</f>
        <v>0</v>
      </c>
      <c r="M125" s="86"/>
      <c r="N125" s="2"/>
    </row>
    <row r="126" spans="1:15" x14ac:dyDescent="0.25">
      <c r="A126" s="30" t="s">
        <v>40</v>
      </c>
      <c r="B126" s="2"/>
      <c r="C126" s="2"/>
      <c r="D126" s="2"/>
      <c r="E126" s="86"/>
      <c r="F126" s="86"/>
      <c r="G126" s="86"/>
      <c r="L126" s="95"/>
    </row>
    <row r="127" spans="1:15" hidden="1" x14ac:dyDescent="0.25">
      <c r="A127" s="30"/>
      <c r="B127" s="2"/>
      <c r="C127" s="2"/>
      <c r="D127" s="2"/>
      <c r="E127" s="86"/>
      <c r="F127" s="86"/>
      <c r="G127" s="141"/>
      <c r="L127" s="95"/>
    </row>
    <row r="128" spans="1:15" hidden="1" x14ac:dyDescent="0.25">
      <c r="A128" s="30"/>
      <c r="B128" s="2"/>
      <c r="C128" s="2"/>
      <c r="D128" s="2"/>
      <c r="E128" s="86"/>
      <c r="F128" s="86"/>
      <c r="G128" s="141"/>
      <c r="L128" s="95"/>
    </row>
    <row r="129" spans="1:15" ht="15" hidden="1" customHeight="1" x14ac:dyDescent="0.25">
      <c r="A129" s="238" t="s">
        <v>6</v>
      </c>
      <c r="B129" s="79" t="s">
        <v>83</v>
      </c>
      <c r="C129" s="69" t="s">
        <v>14</v>
      </c>
      <c r="D129" s="114"/>
      <c r="E129" s="232"/>
      <c r="F129" s="232"/>
      <c r="G129" s="114"/>
      <c r="H129" s="238" t="s">
        <v>19</v>
      </c>
      <c r="I129" s="415" t="s">
        <v>15</v>
      </c>
      <c r="J129" s="409">
        <v>0.9</v>
      </c>
      <c r="K129" s="412" t="s">
        <v>4</v>
      </c>
      <c r="L129" s="408">
        <v>100</v>
      </c>
      <c r="M129" s="411" t="s">
        <v>3</v>
      </c>
      <c r="N129" s="410" t="s">
        <v>50</v>
      </c>
      <c r="O129" s="115"/>
    </row>
    <row r="130" spans="1:15" hidden="1" x14ac:dyDescent="0.25">
      <c r="A130" s="79" t="s">
        <v>7</v>
      </c>
      <c r="B130" s="85">
        <v>4</v>
      </c>
      <c r="C130" s="80" t="s">
        <v>13</v>
      </c>
      <c r="D130" s="85"/>
      <c r="E130" s="78"/>
      <c r="F130" s="78"/>
      <c r="G130" s="85"/>
      <c r="H130" s="67"/>
      <c r="I130" s="415"/>
      <c r="J130" s="409"/>
      <c r="K130" s="412"/>
      <c r="L130" s="408"/>
      <c r="M130" s="411"/>
      <c r="N130" s="410"/>
      <c r="O130" s="115"/>
    </row>
    <row r="131" spans="1:15" ht="15" hidden="1" customHeight="1" x14ac:dyDescent="0.25">
      <c r="A131" s="81" t="s">
        <v>8</v>
      </c>
      <c r="B131" s="82" t="s">
        <v>56</v>
      </c>
      <c r="C131" s="67"/>
      <c r="D131" s="85"/>
      <c r="E131" s="54"/>
      <c r="F131" s="54"/>
      <c r="G131" s="67"/>
      <c r="H131" s="67"/>
      <c r="I131" s="52"/>
      <c r="J131" s="67"/>
      <c r="K131" s="67"/>
      <c r="L131" s="67"/>
      <c r="M131" s="410" t="s">
        <v>20</v>
      </c>
      <c r="N131" s="410"/>
      <c r="O131" s="116" t="s">
        <v>51</v>
      </c>
    </row>
    <row r="132" spans="1:15" ht="30" hidden="1" x14ac:dyDescent="0.25">
      <c r="A132" s="78" t="s">
        <v>9</v>
      </c>
      <c r="B132" s="78" t="s">
        <v>10</v>
      </c>
      <c r="C132" s="81" t="s">
        <v>0</v>
      </c>
      <c r="D132" s="81"/>
      <c r="E132" s="78" t="s">
        <v>43</v>
      </c>
      <c r="F132" s="78" t="s">
        <v>44</v>
      </c>
      <c r="G132" s="78" t="s">
        <v>11</v>
      </c>
      <c r="H132" s="233" t="s">
        <v>69</v>
      </c>
      <c r="I132" s="233" t="s">
        <v>70</v>
      </c>
      <c r="J132" s="78" t="s">
        <v>1</v>
      </c>
      <c r="K132" s="78" t="s">
        <v>12</v>
      </c>
      <c r="L132" s="78" t="s">
        <v>5</v>
      </c>
      <c r="M132" s="410"/>
      <c r="N132" s="410"/>
      <c r="O132" s="117" t="s">
        <v>52</v>
      </c>
    </row>
    <row r="133" spans="1:15" hidden="1" x14ac:dyDescent="0.25">
      <c r="A133" s="84">
        <v>1</v>
      </c>
      <c r="B133" s="135"/>
      <c r="C133" s="124"/>
      <c r="D133" s="31"/>
      <c r="E133" s="125"/>
      <c r="F133" s="125"/>
      <c r="G133" s="5">
        <v>0</v>
      </c>
      <c r="H133" s="8">
        <v>0</v>
      </c>
      <c r="I133" s="32">
        <f>H133</f>
        <v>0</v>
      </c>
      <c r="J133" s="33" t="str">
        <f>IF(M133="B", $L$129/G133*$J$129,IF(I133&lt;=G133,$M$129,IF(I133&gt;G133,SUM($L$129/G133*$J$129,0,ROUNDUP(,0)))))</f>
        <v>NO BET</v>
      </c>
      <c r="K133" s="55"/>
      <c r="L133" s="73">
        <f>IF(J133="NO BET",0,IF(K133&gt;1,J133*-1,IF(K133=1,SUM(J133*I133-J133,0))))</f>
        <v>0</v>
      </c>
      <c r="M133" s="86"/>
      <c r="N133" s="64"/>
      <c r="O133" s="127"/>
    </row>
    <row r="134" spans="1:15" ht="15" hidden="1" customHeight="1" x14ac:dyDescent="0.25">
      <c r="A134" s="84">
        <v>2</v>
      </c>
      <c r="B134" s="135"/>
      <c r="C134" s="124"/>
      <c r="D134" s="31"/>
      <c r="E134" s="125"/>
      <c r="F134" s="125"/>
      <c r="G134" s="5">
        <v>0</v>
      </c>
      <c r="H134" s="8">
        <v>0</v>
      </c>
      <c r="I134" s="32">
        <f t="shared" ref="I134:I156" si="12">H134</f>
        <v>0</v>
      </c>
      <c r="J134" s="33" t="str">
        <f t="shared" ref="J134:J156" si="13">IF(M134="B", $L$129/G134*$J$129,IF(I134&lt;=G134,$M$129,IF(I134&gt;G134,SUM($L$129/G134*$J$129,0,ROUNDUP(,0)))))</f>
        <v>NO BET</v>
      </c>
      <c r="K134" s="55"/>
      <c r="L134" s="73">
        <f t="shared" ref="L134:L156" si="14">IF(J134="NO BET",0,IF(K134&gt;1,J134*-1,IF(K134=1,SUM(J134*I134-J134,0))))</f>
        <v>0</v>
      </c>
      <c r="M134" s="86"/>
      <c r="N134" s="64"/>
      <c r="O134" s="127"/>
    </row>
    <row r="135" spans="1:15" hidden="1" x14ac:dyDescent="0.25">
      <c r="A135" s="84">
        <v>3</v>
      </c>
      <c r="B135" s="135"/>
      <c r="C135" s="124"/>
      <c r="D135" s="31"/>
      <c r="E135" s="125"/>
      <c r="F135" s="125"/>
      <c r="G135" s="28">
        <v>0</v>
      </c>
      <c r="H135" s="29">
        <v>0</v>
      </c>
      <c r="I135" s="32">
        <f t="shared" si="12"/>
        <v>0</v>
      </c>
      <c r="J135" s="33" t="str">
        <f t="shared" si="13"/>
        <v>NO BET</v>
      </c>
      <c r="K135" s="55"/>
      <c r="L135" s="73">
        <f t="shared" si="14"/>
        <v>0</v>
      </c>
      <c r="M135" s="86"/>
      <c r="N135" s="64"/>
      <c r="O135" s="118"/>
    </row>
    <row r="136" spans="1:15" ht="15" hidden="1" customHeight="1" x14ac:dyDescent="0.25">
      <c r="A136" s="84">
        <v>4</v>
      </c>
      <c r="B136" s="135"/>
      <c r="C136" s="124"/>
      <c r="D136" s="31"/>
      <c r="E136" s="125"/>
      <c r="F136" s="125"/>
      <c r="G136" s="28">
        <v>0</v>
      </c>
      <c r="H136" s="29">
        <v>0</v>
      </c>
      <c r="I136" s="32">
        <f t="shared" si="12"/>
        <v>0</v>
      </c>
      <c r="J136" s="33" t="str">
        <f t="shared" si="13"/>
        <v>NO BET</v>
      </c>
      <c r="K136" s="55"/>
      <c r="L136" s="73">
        <f t="shared" si="14"/>
        <v>0</v>
      </c>
      <c r="M136" s="86"/>
      <c r="N136" s="64"/>
      <c r="O136" s="118"/>
    </row>
    <row r="137" spans="1:15" hidden="1" x14ac:dyDescent="0.25">
      <c r="A137" s="84">
        <v>5</v>
      </c>
      <c r="B137" s="135"/>
      <c r="C137" s="124"/>
      <c r="D137" s="31"/>
      <c r="E137" s="125"/>
      <c r="F137" s="125"/>
      <c r="G137" s="28">
        <v>0</v>
      </c>
      <c r="H137" s="29">
        <v>0</v>
      </c>
      <c r="I137" s="32">
        <f t="shared" si="12"/>
        <v>0</v>
      </c>
      <c r="J137" s="33" t="str">
        <f t="shared" si="13"/>
        <v>NO BET</v>
      </c>
      <c r="K137" s="55"/>
      <c r="L137" s="73">
        <f t="shared" si="14"/>
        <v>0</v>
      </c>
      <c r="M137" s="86"/>
      <c r="N137" s="64"/>
      <c r="O137" s="118"/>
    </row>
    <row r="138" spans="1:15" hidden="1" x14ac:dyDescent="0.25">
      <c r="A138" s="84">
        <v>6</v>
      </c>
      <c r="B138" s="135"/>
      <c r="C138" s="124"/>
      <c r="D138" s="31"/>
      <c r="E138" s="125"/>
      <c r="F138" s="125"/>
      <c r="G138" s="28">
        <v>0</v>
      </c>
      <c r="H138" s="29">
        <v>0</v>
      </c>
      <c r="I138" s="32">
        <f t="shared" si="12"/>
        <v>0</v>
      </c>
      <c r="J138" s="33" t="str">
        <f t="shared" si="13"/>
        <v>NO BET</v>
      </c>
      <c r="K138" s="55"/>
      <c r="L138" s="73">
        <f t="shared" si="14"/>
        <v>0</v>
      </c>
      <c r="M138" s="86"/>
      <c r="N138" s="64"/>
      <c r="O138" s="118"/>
    </row>
    <row r="139" spans="1:15" hidden="1" x14ac:dyDescent="0.25">
      <c r="A139" s="84">
        <v>7</v>
      </c>
      <c r="B139" s="135"/>
      <c r="C139" s="124"/>
      <c r="D139" s="31"/>
      <c r="E139" s="125"/>
      <c r="F139" s="125"/>
      <c r="G139" s="5">
        <v>0</v>
      </c>
      <c r="H139" s="8">
        <v>0</v>
      </c>
      <c r="I139" s="32">
        <f t="shared" si="12"/>
        <v>0</v>
      </c>
      <c r="J139" s="33" t="str">
        <f t="shared" si="13"/>
        <v>NO BET</v>
      </c>
      <c r="K139" s="55"/>
      <c r="L139" s="73">
        <f t="shared" si="14"/>
        <v>0</v>
      </c>
      <c r="M139" s="86"/>
      <c r="N139" s="64"/>
      <c r="O139" s="118"/>
    </row>
    <row r="140" spans="1:15" hidden="1" x14ac:dyDescent="0.25">
      <c r="A140" s="84">
        <v>8</v>
      </c>
      <c r="B140" s="135"/>
      <c r="C140" s="124"/>
      <c r="D140" s="31"/>
      <c r="E140" s="125"/>
      <c r="F140" s="125"/>
      <c r="G140" s="28">
        <v>0</v>
      </c>
      <c r="H140" s="29">
        <v>0</v>
      </c>
      <c r="I140" s="32">
        <f t="shared" si="12"/>
        <v>0</v>
      </c>
      <c r="J140" s="33" t="str">
        <f t="shared" si="13"/>
        <v>NO BET</v>
      </c>
      <c r="K140" s="55"/>
      <c r="L140" s="73">
        <f t="shared" si="14"/>
        <v>0</v>
      </c>
      <c r="M140" s="86"/>
      <c r="N140" s="64"/>
      <c r="O140" s="118"/>
    </row>
    <row r="141" spans="1:15" hidden="1" x14ac:dyDescent="0.25">
      <c r="A141" s="84">
        <v>9</v>
      </c>
      <c r="B141" s="135"/>
      <c r="C141" s="124"/>
      <c r="D141" s="31"/>
      <c r="E141" s="125"/>
      <c r="F141" s="125"/>
      <c r="G141" s="28">
        <v>0</v>
      </c>
      <c r="H141" s="29">
        <v>0</v>
      </c>
      <c r="I141" s="32">
        <f t="shared" si="12"/>
        <v>0</v>
      </c>
      <c r="J141" s="33" t="str">
        <f t="shared" si="13"/>
        <v>NO BET</v>
      </c>
      <c r="K141" s="55"/>
      <c r="L141" s="73">
        <f t="shared" si="14"/>
        <v>0</v>
      </c>
      <c r="M141" s="86"/>
      <c r="N141" s="64"/>
      <c r="O141" s="118"/>
    </row>
    <row r="142" spans="1:15" hidden="1" x14ac:dyDescent="0.25">
      <c r="A142" s="84">
        <v>10</v>
      </c>
      <c r="B142" s="133"/>
      <c r="C142" s="124"/>
      <c r="D142" s="31"/>
      <c r="E142" s="125"/>
      <c r="F142" s="125"/>
      <c r="G142" s="28">
        <v>0</v>
      </c>
      <c r="H142" s="29">
        <v>0</v>
      </c>
      <c r="I142" s="32">
        <f t="shared" si="12"/>
        <v>0</v>
      </c>
      <c r="J142" s="33" t="str">
        <f t="shared" si="13"/>
        <v>NO BET</v>
      </c>
      <c r="K142" s="55"/>
      <c r="L142" s="73">
        <f t="shared" si="14"/>
        <v>0</v>
      </c>
      <c r="M142" s="86"/>
      <c r="N142" s="64"/>
      <c r="O142" s="118"/>
    </row>
    <row r="143" spans="1:15" hidden="1" x14ac:dyDescent="0.25">
      <c r="A143" s="84">
        <v>11</v>
      </c>
      <c r="B143" s="135"/>
      <c r="C143" s="124"/>
      <c r="D143" s="31"/>
      <c r="E143" s="125"/>
      <c r="F143" s="125"/>
      <c r="G143" s="28">
        <v>0</v>
      </c>
      <c r="H143" s="29">
        <v>0</v>
      </c>
      <c r="I143" s="32">
        <f t="shared" si="12"/>
        <v>0</v>
      </c>
      <c r="J143" s="33" t="str">
        <f t="shared" si="13"/>
        <v>NO BET</v>
      </c>
      <c r="K143" s="55"/>
      <c r="L143" s="73">
        <f t="shared" si="14"/>
        <v>0</v>
      </c>
      <c r="M143" s="86"/>
      <c r="N143" s="64"/>
      <c r="O143" s="118"/>
    </row>
    <row r="144" spans="1:15" hidden="1" x14ac:dyDescent="0.25">
      <c r="A144" s="84">
        <v>12</v>
      </c>
      <c r="B144" s="135"/>
      <c r="C144" s="124"/>
      <c r="D144" s="31"/>
      <c r="E144" s="125"/>
      <c r="F144" s="125"/>
      <c r="G144" s="28">
        <v>0</v>
      </c>
      <c r="H144" s="29">
        <v>0</v>
      </c>
      <c r="I144" s="32">
        <f t="shared" si="12"/>
        <v>0</v>
      </c>
      <c r="J144" s="33" t="str">
        <f t="shared" si="13"/>
        <v>NO BET</v>
      </c>
      <c r="K144" s="55"/>
      <c r="L144" s="73">
        <f t="shared" si="14"/>
        <v>0</v>
      </c>
      <c r="M144" s="86"/>
      <c r="N144" s="64"/>
      <c r="O144" s="118"/>
    </row>
    <row r="145" spans="1:15" hidden="1" x14ac:dyDescent="0.25">
      <c r="A145" s="84">
        <v>13</v>
      </c>
      <c r="B145" s="135"/>
      <c r="C145" s="124"/>
      <c r="D145" s="31"/>
      <c r="E145" s="125"/>
      <c r="F145" s="125"/>
      <c r="G145" s="28">
        <v>0</v>
      </c>
      <c r="H145" s="29">
        <v>0</v>
      </c>
      <c r="I145" s="32">
        <f t="shared" si="12"/>
        <v>0</v>
      </c>
      <c r="J145" s="33" t="str">
        <f t="shared" si="13"/>
        <v>NO BET</v>
      </c>
      <c r="K145" s="55"/>
      <c r="L145" s="73">
        <f t="shared" si="14"/>
        <v>0</v>
      </c>
      <c r="M145" s="86"/>
      <c r="N145" s="64"/>
      <c r="O145" s="118"/>
    </row>
    <row r="146" spans="1:15" hidden="1" x14ac:dyDescent="0.25">
      <c r="A146" s="84">
        <v>14</v>
      </c>
      <c r="B146" s="135"/>
      <c r="C146" s="124"/>
      <c r="D146" s="31"/>
      <c r="E146" s="125"/>
      <c r="F146" s="125"/>
      <c r="G146" s="28">
        <v>0</v>
      </c>
      <c r="H146" s="29">
        <v>0</v>
      </c>
      <c r="I146" s="32">
        <f t="shared" si="12"/>
        <v>0</v>
      </c>
      <c r="J146" s="33" t="str">
        <f t="shared" si="13"/>
        <v>NO BET</v>
      </c>
      <c r="K146" s="55"/>
      <c r="L146" s="73">
        <f t="shared" si="14"/>
        <v>0</v>
      </c>
      <c r="M146" s="86"/>
      <c r="N146" s="64"/>
      <c r="O146" s="127"/>
    </row>
    <row r="147" spans="1:15" hidden="1" x14ac:dyDescent="0.25">
      <c r="A147" s="84">
        <v>15</v>
      </c>
      <c r="B147" s="135"/>
      <c r="C147" s="124"/>
      <c r="D147" s="31"/>
      <c r="E147" s="125"/>
      <c r="F147" s="125"/>
      <c r="G147" s="28">
        <v>0</v>
      </c>
      <c r="H147" s="29">
        <v>0</v>
      </c>
      <c r="I147" s="32">
        <f t="shared" si="12"/>
        <v>0</v>
      </c>
      <c r="J147" s="33" t="str">
        <f t="shared" si="13"/>
        <v>NO BET</v>
      </c>
      <c r="K147" s="55"/>
      <c r="L147" s="73">
        <f t="shared" si="14"/>
        <v>0</v>
      </c>
      <c r="M147" s="86"/>
      <c r="N147" s="64"/>
      <c r="O147" s="127"/>
    </row>
    <row r="148" spans="1:15" hidden="1" x14ac:dyDescent="0.25">
      <c r="A148" s="84">
        <v>16</v>
      </c>
      <c r="B148" s="134"/>
      <c r="C148" s="31"/>
      <c r="D148" s="31"/>
      <c r="E148" s="43"/>
      <c r="F148" s="43"/>
      <c r="G148" s="28">
        <v>0</v>
      </c>
      <c r="H148" s="29">
        <v>0</v>
      </c>
      <c r="I148" s="32">
        <f t="shared" si="12"/>
        <v>0</v>
      </c>
      <c r="J148" s="33" t="str">
        <f t="shared" si="13"/>
        <v>NO BET</v>
      </c>
      <c r="K148" s="55"/>
      <c r="L148" s="73">
        <f t="shared" si="14"/>
        <v>0</v>
      </c>
      <c r="M148" s="86"/>
      <c r="N148" s="64"/>
      <c r="O148" s="128"/>
    </row>
    <row r="149" spans="1:15" hidden="1" x14ac:dyDescent="0.25">
      <c r="A149" s="84">
        <v>17</v>
      </c>
      <c r="B149" s="134"/>
      <c r="C149" s="31"/>
      <c r="D149" s="31"/>
      <c r="E149" s="43"/>
      <c r="F149" s="43"/>
      <c r="G149" s="28">
        <v>0</v>
      </c>
      <c r="H149" s="29">
        <v>0</v>
      </c>
      <c r="I149" s="32">
        <f t="shared" si="12"/>
        <v>0</v>
      </c>
      <c r="J149" s="33" t="str">
        <f t="shared" si="13"/>
        <v>NO BET</v>
      </c>
      <c r="K149" s="55"/>
      <c r="L149" s="73">
        <f t="shared" si="14"/>
        <v>0</v>
      </c>
      <c r="M149" s="86"/>
      <c r="N149" s="64"/>
      <c r="O149" s="127"/>
    </row>
    <row r="150" spans="1:15" hidden="1" x14ac:dyDescent="0.25">
      <c r="A150" s="84">
        <v>18</v>
      </c>
      <c r="B150" s="31"/>
      <c r="C150" s="31"/>
      <c r="D150" s="31"/>
      <c r="E150" s="43"/>
      <c r="F150" s="43"/>
      <c r="G150" s="28">
        <v>0</v>
      </c>
      <c r="H150" s="29">
        <v>0</v>
      </c>
      <c r="I150" s="32">
        <f t="shared" si="12"/>
        <v>0</v>
      </c>
      <c r="J150" s="33" t="str">
        <f t="shared" si="13"/>
        <v>NO BET</v>
      </c>
      <c r="K150" s="55"/>
      <c r="L150" s="73">
        <f t="shared" si="14"/>
        <v>0</v>
      </c>
      <c r="M150" s="86"/>
      <c r="N150" s="64"/>
      <c r="O150" s="127"/>
    </row>
    <row r="151" spans="1:15" hidden="1" x14ac:dyDescent="0.25">
      <c r="A151" s="84">
        <v>19</v>
      </c>
      <c r="B151" s="31"/>
      <c r="C151" s="31"/>
      <c r="D151" s="31"/>
      <c r="E151" s="43"/>
      <c r="F151" s="43"/>
      <c r="G151" s="28">
        <v>0</v>
      </c>
      <c r="H151" s="29">
        <v>0</v>
      </c>
      <c r="I151" s="32">
        <f t="shared" si="12"/>
        <v>0</v>
      </c>
      <c r="J151" s="33" t="str">
        <f t="shared" si="13"/>
        <v>NO BET</v>
      </c>
      <c r="K151" s="55"/>
      <c r="L151" s="73">
        <f t="shared" si="14"/>
        <v>0</v>
      </c>
      <c r="M151" s="86"/>
      <c r="N151" s="64"/>
      <c r="O151" s="127"/>
    </row>
    <row r="152" spans="1:15" hidden="1" x14ac:dyDescent="0.25">
      <c r="A152" s="83">
        <v>20</v>
      </c>
      <c r="B152" s="58"/>
      <c r="C152" s="58"/>
      <c r="D152" s="58"/>
      <c r="E152" s="62"/>
      <c r="F152" s="62"/>
      <c r="G152" s="7">
        <v>0</v>
      </c>
      <c r="H152" s="10">
        <v>0</v>
      </c>
      <c r="I152" s="19">
        <f t="shared" si="12"/>
        <v>0</v>
      </c>
      <c r="J152" s="15" t="str">
        <f t="shared" si="13"/>
        <v>NO BET</v>
      </c>
      <c r="K152" s="55"/>
      <c r="L152" s="73">
        <f t="shared" si="14"/>
        <v>0</v>
      </c>
      <c r="M152" s="86"/>
      <c r="N152" s="64"/>
      <c r="O152" s="127"/>
    </row>
    <row r="153" spans="1:15" hidden="1" x14ac:dyDescent="0.25">
      <c r="A153" s="83">
        <v>21</v>
      </c>
      <c r="B153" s="58"/>
      <c r="C153" s="31"/>
      <c r="D153" s="31"/>
      <c r="E153" s="43"/>
      <c r="F153" s="43"/>
      <c r="G153" s="28">
        <v>0</v>
      </c>
      <c r="H153" s="29">
        <v>0</v>
      </c>
      <c r="I153" s="19">
        <f t="shared" si="12"/>
        <v>0</v>
      </c>
      <c r="J153" s="15" t="str">
        <f t="shared" si="13"/>
        <v>NO BET</v>
      </c>
      <c r="K153" s="55"/>
      <c r="L153" s="73">
        <f t="shared" si="14"/>
        <v>0</v>
      </c>
      <c r="M153" s="86"/>
      <c r="N153" s="64"/>
      <c r="O153" s="127"/>
    </row>
    <row r="154" spans="1:15" hidden="1" x14ac:dyDescent="0.25">
      <c r="A154" s="83">
        <v>22</v>
      </c>
      <c r="B154" s="58"/>
      <c r="C154" s="58"/>
      <c r="D154" s="58"/>
      <c r="E154" s="62"/>
      <c r="F154" s="62"/>
      <c r="G154" s="5">
        <v>0</v>
      </c>
      <c r="H154" s="8">
        <v>0</v>
      </c>
      <c r="I154" s="19">
        <f t="shared" si="12"/>
        <v>0</v>
      </c>
      <c r="J154" s="15" t="str">
        <f t="shared" si="13"/>
        <v>NO BET</v>
      </c>
      <c r="K154" s="55"/>
      <c r="L154" s="73">
        <f t="shared" si="14"/>
        <v>0</v>
      </c>
      <c r="M154" s="86"/>
      <c r="N154" s="64"/>
      <c r="O154" s="127"/>
    </row>
    <row r="155" spans="1:15" hidden="1" x14ac:dyDescent="0.25">
      <c r="A155" s="83">
        <v>23</v>
      </c>
      <c r="B155" s="58"/>
      <c r="C155" s="58"/>
      <c r="D155" s="58"/>
      <c r="E155" s="62"/>
      <c r="F155" s="62"/>
      <c r="G155" s="6">
        <v>0</v>
      </c>
      <c r="H155" s="9">
        <v>0</v>
      </c>
      <c r="I155" s="19">
        <f t="shared" si="12"/>
        <v>0</v>
      </c>
      <c r="J155" s="15" t="str">
        <f t="shared" si="13"/>
        <v>NO BET</v>
      </c>
      <c r="K155" s="55"/>
      <c r="L155" s="73">
        <f t="shared" si="14"/>
        <v>0</v>
      </c>
      <c r="M155" s="86"/>
      <c r="N155" s="64"/>
      <c r="O155" s="143"/>
    </row>
    <row r="156" spans="1:15" hidden="1" x14ac:dyDescent="0.25">
      <c r="A156" s="83">
        <v>24</v>
      </c>
      <c r="B156" s="58"/>
      <c r="C156" s="58"/>
      <c r="D156" s="58"/>
      <c r="E156" s="62"/>
      <c r="F156" s="62"/>
      <c r="G156" s="6">
        <v>0</v>
      </c>
      <c r="H156" s="9">
        <v>0</v>
      </c>
      <c r="I156" s="19">
        <f t="shared" si="12"/>
        <v>0</v>
      </c>
      <c r="J156" s="15" t="str">
        <f t="shared" si="13"/>
        <v>NO BET</v>
      </c>
      <c r="K156" s="55"/>
      <c r="L156" s="73">
        <f t="shared" si="14"/>
        <v>0</v>
      </c>
      <c r="M156" s="86"/>
      <c r="N156" s="64"/>
      <c r="O156" s="143"/>
    </row>
    <row r="157" spans="1:15" hidden="1" x14ac:dyDescent="0.25">
      <c r="A157" s="76"/>
      <c r="B157" s="77"/>
      <c r="C157" s="76"/>
      <c r="D157" s="76"/>
      <c r="J157" s="59"/>
      <c r="K157" s="56" t="s">
        <v>26</v>
      </c>
      <c r="L157" s="60"/>
      <c r="N157" s="2"/>
      <c r="O157" s="144"/>
    </row>
    <row r="158" spans="1:15" hidden="1" x14ac:dyDescent="0.25">
      <c r="A158" s="57" t="s">
        <v>22</v>
      </c>
      <c r="B158" s="418"/>
      <c r="C158" s="418"/>
      <c r="D158" s="230"/>
      <c r="E158" s="63" t="s">
        <v>16</v>
      </c>
      <c r="F158" s="61"/>
      <c r="G158" s="86"/>
      <c r="H158" s="16"/>
      <c r="I158" s="17" t="s">
        <v>25</v>
      </c>
      <c r="J158" s="18">
        <f>SUM(J133:J156)</f>
        <v>0</v>
      </c>
      <c r="K158" s="56" t="s">
        <v>17</v>
      </c>
      <c r="L158" s="18">
        <f>SUM(L133:L157)</f>
        <v>0</v>
      </c>
      <c r="N158" s="2"/>
      <c r="O158" s="144"/>
    </row>
    <row r="159" spans="1:15" hidden="1" x14ac:dyDescent="0.25">
      <c r="A159" s="30" t="s">
        <v>40</v>
      </c>
      <c r="B159" s="2"/>
      <c r="C159" s="2"/>
      <c r="D159" s="2"/>
      <c r="E159" s="86"/>
      <c r="F159" s="86"/>
      <c r="G159" s="86"/>
      <c r="H159" s="24"/>
      <c r="I159" s="94"/>
      <c r="J159" s="22"/>
      <c r="K159" s="55"/>
      <c r="N159" s="72"/>
      <c r="O159" s="145"/>
    </row>
    <row r="160" spans="1:15" hidden="1" x14ac:dyDescent="0.25">
      <c r="A160" s="30"/>
      <c r="B160" s="2"/>
      <c r="C160" s="2"/>
      <c r="D160" s="2"/>
      <c r="E160" s="86"/>
      <c r="F160" s="86"/>
      <c r="G160" s="21"/>
      <c r="H160" s="24"/>
      <c r="I160" s="94"/>
      <c r="J160" s="22"/>
      <c r="K160" s="55"/>
      <c r="N160" s="72"/>
      <c r="O160" s="145"/>
    </row>
    <row r="161" spans="1:15" hidden="1" x14ac:dyDescent="0.25">
      <c r="A161" s="30"/>
      <c r="B161" s="2"/>
      <c r="C161" s="2"/>
      <c r="D161" s="2"/>
      <c r="E161" s="86"/>
      <c r="F161" s="86"/>
      <c r="G161" s="21"/>
      <c r="H161" s="24"/>
      <c r="I161" s="94"/>
      <c r="J161" s="22"/>
      <c r="K161" s="55"/>
      <c r="N161" s="72"/>
      <c r="O161" s="145"/>
    </row>
    <row r="162" spans="1:15" ht="15" hidden="1" customHeight="1" x14ac:dyDescent="0.25">
      <c r="A162" s="238" t="s">
        <v>6</v>
      </c>
      <c r="B162" s="79" t="s">
        <v>83</v>
      </c>
      <c r="C162" s="69" t="s">
        <v>14</v>
      </c>
      <c r="D162" s="114"/>
      <c r="E162" s="232"/>
      <c r="F162" s="232"/>
      <c r="G162" s="114"/>
      <c r="H162" s="238" t="s">
        <v>19</v>
      </c>
      <c r="I162" s="415" t="s">
        <v>15</v>
      </c>
      <c r="J162" s="409">
        <v>0.9</v>
      </c>
      <c r="K162" s="412" t="s">
        <v>4</v>
      </c>
      <c r="L162" s="408">
        <v>100</v>
      </c>
      <c r="M162" s="411" t="s">
        <v>3</v>
      </c>
      <c r="N162" s="410" t="s">
        <v>50</v>
      </c>
      <c r="O162" s="115"/>
    </row>
    <row r="163" spans="1:15" hidden="1" x14ac:dyDescent="0.25">
      <c r="A163" s="79" t="s">
        <v>7</v>
      </c>
      <c r="B163" s="85">
        <v>5</v>
      </c>
      <c r="C163" s="80" t="s">
        <v>13</v>
      </c>
      <c r="D163" s="85"/>
      <c r="E163" s="78"/>
      <c r="F163" s="78"/>
      <c r="G163" s="85"/>
      <c r="H163" s="67"/>
      <c r="I163" s="415"/>
      <c r="J163" s="409"/>
      <c r="K163" s="412"/>
      <c r="L163" s="408"/>
      <c r="M163" s="411"/>
      <c r="N163" s="410"/>
      <c r="O163" s="115"/>
    </row>
    <row r="164" spans="1:15" ht="15" hidden="1" customHeight="1" x14ac:dyDescent="0.25">
      <c r="A164" s="81" t="s">
        <v>8</v>
      </c>
      <c r="B164" s="82" t="s">
        <v>57</v>
      </c>
      <c r="C164" s="67"/>
      <c r="D164" s="85"/>
      <c r="E164" s="54"/>
      <c r="F164" s="54"/>
      <c r="G164" s="85"/>
      <c r="H164" s="67"/>
      <c r="I164" s="52"/>
      <c r="J164" s="67"/>
      <c r="K164" s="67"/>
      <c r="L164" s="67"/>
      <c r="M164" s="410" t="s">
        <v>20</v>
      </c>
      <c r="N164" s="410"/>
      <c r="O164" s="116" t="s">
        <v>51</v>
      </c>
    </row>
    <row r="165" spans="1:15" ht="30" hidden="1" x14ac:dyDescent="0.25">
      <c r="A165" s="78" t="s">
        <v>9</v>
      </c>
      <c r="B165" s="78" t="s">
        <v>10</v>
      </c>
      <c r="C165" s="81" t="s">
        <v>0</v>
      </c>
      <c r="D165" s="81"/>
      <c r="E165" s="78" t="s">
        <v>43</v>
      </c>
      <c r="F165" s="78" t="s">
        <v>44</v>
      </c>
      <c r="G165" s="78" t="s">
        <v>11</v>
      </c>
      <c r="H165" s="233" t="s">
        <v>69</v>
      </c>
      <c r="I165" s="233" t="s">
        <v>70</v>
      </c>
      <c r="J165" s="78" t="s">
        <v>1</v>
      </c>
      <c r="K165" s="78" t="s">
        <v>12</v>
      </c>
      <c r="L165" s="78" t="s">
        <v>5</v>
      </c>
      <c r="M165" s="410"/>
      <c r="N165" s="410"/>
      <c r="O165" s="117" t="s">
        <v>52</v>
      </c>
    </row>
    <row r="166" spans="1:15" hidden="1" x14ac:dyDescent="0.25">
      <c r="A166" s="84">
        <v>1</v>
      </c>
      <c r="B166" s="135"/>
      <c r="C166" s="124"/>
      <c r="D166" s="121"/>
      <c r="E166" s="125"/>
      <c r="F166" s="126"/>
      <c r="G166" s="28">
        <v>0</v>
      </c>
      <c r="H166" s="29">
        <v>0</v>
      </c>
      <c r="I166" s="32">
        <f>H166</f>
        <v>0</v>
      </c>
      <c r="J166" s="33" t="str">
        <f>IF(M166="B", $L$162/G166*$J$162,IF(I166&lt;=G166,$M$162,IF(I166&gt;G166,SUM($L$162/G166*$J$162,0,ROUNDUP(,0)))))</f>
        <v>NO BET</v>
      </c>
      <c r="K166" s="55"/>
      <c r="L166" s="73">
        <f>IF(J166="NO BET",0,IF(K166&gt;1,J166*-1,IF(K166=1,SUM(J166*I166-J166,0))))</f>
        <v>0</v>
      </c>
      <c r="M166" s="86"/>
      <c r="N166" s="64"/>
      <c r="O166" s="146"/>
    </row>
    <row r="167" spans="1:15" ht="15" hidden="1" customHeight="1" x14ac:dyDescent="0.25">
      <c r="A167" s="84">
        <v>2</v>
      </c>
      <c r="B167" s="133"/>
      <c r="C167" s="124"/>
      <c r="D167" s="121"/>
      <c r="E167" s="125"/>
      <c r="F167" s="126"/>
      <c r="G167" s="28">
        <v>0</v>
      </c>
      <c r="H167" s="29">
        <v>0</v>
      </c>
      <c r="I167" s="32">
        <f t="shared" ref="I167:I189" si="15">H167</f>
        <v>0</v>
      </c>
      <c r="J167" s="33" t="str">
        <f t="shared" ref="J167:J189" si="16">IF(M167="B", $L$162/G167*$J$162,IF(I167&lt;=G167,$M$162,IF(I167&gt;G167,SUM($L$162/G167*$J$162,0,ROUNDUP(,0)))))</f>
        <v>NO BET</v>
      </c>
      <c r="K167" s="55"/>
      <c r="L167" s="73">
        <f t="shared" ref="L167:L189" si="17">IF(J167="NO BET",0,IF(K167&gt;1,J167*-1,IF(K167=1,SUM(J167*I167-J167,0))))</f>
        <v>0</v>
      </c>
      <c r="M167" s="86"/>
      <c r="N167" s="64"/>
      <c r="O167" s="146"/>
    </row>
    <row r="168" spans="1:15" hidden="1" x14ac:dyDescent="0.25">
      <c r="A168" s="84">
        <v>3</v>
      </c>
      <c r="B168" s="133"/>
      <c r="C168" s="124"/>
      <c r="D168" s="121"/>
      <c r="E168" s="125"/>
      <c r="F168" s="126"/>
      <c r="G168" s="28">
        <v>0</v>
      </c>
      <c r="H168" s="29">
        <v>0</v>
      </c>
      <c r="I168" s="32">
        <f t="shared" si="15"/>
        <v>0</v>
      </c>
      <c r="J168" s="33" t="str">
        <f t="shared" si="16"/>
        <v>NO BET</v>
      </c>
      <c r="K168" s="55"/>
      <c r="L168" s="73">
        <f t="shared" si="17"/>
        <v>0</v>
      </c>
      <c r="M168" s="86"/>
      <c r="N168" s="64"/>
      <c r="O168" s="146"/>
    </row>
    <row r="169" spans="1:15" ht="15" hidden="1" customHeight="1" x14ac:dyDescent="0.25">
      <c r="A169" s="84">
        <v>4</v>
      </c>
      <c r="B169" s="135"/>
      <c r="C169" s="124"/>
      <c r="D169" s="121"/>
      <c r="E169" s="125"/>
      <c r="F169" s="126"/>
      <c r="G169" s="28">
        <v>0</v>
      </c>
      <c r="H169" s="29">
        <v>0</v>
      </c>
      <c r="I169" s="32">
        <f t="shared" si="15"/>
        <v>0</v>
      </c>
      <c r="J169" s="33" t="str">
        <f t="shared" si="16"/>
        <v>NO BET</v>
      </c>
      <c r="K169" s="55"/>
      <c r="L169" s="73">
        <f t="shared" si="17"/>
        <v>0</v>
      </c>
      <c r="M169" s="86"/>
      <c r="N169" s="64"/>
      <c r="O169" s="146"/>
    </row>
    <row r="170" spans="1:15" hidden="1" x14ac:dyDescent="0.25">
      <c r="A170" s="84">
        <v>5</v>
      </c>
      <c r="B170" s="135"/>
      <c r="C170" s="124"/>
      <c r="D170" s="121"/>
      <c r="E170" s="125"/>
      <c r="F170" s="126"/>
      <c r="G170" s="28">
        <v>0</v>
      </c>
      <c r="H170" s="29">
        <v>0</v>
      </c>
      <c r="I170" s="32">
        <f t="shared" si="15"/>
        <v>0</v>
      </c>
      <c r="J170" s="33" t="str">
        <f t="shared" si="16"/>
        <v>NO BET</v>
      </c>
      <c r="K170" s="55"/>
      <c r="L170" s="73">
        <f t="shared" si="17"/>
        <v>0</v>
      </c>
      <c r="M170" s="86"/>
      <c r="N170" s="64"/>
      <c r="O170" s="146"/>
    </row>
    <row r="171" spans="1:15" hidden="1" x14ac:dyDescent="0.25">
      <c r="A171" s="84">
        <v>6</v>
      </c>
      <c r="B171" s="135"/>
      <c r="C171" s="124"/>
      <c r="D171" s="121"/>
      <c r="E171" s="125"/>
      <c r="F171" s="126"/>
      <c r="G171" s="28">
        <v>0</v>
      </c>
      <c r="H171" s="29">
        <v>0</v>
      </c>
      <c r="I171" s="32">
        <f t="shared" si="15"/>
        <v>0</v>
      </c>
      <c r="J171" s="33" t="str">
        <f t="shared" si="16"/>
        <v>NO BET</v>
      </c>
      <c r="K171" s="55"/>
      <c r="L171" s="73">
        <f t="shared" si="17"/>
        <v>0</v>
      </c>
      <c r="M171" s="86"/>
      <c r="N171" s="64"/>
      <c r="O171" s="146"/>
    </row>
    <row r="172" spans="1:15" hidden="1" x14ac:dyDescent="0.25">
      <c r="A172" s="84">
        <v>7</v>
      </c>
      <c r="B172" s="135"/>
      <c r="C172" s="124"/>
      <c r="D172" s="121"/>
      <c r="E172" s="125"/>
      <c r="F172" s="126"/>
      <c r="G172" s="28">
        <v>0</v>
      </c>
      <c r="H172" s="29">
        <v>0</v>
      </c>
      <c r="I172" s="32">
        <f t="shared" si="15"/>
        <v>0</v>
      </c>
      <c r="J172" s="33" t="str">
        <f t="shared" si="16"/>
        <v>NO BET</v>
      </c>
      <c r="K172" s="55"/>
      <c r="L172" s="73">
        <f t="shared" si="17"/>
        <v>0</v>
      </c>
      <c r="M172" s="86"/>
      <c r="N172" s="64"/>
      <c r="O172" s="127"/>
    </row>
    <row r="173" spans="1:15" hidden="1" x14ac:dyDescent="0.25">
      <c r="A173" s="84">
        <v>8</v>
      </c>
      <c r="B173" s="135"/>
      <c r="C173" s="124"/>
      <c r="D173" s="121"/>
      <c r="E173" s="125"/>
      <c r="F173" s="126"/>
      <c r="G173" s="28">
        <v>0</v>
      </c>
      <c r="H173" s="29">
        <v>0</v>
      </c>
      <c r="I173" s="32">
        <f t="shared" si="15"/>
        <v>0</v>
      </c>
      <c r="J173" s="33" t="str">
        <f t="shared" si="16"/>
        <v>NO BET</v>
      </c>
      <c r="K173" s="55"/>
      <c r="L173" s="73">
        <f t="shared" si="17"/>
        <v>0</v>
      </c>
      <c r="M173" s="86"/>
      <c r="N173" s="64"/>
      <c r="O173" s="127"/>
    </row>
    <row r="174" spans="1:15" hidden="1" x14ac:dyDescent="0.25">
      <c r="A174" s="84">
        <v>9</v>
      </c>
      <c r="B174" s="135"/>
      <c r="C174" s="124"/>
      <c r="D174" s="121"/>
      <c r="E174" s="125"/>
      <c r="F174" s="126"/>
      <c r="G174" s="28">
        <v>0</v>
      </c>
      <c r="H174" s="29">
        <v>0</v>
      </c>
      <c r="I174" s="32">
        <f t="shared" si="15"/>
        <v>0</v>
      </c>
      <c r="J174" s="33" t="str">
        <f t="shared" si="16"/>
        <v>NO BET</v>
      </c>
      <c r="K174" s="55"/>
      <c r="L174" s="73">
        <f t="shared" si="17"/>
        <v>0</v>
      </c>
      <c r="M174" s="86"/>
      <c r="N174" s="64"/>
      <c r="O174" s="127"/>
    </row>
    <row r="175" spans="1:15" hidden="1" x14ac:dyDescent="0.25">
      <c r="A175" s="84">
        <v>10</v>
      </c>
      <c r="B175" s="135"/>
      <c r="C175" s="124"/>
      <c r="D175" s="121"/>
      <c r="E175" s="125"/>
      <c r="F175" s="126"/>
      <c r="G175" s="28">
        <v>0</v>
      </c>
      <c r="H175" s="29">
        <v>0</v>
      </c>
      <c r="I175" s="32">
        <f t="shared" si="15"/>
        <v>0</v>
      </c>
      <c r="J175" s="33" t="str">
        <f t="shared" si="16"/>
        <v>NO BET</v>
      </c>
      <c r="K175" s="55"/>
      <c r="L175" s="73">
        <f t="shared" si="17"/>
        <v>0</v>
      </c>
      <c r="M175" s="86"/>
      <c r="N175" s="64"/>
      <c r="O175" s="127"/>
    </row>
    <row r="176" spans="1:15" hidden="1" x14ac:dyDescent="0.25">
      <c r="A176" s="84">
        <v>11</v>
      </c>
      <c r="B176" s="135"/>
      <c r="C176" s="124"/>
      <c r="D176" s="121"/>
      <c r="E176" s="125"/>
      <c r="F176" s="126"/>
      <c r="G176" s="28">
        <v>0</v>
      </c>
      <c r="H176" s="29">
        <v>0</v>
      </c>
      <c r="I176" s="32">
        <f t="shared" si="15"/>
        <v>0</v>
      </c>
      <c r="J176" s="33" t="str">
        <f t="shared" si="16"/>
        <v>NO BET</v>
      </c>
      <c r="K176" s="55"/>
      <c r="L176" s="73">
        <f t="shared" si="17"/>
        <v>0</v>
      </c>
      <c r="M176" s="86"/>
      <c r="N176" s="64"/>
      <c r="O176" s="127"/>
    </row>
    <row r="177" spans="1:15" hidden="1" x14ac:dyDescent="0.25">
      <c r="A177" s="84">
        <v>12</v>
      </c>
      <c r="B177" s="135"/>
      <c r="C177" s="124"/>
      <c r="D177" s="121"/>
      <c r="E177" s="125"/>
      <c r="F177" s="126"/>
      <c r="G177" s="28">
        <v>0</v>
      </c>
      <c r="H177" s="29">
        <v>0</v>
      </c>
      <c r="I177" s="32">
        <f t="shared" si="15"/>
        <v>0</v>
      </c>
      <c r="J177" s="33" t="str">
        <f t="shared" si="16"/>
        <v>NO BET</v>
      </c>
      <c r="K177" s="55"/>
      <c r="L177" s="73">
        <f t="shared" si="17"/>
        <v>0</v>
      </c>
      <c r="M177" s="86"/>
      <c r="N177" s="64"/>
      <c r="O177" s="127"/>
    </row>
    <row r="178" spans="1:15" hidden="1" x14ac:dyDescent="0.25">
      <c r="A178" s="84">
        <v>13</v>
      </c>
      <c r="B178" s="135"/>
      <c r="C178" s="124"/>
      <c r="D178" s="121"/>
      <c r="E178" s="125"/>
      <c r="F178" s="126"/>
      <c r="G178" s="28">
        <v>0</v>
      </c>
      <c r="H178" s="29">
        <v>0</v>
      </c>
      <c r="I178" s="32">
        <f t="shared" si="15"/>
        <v>0</v>
      </c>
      <c r="J178" s="33" t="str">
        <f t="shared" si="16"/>
        <v>NO BET</v>
      </c>
      <c r="K178" s="55"/>
      <c r="L178" s="73">
        <f t="shared" si="17"/>
        <v>0</v>
      </c>
      <c r="M178" s="86"/>
      <c r="N178" s="64"/>
      <c r="O178" s="127"/>
    </row>
    <row r="179" spans="1:15" hidden="1" x14ac:dyDescent="0.25">
      <c r="A179" s="84">
        <v>14</v>
      </c>
      <c r="B179" s="123"/>
      <c r="C179" s="124"/>
      <c r="D179" s="31"/>
      <c r="E179" s="125"/>
      <c r="F179" s="126"/>
      <c r="G179" s="28">
        <v>0</v>
      </c>
      <c r="H179" s="29">
        <v>0</v>
      </c>
      <c r="I179" s="32">
        <f t="shared" si="15"/>
        <v>0</v>
      </c>
      <c r="J179" s="33" t="str">
        <f t="shared" si="16"/>
        <v>NO BET</v>
      </c>
      <c r="K179" s="55"/>
      <c r="L179" s="73">
        <f t="shared" si="17"/>
        <v>0</v>
      </c>
      <c r="M179" s="86"/>
      <c r="N179" s="64"/>
      <c r="O179" s="146"/>
    </row>
    <row r="180" spans="1:15" hidden="1" x14ac:dyDescent="0.25">
      <c r="A180" s="84">
        <v>15</v>
      </c>
      <c r="B180" s="134"/>
      <c r="C180" s="31"/>
      <c r="D180" s="31"/>
      <c r="E180" s="142"/>
      <c r="F180" s="163"/>
      <c r="G180" s="28">
        <v>0</v>
      </c>
      <c r="H180" s="29">
        <v>0</v>
      </c>
      <c r="I180" s="32">
        <f t="shared" si="15"/>
        <v>0</v>
      </c>
      <c r="J180" s="33" t="str">
        <f t="shared" si="16"/>
        <v>NO BET</v>
      </c>
      <c r="K180" s="55"/>
      <c r="L180" s="73">
        <f t="shared" si="17"/>
        <v>0</v>
      </c>
      <c r="M180" s="86"/>
      <c r="N180" s="64"/>
      <c r="O180" s="127"/>
    </row>
    <row r="181" spans="1:15" hidden="1" x14ac:dyDescent="0.25">
      <c r="A181" s="84">
        <v>16</v>
      </c>
      <c r="B181" s="31"/>
      <c r="C181" s="31"/>
      <c r="D181" s="31"/>
      <c r="E181" s="142"/>
      <c r="F181" s="163"/>
      <c r="G181" s="28">
        <v>0</v>
      </c>
      <c r="H181" s="29">
        <v>0</v>
      </c>
      <c r="I181" s="32">
        <f t="shared" si="15"/>
        <v>0</v>
      </c>
      <c r="J181" s="33" t="str">
        <f t="shared" si="16"/>
        <v>NO BET</v>
      </c>
      <c r="K181" s="55"/>
      <c r="L181" s="73">
        <f t="shared" si="17"/>
        <v>0</v>
      </c>
      <c r="M181" s="86"/>
      <c r="N181" s="64"/>
      <c r="O181" s="127"/>
    </row>
    <row r="182" spans="1:15" hidden="1" x14ac:dyDescent="0.25">
      <c r="A182" s="84">
        <v>17</v>
      </c>
      <c r="B182" s="31"/>
      <c r="C182" s="31"/>
      <c r="D182" s="31"/>
      <c r="E182" s="43"/>
      <c r="F182" s="162"/>
      <c r="G182" s="28">
        <v>0</v>
      </c>
      <c r="H182" s="29">
        <v>0</v>
      </c>
      <c r="I182" s="32">
        <f t="shared" si="15"/>
        <v>0</v>
      </c>
      <c r="J182" s="33" t="str">
        <f t="shared" si="16"/>
        <v>NO BET</v>
      </c>
      <c r="K182" s="55"/>
      <c r="L182" s="73">
        <f t="shared" si="17"/>
        <v>0</v>
      </c>
      <c r="M182" s="86"/>
      <c r="N182" s="64"/>
      <c r="O182" s="127"/>
    </row>
    <row r="183" spans="1:15" hidden="1" x14ac:dyDescent="0.25">
      <c r="A183" s="84">
        <v>18</v>
      </c>
      <c r="B183" s="31"/>
      <c r="C183" s="31"/>
      <c r="D183" s="31"/>
      <c r="E183" s="43"/>
      <c r="F183" s="43"/>
      <c r="G183" s="28">
        <v>0</v>
      </c>
      <c r="H183" s="29">
        <v>0</v>
      </c>
      <c r="I183" s="32">
        <f t="shared" si="15"/>
        <v>0</v>
      </c>
      <c r="J183" s="33" t="str">
        <f t="shared" si="16"/>
        <v>NO BET</v>
      </c>
      <c r="K183" s="55"/>
      <c r="L183" s="73">
        <f t="shared" si="17"/>
        <v>0</v>
      </c>
      <c r="M183" s="86"/>
      <c r="N183" s="64"/>
      <c r="O183" s="127"/>
    </row>
    <row r="184" spans="1:15" hidden="1" x14ac:dyDescent="0.25">
      <c r="A184" s="84">
        <v>19</v>
      </c>
      <c r="B184" s="31"/>
      <c r="C184" s="31"/>
      <c r="D184" s="31"/>
      <c r="E184" s="43"/>
      <c r="F184" s="43"/>
      <c r="G184" s="28">
        <v>0</v>
      </c>
      <c r="H184" s="29">
        <v>0</v>
      </c>
      <c r="I184" s="32">
        <f t="shared" si="15"/>
        <v>0</v>
      </c>
      <c r="J184" s="33" t="str">
        <f t="shared" si="16"/>
        <v>NO BET</v>
      </c>
      <c r="K184" s="55"/>
      <c r="L184" s="73">
        <f t="shared" si="17"/>
        <v>0</v>
      </c>
      <c r="M184" s="86"/>
      <c r="N184" s="64"/>
      <c r="O184" s="127"/>
    </row>
    <row r="185" spans="1:15" hidden="1" x14ac:dyDescent="0.25">
      <c r="A185" s="83">
        <v>20</v>
      </c>
      <c r="B185" s="58"/>
      <c r="C185" s="58"/>
      <c r="D185" s="58"/>
      <c r="E185" s="62"/>
      <c r="F185" s="62"/>
      <c r="G185" s="7">
        <v>0</v>
      </c>
      <c r="H185" s="10">
        <v>0</v>
      </c>
      <c r="I185" s="19">
        <f t="shared" si="15"/>
        <v>0</v>
      </c>
      <c r="J185" s="15" t="str">
        <f t="shared" si="16"/>
        <v>NO BET</v>
      </c>
      <c r="K185" s="55"/>
      <c r="L185" s="73">
        <f t="shared" si="17"/>
        <v>0</v>
      </c>
      <c r="M185" s="86"/>
      <c r="N185" s="64"/>
      <c r="O185" s="146"/>
    </row>
    <row r="186" spans="1:15" hidden="1" x14ac:dyDescent="0.25">
      <c r="A186" s="83">
        <v>21</v>
      </c>
      <c r="B186" s="58"/>
      <c r="C186" s="58"/>
      <c r="D186" s="31"/>
      <c r="E186" s="43"/>
      <c r="F186" s="43"/>
      <c r="G186" s="28">
        <v>0</v>
      </c>
      <c r="H186" s="29">
        <v>0</v>
      </c>
      <c r="I186" s="32">
        <f t="shared" si="15"/>
        <v>0</v>
      </c>
      <c r="J186" s="15" t="str">
        <f t="shared" si="16"/>
        <v>NO BET</v>
      </c>
      <c r="K186" s="55"/>
      <c r="L186" s="73">
        <f t="shared" si="17"/>
        <v>0</v>
      </c>
      <c r="M186" s="86"/>
      <c r="N186" s="64"/>
      <c r="O186" s="146"/>
    </row>
    <row r="187" spans="1:15" hidden="1" x14ac:dyDescent="0.25">
      <c r="A187" s="83">
        <v>22</v>
      </c>
      <c r="B187" s="58"/>
      <c r="C187" s="58"/>
      <c r="D187" s="58"/>
      <c r="E187" s="62"/>
      <c r="F187" s="62"/>
      <c r="G187" s="5">
        <v>0</v>
      </c>
      <c r="H187" s="8">
        <v>0</v>
      </c>
      <c r="I187" s="19">
        <f t="shared" si="15"/>
        <v>0</v>
      </c>
      <c r="J187" s="15" t="str">
        <f t="shared" si="16"/>
        <v>NO BET</v>
      </c>
      <c r="K187" s="55"/>
      <c r="L187" s="73">
        <f t="shared" si="17"/>
        <v>0</v>
      </c>
      <c r="M187" s="86"/>
      <c r="N187" s="64"/>
      <c r="O187" s="146"/>
    </row>
    <row r="188" spans="1:15" hidden="1" x14ac:dyDescent="0.25">
      <c r="A188" s="83">
        <v>23</v>
      </c>
      <c r="B188" s="58"/>
      <c r="C188" s="58"/>
      <c r="D188" s="58"/>
      <c r="E188" s="62"/>
      <c r="F188" s="62"/>
      <c r="G188" s="6">
        <v>0</v>
      </c>
      <c r="H188" s="9">
        <v>0</v>
      </c>
      <c r="I188" s="19">
        <f t="shared" si="15"/>
        <v>0</v>
      </c>
      <c r="J188" s="15" t="str">
        <f t="shared" si="16"/>
        <v>NO BET</v>
      </c>
      <c r="K188" s="55"/>
      <c r="L188" s="73">
        <f t="shared" si="17"/>
        <v>0</v>
      </c>
      <c r="M188" s="86"/>
      <c r="N188" s="64"/>
      <c r="O188" s="146"/>
    </row>
    <row r="189" spans="1:15" hidden="1" x14ac:dyDescent="0.25">
      <c r="A189" s="83">
        <v>24</v>
      </c>
      <c r="B189" s="58"/>
      <c r="C189" s="58"/>
      <c r="D189" s="58"/>
      <c r="E189" s="62"/>
      <c r="F189" s="62"/>
      <c r="G189" s="6">
        <v>0</v>
      </c>
      <c r="H189" s="9">
        <v>0</v>
      </c>
      <c r="I189" s="19">
        <f t="shared" si="15"/>
        <v>0</v>
      </c>
      <c r="J189" s="15" t="str">
        <f t="shared" si="16"/>
        <v>NO BET</v>
      </c>
      <c r="K189" s="55"/>
      <c r="L189" s="73">
        <f t="shared" si="17"/>
        <v>0</v>
      </c>
      <c r="M189" s="86"/>
      <c r="N189" s="64"/>
      <c r="O189" s="146"/>
    </row>
    <row r="190" spans="1:15" hidden="1" x14ac:dyDescent="0.25">
      <c r="A190" s="76"/>
      <c r="B190" s="77"/>
      <c r="C190" s="76"/>
      <c r="D190" s="76"/>
      <c r="J190" s="59"/>
      <c r="K190" s="56" t="s">
        <v>26</v>
      </c>
      <c r="L190" s="60"/>
      <c r="N190" s="86"/>
      <c r="O190" s="144"/>
    </row>
    <row r="191" spans="1:15" hidden="1" x14ac:dyDescent="0.25">
      <c r="A191" s="57" t="s">
        <v>22</v>
      </c>
      <c r="B191" s="407"/>
      <c r="C191" s="407"/>
      <c r="D191" s="230"/>
      <c r="E191" s="63" t="s">
        <v>16</v>
      </c>
      <c r="F191" s="61"/>
      <c r="G191" s="86"/>
      <c r="H191" s="16"/>
      <c r="I191" s="17" t="s">
        <v>25</v>
      </c>
      <c r="J191" s="18">
        <f>SUM(J166:J189)</f>
        <v>0</v>
      </c>
      <c r="K191" s="56" t="s">
        <v>17</v>
      </c>
      <c r="L191" s="18">
        <f>SUM(L166:L190)</f>
        <v>0</v>
      </c>
      <c r="O191" s="147"/>
    </row>
    <row r="192" spans="1:15" hidden="1" x14ac:dyDescent="0.25">
      <c r="A192" s="30" t="s">
        <v>40</v>
      </c>
      <c r="B192" s="2"/>
      <c r="C192" s="2"/>
      <c r="D192" s="2"/>
      <c r="E192" s="86"/>
      <c r="F192" s="86"/>
      <c r="G192" s="86"/>
      <c r="H192" s="20"/>
      <c r="I192" s="94"/>
      <c r="J192" s="22"/>
      <c r="K192" s="55"/>
      <c r="L192" s="95"/>
      <c r="O192" s="148"/>
    </row>
    <row r="193" spans="1:15" hidden="1" x14ac:dyDescent="0.25">
      <c r="A193" s="30"/>
      <c r="B193" s="2"/>
      <c r="C193" s="2"/>
      <c r="D193" s="2"/>
      <c r="E193" s="86"/>
      <c r="F193" s="86"/>
      <c r="G193" s="23"/>
      <c r="H193" s="20"/>
      <c r="I193" s="94"/>
      <c r="J193" s="22"/>
      <c r="K193" s="55"/>
      <c r="L193" s="95"/>
      <c r="O193" s="148"/>
    </row>
    <row r="194" spans="1:15" hidden="1" x14ac:dyDescent="0.25">
      <c r="A194" s="30"/>
      <c r="B194" s="2"/>
      <c r="C194" s="2"/>
      <c r="D194" s="2"/>
      <c r="E194" s="86"/>
      <c r="F194" s="86"/>
      <c r="G194" s="23"/>
      <c r="H194" s="20"/>
      <c r="I194" s="94"/>
      <c r="J194" s="22"/>
      <c r="K194" s="55"/>
      <c r="L194" s="95"/>
      <c r="O194" s="148"/>
    </row>
    <row r="195" spans="1:15" ht="15" hidden="1" customHeight="1" x14ac:dyDescent="0.25">
      <c r="A195" s="238" t="s">
        <v>6</v>
      </c>
      <c r="B195" s="114"/>
      <c r="C195" s="69" t="s">
        <v>14</v>
      </c>
      <c r="D195" s="114"/>
      <c r="E195" s="232"/>
      <c r="F195" s="232"/>
      <c r="G195" s="114"/>
      <c r="H195" s="238" t="s">
        <v>19</v>
      </c>
      <c r="I195" s="415" t="s">
        <v>15</v>
      </c>
      <c r="J195" s="409">
        <v>0.9</v>
      </c>
      <c r="K195" s="412" t="s">
        <v>4</v>
      </c>
      <c r="L195" s="408">
        <v>100</v>
      </c>
      <c r="M195" s="411" t="s">
        <v>3</v>
      </c>
      <c r="N195" s="410" t="s">
        <v>50</v>
      </c>
      <c r="O195" s="115"/>
    </row>
    <row r="196" spans="1:15" hidden="1" x14ac:dyDescent="0.25">
      <c r="A196" s="79" t="s">
        <v>7</v>
      </c>
      <c r="B196" s="85">
        <v>6</v>
      </c>
      <c r="C196" s="80" t="s">
        <v>13</v>
      </c>
      <c r="D196" s="85"/>
      <c r="E196" s="78"/>
      <c r="F196" s="78"/>
      <c r="G196" s="85"/>
      <c r="H196" s="67"/>
      <c r="I196" s="415"/>
      <c r="J196" s="409"/>
      <c r="K196" s="412"/>
      <c r="L196" s="408"/>
      <c r="M196" s="411"/>
      <c r="N196" s="410"/>
      <c r="O196" s="115"/>
    </row>
    <row r="197" spans="1:15" ht="15" hidden="1" customHeight="1" x14ac:dyDescent="0.25">
      <c r="A197" s="81" t="s">
        <v>8</v>
      </c>
      <c r="B197" s="82" t="s">
        <v>58</v>
      </c>
      <c r="C197" s="67"/>
      <c r="D197" s="85"/>
      <c r="E197" s="54"/>
      <c r="F197" s="54"/>
      <c r="G197" s="67"/>
      <c r="H197" s="67"/>
      <c r="I197" s="52"/>
      <c r="J197" s="67"/>
      <c r="K197" s="67"/>
      <c r="L197" s="67"/>
      <c r="M197" s="410" t="s">
        <v>20</v>
      </c>
      <c r="N197" s="410"/>
      <c r="O197" s="116" t="s">
        <v>51</v>
      </c>
    </row>
    <row r="198" spans="1:15" ht="30" hidden="1" x14ac:dyDescent="0.25">
      <c r="A198" s="78" t="s">
        <v>9</v>
      </c>
      <c r="B198" s="78" t="s">
        <v>10</v>
      </c>
      <c r="C198" s="81" t="s">
        <v>0</v>
      </c>
      <c r="D198" s="81"/>
      <c r="E198" s="78" t="s">
        <v>43</v>
      </c>
      <c r="F198" s="78" t="s">
        <v>44</v>
      </c>
      <c r="G198" s="78" t="s">
        <v>11</v>
      </c>
      <c r="H198" s="233" t="s">
        <v>69</v>
      </c>
      <c r="I198" s="233" t="s">
        <v>70</v>
      </c>
      <c r="J198" s="78" t="s">
        <v>1</v>
      </c>
      <c r="K198" s="78" t="s">
        <v>12</v>
      </c>
      <c r="L198" s="78" t="s">
        <v>5</v>
      </c>
      <c r="M198" s="410"/>
      <c r="N198" s="410"/>
      <c r="O198" s="117" t="s">
        <v>52</v>
      </c>
    </row>
    <row r="199" spans="1:15" hidden="1" x14ac:dyDescent="0.25">
      <c r="A199" s="84">
        <v>1</v>
      </c>
      <c r="B199" s="135"/>
      <c r="C199" s="124"/>
      <c r="D199" s="31"/>
      <c r="E199" s="125"/>
      <c r="F199" s="126"/>
      <c r="G199" s="28">
        <v>0</v>
      </c>
      <c r="H199" s="29">
        <v>0</v>
      </c>
      <c r="I199" s="32">
        <f>H199</f>
        <v>0</v>
      </c>
      <c r="J199" s="33" t="str">
        <f>IF(M199="B", $L$195/G199*$J$195,IF(I199&lt;=G199,$M$195,IF(I199&gt;G199,SUM($L$195/G199*$J$195,0,ROUNDUP(,0)))))</f>
        <v>NO BET</v>
      </c>
      <c r="K199" s="122"/>
      <c r="L199" s="73">
        <f>IF(J199="NO BET",0,IF(K199&gt;1,J199*-1,IF(K199=1,SUM(J199*I199-J199,0))))</f>
        <v>0</v>
      </c>
      <c r="M199" s="149"/>
      <c r="N199" s="64"/>
      <c r="O199" s="146"/>
    </row>
    <row r="200" spans="1:15" ht="15" hidden="1" customHeight="1" x14ac:dyDescent="0.25">
      <c r="A200" s="84">
        <v>2</v>
      </c>
      <c r="B200" s="135"/>
      <c r="C200" s="124"/>
      <c r="D200" s="31"/>
      <c r="E200" s="125"/>
      <c r="F200" s="126"/>
      <c r="G200" s="28">
        <v>0</v>
      </c>
      <c r="H200" s="29">
        <v>0</v>
      </c>
      <c r="I200" s="32">
        <f t="shared" ref="I200:I222" si="18">H200</f>
        <v>0</v>
      </c>
      <c r="J200" s="33" t="str">
        <f t="shared" ref="J200:J222" si="19">IF(M200="B", $L$195/G200*$J$195,IF(I200&lt;=G200,$M$195,IF(I200&gt;G200,SUM($L$195/G200*$J$195,0,ROUNDUP(,0)))))</f>
        <v>NO BET</v>
      </c>
      <c r="K200" s="55"/>
      <c r="L200" s="73">
        <f t="shared" ref="L200:L222" si="20">IF(J200="NO BET",0,IF(K200&gt;1,J200*-1,IF(K200=1,SUM(J200*I200-J200,0))))</f>
        <v>0</v>
      </c>
      <c r="M200" s="86"/>
      <c r="N200" s="64"/>
      <c r="O200" s="146"/>
    </row>
    <row r="201" spans="1:15" hidden="1" x14ac:dyDescent="0.25">
      <c r="A201" s="84">
        <v>3</v>
      </c>
      <c r="B201" s="135"/>
      <c r="C201" s="124"/>
      <c r="D201" s="31"/>
      <c r="E201" s="125"/>
      <c r="F201" s="126"/>
      <c r="G201" s="28">
        <v>0</v>
      </c>
      <c r="H201" s="29">
        <v>0</v>
      </c>
      <c r="I201" s="32">
        <f t="shared" si="18"/>
        <v>0</v>
      </c>
      <c r="J201" s="33" t="str">
        <f t="shared" si="19"/>
        <v>NO BET</v>
      </c>
      <c r="K201" s="55"/>
      <c r="L201" s="73">
        <f t="shared" si="20"/>
        <v>0</v>
      </c>
      <c r="M201" s="86"/>
      <c r="N201" s="64"/>
      <c r="O201" s="146"/>
    </row>
    <row r="202" spans="1:15" ht="15" hidden="1" customHeight="1" x14ac:dyDescent="0.25">
      <c r="A202" s="84">
        <v>4</v>
      </c>
      <c r="B202" s="135"/>
      <c r="C202" s="124"/>
      <c r="D202" s="31"/>
      <c r="E202" s="125"/>
      <c r="F202" s="126"/>
      <c r="G202" s="28">
        <v>0</v>
      </c>
      <c r="H202" s="29">
        <v>0</v>
      </c>
      <c r="I202" s="32">
        <f t="shared" si="18"/>
        <v>0</v>
      </c>
      <c r="J202" s="33" t="str">
        <f t="shared" si="19"/>
        <v>NO BET</v>
      </c>
      <c r="K202" s="55"/>
      <c r="L202" s="73">
        <f t="shared" si="20"/>
        <v>0</v>
      </c>
      <c r="M202" s="86"/>
      <c r="N202" s="64"/>
      <c r="O202" s="127"/>
    </row>
    <row r="203" spans="1:15" hidden="1" x14ac:dyDescent="0.25">
      <c r="A203" s="84">
        <v>5</v>
      </c>
      <c r="B203" s="135"/>
      <c r="C203" s="124"/>
      <c r="D203" s="31"/>
      <c r="E203" s="125"/>
      <c r="F203" s="126"/>
      <c r="G203" s="28">
        <v>0</v>
      </c>
      <c r="H203" s="29">
        <v>0</v>
      </c>
      <c r="I203" s="32">
        <f t="shared" si="18"/>
        <v>0</v>
      </c>
      <c r="J203" s="33" t="str">
        <f t="shared" si="19"/>
        <v>NO BET</v>
      </c>
      <c r="K203" s="55"/>
      <c r="L203" s="73">
        <f t="shared" si="20"/>
        <v>0</v>
      </c>
      <c r="M203" s="86"/>
      <c r="N203" s="64"/>
      <c r="O203" s="127"/>
    </row>
    <row r="204" spans="1:15" hidden="1" x14ac:dyDescent="0.25">
      <c r="A204" s="84">
        <v>6</v>
      </c>
      <c r="B204" s="135"/>
      <c r="C204" s="124"/>
      <c r="D204" s="31"/>
      <c r="E204" s="125"/>
      <c r="F204" s="126"/>
      <c r="G204" s="28">
        <v>0</v>
      </c>
      <c r="H204" s="29">
        <v>0</v>
      </c>
      <c r="I204" s="32">
        <f t="shared" si="18"/>
        <v>0</v>
      </c>
      <c r="J204" s="33" t="str">
        <f t="shared" si="19"/>
        <v>NO BET</v>
      </c>
      <c r="K204" s="55"/>
      <c r="L204" s="73">
        <f t="shared" si="20"/>
        <v>0</v>
      </c>
      <c r="M204" s="86"/>
      <c r="N204" s="64"/>
      <c r="O204" s="127"/>
    </row>
    <row r="205" spans="1:15" hidden="1" x14ac:dyDescent="0.25">
      <c r="A205" s="84">
        <v>7</v>
      </c>
      <c r="B205" s="135"/>
      <c r="C205" s="124"/>
      <c r="D205" s="31"/>
      <c r="E205" s="125"/>
      <c r="F205" s="126"/>
      <c r="G205" s="28">
        <v>0</v>
      </c>
      <c r="H205" s="29">
        <v>0</v>
      </c>
      <c r="I205" s="32">
        <f t="shared" si="18"/>
        <v>0</v>
      </c>
      <c r="J205" s="33" t="str">
        <f t="shared" si="19"/>
        <v>NO BET</v>
      </c>
      <c r="K205" s="55"/>
      <c r="L205" s="73">
        <f t="shared" si="20"/>
        <v>0</v>
      </c>
      <c r="M205" s="86"/>
      <c r="N205" s="64"/>
      <c r="O205" s="127"/>
    </row>
    <row r="206" spans="1:15" hidden="1" x14ac:dyDescent="0.25">
      <c r="A206" s="84">
        <v>8</v>
      </c>
      <c r="B206" s="135"/>
      <c r="C206" s="124"/>
      <c r="D206" s="31"/>
      <c r="E206" s="125"/>
      <c r="F206" s="126"/>
      <c r="G206" s="28">
        <v>0</v>
      </c>
      <c r="H206" s="29">
        <v>0</v>
      </c>
      <c r="I206" s="32">
        <f t="shared" si="18"/>
        <v>0</v>
      </c>
      <c r="J206" s="33" t="str">
        <f t="shared" si="19"/>
        <v>NO BET</v>
      </c>
      <c r="K206" s="55"/>
      <c r="L206" s="73">
        <f t="shared" si="20"/>
        <v>0</v>
      </c>
      <c r="M206" s="86"/>
      <c r="N206" s="64"/>
      <c r="O206" s="127"/>
    </row>
    <row r="207" spans="1:15" hidden="1" x14ac:dyDescent="0.25">
      <c r="A207" s="84">
        <v>9</v>
      </c>
      <c r="B207" s="135"/>
      <c r="C207" s="124"/>
      <c r="D207" s="31"/>
      <c r="E207" s="125"/>
      <c r="F207" s="126"/>
      <c r="G207" s="28">
        <v>0</v>
      </c>
      <c r="H207" s="29">
        <v>0</v>
      </c>
      <c r="I207" s="32">
        <f t="shared" si="18"/>
        <v>0</v>
      </c>
      <c r="J207" s="33" t="str">
        <f t="shared" si="19"/>
        <v>NO BET</v>
      </c>
      <c r="K207" s="55"/>
      <c r="L207" s="73">
        <f t="shared" si="20"/>
        <v>0</v>
      </c>
      <c r="M207" s="86"/>
      <c r="N207" s="64"/>
      <c r="O207" s="127"/>
    </row>
    <row r="208" spans="1:15" hidden="1" x14ac:dyDescent="0.25">
      <c r="A208" s="84">
        <v>10</v>
      </c>
      <c r="B208" s="135"/>
      <c r="C208" s="124"/>
      <c r="D208" s="31"/>
      <c r="E208" s="125"/>
      <c r="F208" s="126"/>
      <c r="G208" s="28">
        <v>0</v>
      </c>
      <c r="H208" s="29">
        <v>0</v>
      </c>
      <c r="I208" s="32">
        <f t="shared" si="18"/>
        <v>0</v>
      </c>
      <c r="J208" s="33" t="str">
        <f t="shared" si="19"/>
        <v>NO BET</v>
      </c>
      <c r="K208" s="55"/>
      <c r="L208" s="73">
        <f t="shared" si="20"/>
        <v>0</v>
      </c>
      <c r="M208" s="86"/>
      <c r="N208" s="64"/>
      <c r="O208" s="146"/>
    </row>
    <row r="209" spans="1:15" hidden="1" x14ac:dyDescent="0.25">
      <c r="A209" s="84">
        <v>11</v>
      </c>
      <c r="B209" s="135"/>
      <c r="C209" s="124"/>
      <c r="D209" s="31"/>
      <c r="E209" s="125"/>
      <c r="F209" s="126"/>
      <c r="G209" s="28">
        <v>0</v>
      </c>
      <c r="H209" s="29">
        <v>0</v>
      </c>
      <c r="I209" s="32">
        <f t="shared" si="18"/>
        <v>0</v>
      </c>
      <c r="J209" s="33" t="str">
        <f t="shared" si="19"/>
        <v>NO BET</v>
      </c>
      <c r="K209" s="55"/>
      <c r="L209" s="73">
        <f t="shared" si="20"/>
        <v>0</v>
      </c>
      <c r="M209" s="86"/>
      <c r="N209" s="64"/>
      <c r="O209" s="127"/>
    </row>
    <row r="210" spans="1:15" hidden="1" x14ac:dyDescent="0.25">
      <c r="A210" s="84">
        <v>12</v>
      </c>
      <c r="B210" s="123"/>
      <c r="C210" s="124"/>
      <c r="D210" s="31"/>
      <c r="E210" s="125"/>
      <c r="F210" s="126"/>
      <c r="G210" s="28">
        <v>0</v>
      </c>
      <c r="H210" s="29">
        <v>0</v>
      </c>
      <c r="I210" s="32">
        <f t="shared" si="18"/>
        <v>0</v>
      </c>
      <c r="J210" s="33" t="str">
        <f t="shared" si="19"/>
        <v>NO BET</v>
      </c>
      <c r="K210" s="55"/>
      <c r="L210" s="73">
        <f t="shared" si="20"/>
        <v>0</v>
      </c>
      <c r="M210" s="86"/>
      <c r="N210" s="64"/>
      <c r="O210" s="127"/>
    </row>
    <row r="211" spans="1:15" hidden="1" x14ac:dyDescent="0.25">
      <c r="A211" s="84">
        <v>13</v>
      </c>
      <c r="B211" s="123"/>
      <c r="C211" s="124"/>
      <c r="D211" s="31"/>
      <c r="E211" s="125"/>
      <c r="F211" s="126"/>
      <c r="G211" s="28">
        <v>0</v>
      </c>
      <c r="H211" s="29">
        <v>0</v>
      </c>
      <c r="I211" s="32">
        <f t="shared" si="18"/>
        <v>0</v>
      </c>
      <c r="J211" s="33" t="str">
        <f t="shared" si="19"/>
        <v>NO BET</v>
      </c>
      <c r="K211" s="55"/>
      <c r="L211" s="73">
        <f t="shared" si="20"/>
        <v>0</v>
      </c>
      <c r="M211" s="86"/>
      <c r="N211" s="64"/>
      <c r="O211" s="127"/>
    </row>
    <row r="212" spans="1:15" hidden="1" x14ac:dyDescent="0.25">
      <c r="A212" s="84">
        <v>14</v>
      </c>
      <c r="B212" s="123"/>
      <c r="C212" s="124"/>
      <c r="D212" s="31"/>
      <c r="E212" s="125"/>
      <c r="F212" s="126"/>
      <c r="G212" s="28">
        <v>0</v>
      </c>
      <c r="H212" s="29">
        <v>0</v>
      </c>
      <c r="I212" s="32">
        <f t="shared" si="18"/>
        <v>0</v>
      </c>
      <c r="J212" s="33" t="str">
        <f t="shared" si="19"/>
        <v>NO BET</v>
      </c>
      <c r="K212" s="55"/>
      <c r="L212" s="73">
        <f t="shared" si="20"/>
        <v>0</v>
      </c>
      <c r="M212" s="86"/>
      <c r="N212" s="64"/>
      <c r="O212" s="127"/>
    </row>
    <row r="213" spans="1:15" hidden="1" x14ac:dyDescent="0.25">
      <c r="A213" s="84">
        <v>15</v>
      </c>
      <c r="B213" s="123"/>
      <c r="C213" s="124"/>
      <c r="D213" s="31"/>
      <c r="E213" s="125"/>
      <c r="F213" s="126"/>
      <c r="G213" s="28">
        <v>0</v>
      </c>
      <c r="H213" s="29">
        <v>0</v>
      </c>
      <c r="I213" s="32">
        <f t="shared" si="18"/>
        <v>0</v>
      </c>
      <c r="J213" s="33" t="str">
        <f t="shared" si="19"/>
        <v>NO BET</v>
      </c>
      <c r="K213" s="55"/>
      <c r="L213" s="73">
        <f t="shared" si="20"/>
        <v>0</v>
      </c>
      <c r="M213" s="86"/>
      <c r="N213" s="64"/>
      <c r="O213" s="127"/>
    </row>
    <row r="214" spans="1:15" ht="15" hidden="1" customHeight="1" x14ac:dyDescent="0.25">
      <c r="A214" s="84">
        <v>16</v>
      </c>
      <c r="B214" s="31"/>
      <c r="C214" s="31"/>
      <c r="D214" s="31"/>
      <c r="E214" s="43"/>
      <c r="F214" s="43"/>
      <c r="G214" s="28">
        <v>0</v>
      </c>
      <c r="H214" s="29">
        <v>0</v>
      </c>
      <c r="I214" s="32">
        <f t="shared" si="18"/>
        <v>0</v>
      </c>
      <c r="J214" s="33" t="str">
        <f t="shared" si="19"/>
        <v>NO BET</v>
      </c>
      <c r="K214" s="55"/>
      <c r="L214" s="73">
        <f t="shared" si="20"/>
        <v>0</v>
      </c>
      <c r="M214" s="86"/>
      <c r="N214" s="64"/>
      <c r="O214" s="127"/>
    </row>
    <row r="215" spans="1:15" ht="15" hidden="1" customHeight="1" x14ac:dyDescent="0.25">
      <c r="A215" s="84">
        <v>17</v>
      </c>
      <c r="B215" s="31"/>
      <c r="C215" s="31"/>
      <c r="D215" s="31"/>
      <c r="E215" s="43"/>
      <c r="F215" s="43"/>
      <c r="G215" s="28">
        <v>0</v>
      </c>
      <c r="H215" s="29">
        <v>0</v>
      </c>
      <c r="I215" s="32">
        <f t="shared" si="18"/>
        <v>0</v>
      </c>
      <c r="J215" s="33" t="str">
        <f t="shared" si="19"/>
        <v>NO BET</v>
      </c>
      <c r="K215" s="55"/>
      <c r="L215" s="73">
        <f t="shared" si="20"/>
        <v>0</v>
      </c>
      <c r="M215" s="86"/>
      <c r="N215" s="64"/>
      <c r="O215" s="127"/>
    </row>
    <row r="216" spans="1:15" hidden="1" x14ac:dyDescent="0.25">
      <c r="A216" s="84">
        <v>18</v>
      </c>
      <c r="B216" s="31"/>
      <c r="C216" s="31"/>
      <c r="D216" s="31"/>
      <c r="E216" s="43"/>
      <c r="F216" s="43"/>
      <c r="G216" s="28">
        <v>0</v>
      </c>
      <c r="H216" s="29">
        <v>0</v>
      </c>
      <c r="I216" s="32">
        <f t="shared" si="18"/>
        <v>0</v>
      </c>
      <c r="J216" s="33" t="str">
        <f t="shared" si="19"/>
        <v>NO BET</v>
      </c>
      <c r="K216" s="55"/>
      <c r="L216" s="73">
        <f t="shared" si="20"/>
        <v>0</v>
      </c>
      <c r="M216" s="86"/>
      <c r="N216" s="64"/>
      <c r="O216" s="127"/>
    </row>
    <row r="217" spans="1:15" ht="15" hidden="1" customHeight="1" x14ac:dyDescent="0.25">
      <c r="A217" s="84">
        <v>19</v>
      </c>
      <c r="B217" s="31"/>
      <c r="C217" s="31"/>
      <c r="D217" s="31"/>
      <c r="E217" s="43"/>
      <c r="F217" s="43"/>
      <c r="G217" s="28">
        <v>0</v>
      </c>
      <c r="H217" s="29">
        <v>0</v>
      </c>
      <c r="I217" s="32">
        <f t="shared" si="18"/>
        <v>0</v>
      </c>
      <c r="J217" s="33" t="str">
        <f t="shared" si="19"/>
        <v>NO BET</v>
      </c>
      <c r="K217" s="55"/>
      <c r="L217" s="73">
        <f t="shared" si="20"/>
        <v>0</v>
      </c>
      <c r="M217" s="86"/>
      <c r="N217" s="64"/>
      <c r="O217" s="127"/>
    </row>
    <row r="218" spans="1:15" ht="15" hidden="1" customHeight="1" x14ac:dyDescent="0.25">
      <c r="A218" s="84">
        <v>20</v>
      </c>
      <c r="B218" s="31"/>
      <c r="C218" s="31"/>
      <c r="D218" s="31"/>
      <c r="E218" s="43"/>
      <c r="F218" s="43"/>
      <c r="G218" s="5">
        <v>0</v>
      </c>
      <c r="H218" s="8">
        <v>0</v>
      </c>
      <c r="I218" s="19">
        <f t="shared" si="18"/>
        <v>0</v>
      </c>
      <c r="J218" s="33" t="str">
        <f t="shared" si="19"/>
        <v>NO BET</v>
      </c>
      <c r="K218" s="55"/>
      <c r="L218" s="73">
        <f t="shared" si="20"/>
        <v>0</v>
      </c>
      <c r="M218" s="86"/>
      <c r="N218" s="64"/>
      <c r="O218" s="127"/>
    </row>
    <row r="219" spans="1:15" ht="15" hidden="1" customHeight="1" x14ac:dyDescent="0.25">
      <c r="A219" s="84">
        <v>21</v>
      </c>
      <c r="B219" s="31"/>
      <c r="C219" s="31"/>
      <c r="D219" s="31"/>
      <c r="E219" s="43"/>
      <c r="F219" s="43"/>
      <c r="G219" s="28">
        <v>0</v>
      </c>
      <c r="H219" s="29">
        <v>0</v>
      </c>
      <c r="I219" s="32">
        <f t="shared" si="18"/>
        <v>0</v>
      </c>
      <c r="J219" s="33" t="str">
        <f t="shared" si="19"/>
        <v>NO BET</v>
      </c>
      <c r="K219" s="55"/>
      <c r="L219" s="73">
        <f t="shared" si="20"/>
        <v>0</v>
      </c>
      <c r="M219" s="86"/>
      <c r="N219" s="64"/>
      <c r="O219" s="127"/>
    </row>
    <row r="220" spans="1:15" ht="15" hidden="1" customHeight="1" x14ac:dyDescent="0.25">
      <c r="A220" s="83">
        <v>22</v>
      </c>
      <c r="B220" s="58"/>
      <c r="C220" s="58"/>
      <c r="D220" s="58"/>
      <c r="E220" s="62"/>
      <c r="F220" s="62"/>
      <c r="G220" s="5">
        <v>0</v>
      </c>
      <c r="H220" s="8">
        <v>0</v>
      </c>
      <c r="I220" s="19">
        <f t="shared" si="18"/>
        <v>0</v>
      </c>
      <c r="J220" s="15" t="str">
        <f t="shared" si="19"/>
        <v>NO BET</v>
      </c>
      <c r="K220" s="55"/>
      <c r="L220" s="73">
        <f t="shared" si="20"/>
        <v>0</v>
      </c>
      <c r="M220" s="86"/>
      <c r="N220" s="64"/>
      <c r="O220" s="127"/>
    </row>
    <row r="221" spans="1:15" ht="15" hidden="1" customHeight="1" x14ac:dyDescent="0.25">
      <c r="A221" s="83">
        <v>23</v>
      </c>
      <c r="B221" s="58"/>
      <c r="C221" s="58"/>
      <c r="D221" s="58"/>
      <c r="E221" s="62"/>
      <c r="F221" s="62"/>
      <c r="G221" s="6">
        <v>0</v>
      </c>
      <c r="H221" s="9">
        <v>0</v>
      </c>
      <c r="I221" s="19">
        <f t="shared" si="18"/>
        <v>0</v>
      </c>
      <c r="J221" s="15" t="str">
        <f t="shared" si="19"/>
        <v>NO BET</v>
      </c>
      <c r="K221" s="55"/>
      <c r="L221" s="73">
        <f t="shared" si="20"/>
        <v>0</v>
      </c>
      <c r="M221" s="86"/>
      <c r="N221" s="64"/>
      <c r="O221" s="127"/>
    </row>
    <row r="222" spans="1:15" ht="15" hidden="1" customHeight="1" x14ac:dyDescent="0.25">
      <c r="A222" s="83">
        <v>24</v>
      </c>
      <c r="B222" s="58"/>
      <c r="C222" s="58"/>
      <c r="D222" s="58"/>
      <c r="E222" s="62"/>
      <c r="F222" s="62"/>
      <c r="G222" s="6">
        <v>0</v>
      </c>
      <c r="H222" s="9">
        <v>0</v>
      </c>
      <c r="I222" s="19">
        <f t="shared" si="18"/>
        <v>0</v>
      </c>
      <c r="J222" s="15" t="str">
        <f t="shared" si="19"/>
        <v>NO BET</v>
      </c>
      <c r="K222" s="55"/>
      <c r="L222" s="73">
        <f t="shared" si="20"/>
        <v>0</v>
      </c>
      <c r="M222" s="86"/>
      <c r="N222" s="64"/>
      <c r="O222" s="127"/>
    </row>
    <row r="223" spans="1:15" ht="15" hidden="1" customHeight="1" x14ac:dyDescent="0.25">
      <c r="A223" s="76"/>
      <c r="B223" s="77"/>
      <c r="C223" s="76"/>
      <c r="D223" s="76"/>
      <c r="J223" s="59"/>
      <c r="K223" s="56" t="s">
        <v>26</v>
      </c>
      <c r="L223" s="60"/>
      <c r="N223" s="2"/>
    </row>
    <row r="224" spans="1:15" ht="15" hidden="1" customHeight="1" x14ac:dyDescent="0.25">
      <c r="A224" s="57" t="s">
        <v>22</v>
      </c>
      <c r="B224" s="407"/>
      <c r="C224" s="407"/>
      <c r="D224" s="231"/>
      <c r="E224" s="63" t="s">
        <v>16</v>
      </c>
      <c r="F224" s="61"/>
      <c r="G224" s="86"/>
      <c r="H224" s="16"/>
      <c r="I224" s="17" t="s">
        <v>25</v>
      </c>
      <c r="J224" s="18">
        <f>SUM(J199:J222)</f>
        <v>0</v>
      </c>
      <c r="K224" s="56" t="s">
        <v>17</v>
      </c>
      <c r="L224" s="18">
        <f>SUM(L199:L223)</f>
        <v>0</v>
      </c>
      <c r="N224" s="2"/>
    </row>
    <row r="225" spans="1:15" ht="15" hidden="1" customHeight="1" x14ac:dyDescent="0.25">
      <c r="A225" s="30" t="s">
        <v>40</v>
      </c>
      <c r="B225" s="2"/>
      <c r="C225" s="2"/>
      <c r="D225" s="2"/>
      <c r="E225" s="86"/>
      <c r="F225" s="86"/>
      <c r="G225" s="86"/>
      <c r="L225" s="95"/>
    </row>
    <row r="226" spans="1:15" ht="15" hidden="1" customHeight="1" x14ac:dyDescent="0.25">
      <c r="A226" s="30"/>
      <c r="B226" s="2"/>
      <c r="C226" s="2"/>
      <c r="D226" s="2"/>
      <c r="E226" s="86"/>
      <c r="F226" s="86"/>
      <c r="G226" s="86"/>
      <c r="L226" s="95"/>
    </row>
    <row r="227" spans="1:15" ht="15" hidden="1" customHeight="1" x14ac:dyDescent="0.25">
      <c r="A227" s="30"/>
      <c r="B227" s="2"/>
      <c r="C227" s="2"/>
      <c r="D227" s="2"/>
      <c r="E227" s="86"/>
      <c r="F227" s="86"/>
      <c r="G227" s="86"/>
      <c r="L227" s="95"/>
    </row>
    <row r="228" spans="1:15" ht="15" hidden="1" customHeight="1" x14ac:dyDescent="0.25">
      <c r="A228" s="238" t="s">
        <v>6</v>
      </c>
      <c r="B228" s="114"/>
      <c r="C228" s="69" t="s">
        <v>14</v>
      </c>
      <c r="D228" s="114"/>
      <c r="E228" s="232"/>
      <c r="F228" s="232"/>
      <c r="G228" s="114"/>
      <c r="H228" s="238" t="s">
        <v>19</v>
      </c>
      <c r="I228" s="415" t="s">
        <v>15</v>
      </c>
      <c r="J228" s="409">
        <v>0.9</v>
      </c>
      <c r="K228" s="412" t="s">
        <v>4</v>
      </c>
      <c r="L228" s="408">
        <v>100</v>
      </c>
      <c r="M228" s="411" t="s">
        <v>3</v>
      </c>
      <c r="N228" s="410" t="s">
        <v>50</v>
      </c>
      <c r="O228" s="115"/>
    </row>
    <row r="229" spans="1:15" hidden="1" x14ac:dyDescent="0.25">
      <c r="A229" s="79" t="s">
        <v>7</v>
      </c>
      <c r="B229" s="85">
        <v>7</v>
      </c>
      <c r="C229" s="80" t="s">
        <v>13</v>
      </c>
      <c r="D229" s="85"/>
      <c r="E229" s="78"/>
      <c r="F229" s="78"/>
      <c r="G229" s="85"/>
      <c r="H229" s="67"/>
      <c r="I229" s="415"/>
      <c r="J229" s="409"/>
      <c r="K229" s="412"/>
      <c r="L229" s="408"/>
      <c r="M229" s="411"/>
      <c r="N229" s="410"/>
      <c r="O229" s="115"/>
    </row>
    <row r="230" spans="1:15" ht="15" hidden="1" customHeight="1" x14ac:dyDescent="0.25">
      <c r="A230" s="81" t="s">
        <v>8</v>
      </c>
      <c r="B230" s="82" t="s">
        <v>59</v>
      </c>
      <c r="C230" s="67"/>
      <c r="D230" s="85"/>
      <c r="E230" s="54"/>
      <c r="F230" s="54"/>
      <c r="G230" s="85"/>
      <c r="H230" s="67"/>
      <c r="I230" s="52"/>
      <c r="J230" s="67"/>
      <c r="K230" s="67"/>
      <c r="L230" s="67"/>
      <c r="M230" s="410" t="s">
        <v>20</v>
      </c>
      <c r="N230" s="410"/>
      <c r="O230" s="116" t="s">
        <v>51</v>
      </c>
    </row>
    <row r="231" spans="1:15" ht="30" hidden="1" x14ac:dyDescent="0.25">
      <c r="A231" s="78" t="s">
        <v>9</v>
      </c>
      <c r="B231" s="78" t="s">
        <v>10</v>
      </c>
      <c r="C231" s="81" t="s">
        <v>0</v>
      </c>
      <c r="D231" s="81"/>
      <c r="E231" s="78" t="s">
        <v>43</v>
      </c>
      <c r="F231" s="78" t="s">
        <v>44</v>
      </c>
      <c r="G231" s="78" t="s">
        <v>11</v>
      </c>
      <c r="H231" s="233" t="s">
        <v>69</v>
      </c>
      <c r="I231" s="233" t="s">
        <v>70</v>
      </c>
      <c r="J231" s="78" t="s">
        <v>1</v>
      </c>
      <c r="K231" s="78" t="s">
        <v>12</v>
      </c>
      <c r="L231" s="78" t="s">
        <v>5</v>
      </c>
      <c r="M231" s="410"/>
      <c r="N231" s="410"/>
      <c r="O231" s="117" t="s">
        <v>52</v>
      </c>
    </row>
    <row r="232" spans="1:15" hidden="1" x14ac:dyDescent="0.25">
      <c r="A232" s="84">
        <v>1</v>
      </c>
      <c r="B232" s="135"/>
      <c r="C232" s="124"/>
      <c r="D232" s="201"/>
      <c r="E232" s="125"/>
      <c r="F232" s="126"/>
      <c r="G232" s="5">
        <v>0</v>
      </c>
      <c r="H232" s="8">
        <v>0</v>
      </c>
      <c r="I232" s="32">
        <f>H232</f>
        <v>0</v>
      </c>
      <c r="J232" s="33" t="str">
        <f>IF(M232="B", $L$228/G232*$J$228,IF(I232&lt;=G232,$M$228,IF(I232&gt;G232,SUM($L$228/G232*$J$228,0,ROUNDUP(,0)))))</f>
        <v>NO BET</v>
      </c>
      <c r="K232" s="55"/>
      <c r="L232" s="73">
        <f>IF(J232="NO BET",0,IF(K232&gt;1,J232*-1,IF(K232=1,SUM(J232*I232-J232,0))))</f>
        <v>0</v>
      </c>
      <c r="M232" s="86"/>
      <c r="N232" s="64"/>
      <c r="O232" s="64"/>
    </row>
    <row r="233" spans="1:15" ht="15" hidden="1" customHeight="1" x14ac:dyDescent="0.25">
      <c r="A233" s="84">
        <v>2</v>
      </c>
      <c r="B233" s="135"/>
      <c r="C233" s="124"/>
      <c r="D233" s="201"/>
      <c r="E233" s="125"/>
      <c r="F233" s="126"/>
      <c r="G233" s="5">
        <v>0</v>
      </c>
      <c r="H233" s="8">
        <v>0</v>
      </c>
      <c r="I233" s="32">
        <f t="shared" ref="I233:I255" si="21">H233</f>
        <v>0</v>
      </c>
      <c r="J233" s="33" t="str">
        <f t="shared" ref="J233:J255" si="22">IF(M233="B", $L$228/G233*$J$228,IF(I233&lt;=G233,$M$228,IF(I233&gt;G233,SUM($L$228/G233*$J$228,0,ROUNDUP(,0)))))</f>
        <v>NO BET</v>
      </c>
      <c r="K233" s="55"/>
      <c r="L233" s="73">
        <f t="shared" ref="L233:L255" si="23">IF(J233="NO BET",0,IF(K233&gt;1,J233*-1,IF(K233=1,SUM(J233*I233-J233,0))))</f>
        <v>0</v>
      </c>
      <c r="M233" s="86"/>
      <c r="N233" s="64"/>
      <c r="O233" s="64"/>
    </row>
    <row r="234" spans="1:15" hidden="1" x14ac:dyDescent="0.25">
      <c r="A234" s="84">
        <v>3</v>
      </c>
      <c r="B234" s="135"/>
      <c r="C234" s="124"/>
      <c r="D234" s="202"/>
      <c r="E234" s="125"/>
      <c r="F234" s="126"/>
      <c r="G234" s="28">
        <v>0</v>
      </c>
      <c r="H234" s="29">
        <v>0</v>
      </c>
      <c r="I234" s="32">
        <f t="shared" si="21"/>
        <v>0</v>
      </c>
      <c r="J234" s="33" t="str">
        <f t="shared" si="22"/>
        <v>NO BET</v>
      </c>
      <c r="K234" s="55"/>
      <c r="L234" s="73">
        <f t="shared" si="23"/>
        <v>0</v>
      </c>
      <c r="M234" s="86"/>
      <c r="N234" s="64"/>
      <c r="O234" s="64"/>
    </row>
    <row r="235" spans="1:15" ht="15" hidden="1" customHeight="1" x14ac:dyDescent="0.25">
      <c r="A235" s="84">
        <v>4</v>
      </c>
      <c r="B235" s="135"/>
      <c r="C235" s="124"/>
      <c r="D235" s="201"/>
      <c r="E235" s="125"/>
      <c r="F235" s="126"/>
      <c r="G235" s="28">
        <v>0</v>
      </c>
      <c r="H235" s="29">
        <v>0</v>
      </c>
      <c r="I235" s="32">
        <f t="shared" si="21"/>
        <v>0</v>
      </c>
      <c r="J235" s="33" t="str">
        <f t="shared" si="22"/>
        <v>NO BET</v>
      </c>
      <c r="K235" s="55"/>
      <c r="L235" s="73">
        <f t="shared" si="23"/>
        <v>0</v>
      </c>
      <c r="M235" s="86"/>
      <c r="N235" s="64"/>
      <c r="O235" s="64"/>
    </row>
    <row r="236" spans="1:15" hidden="1" x14ac:dyDescent="0.25">
      <c r="A236" s="84">
        <v>5</v>
      </c>
      <c r="B236" s="135"/>
      <c r="C236" s="124"/>
      <c r="D236" s="31"/>
      <c r="E236" s="125"/>
      <c r="F236" s="126"/>
      <c r="G236" s="28">
        <v>0</v>
      </c>
      <c r="H236" s="29">
        <v>0</v>
      </c>
      <c r="I236" s="32">
        <f t="shared" si="21"/>
        <v>0</v>
      </c>
      <c r="J236" s="33" t="str">
        <f t="shared" si="22"/>
        <v>NO BET</v>
      </c>
      <c r="K236" s="55"/>
      <c r="L236" s="73">
        <f t="shared" si="23"/>
        <v>0</v>
      </c>
      <c r="M236" s="86"/>
      <c r="N236" s="64"/>
      <c r="O236" s="64"/>
    </row>
    <row r="237" spans="1:15" hidden="1" x14ac:dyDescent="0.25">
      <c r="A237" s="84">
        <v>6</v>
      </c>
      <c r="B237" s="135"/>
      <c r="C237" s="124"/>
      <c r="D237" s="31"/>
      <c r="E237" s="125"/>
      <c r="F237" s="126"/>
      <c r="G237" s="28">
        <v>0</v>
      </c>
      <c r="H237" s="29">
        <v>0</v>
      </c>
      <c r="I237" s="32">
        <f t="shared" si="21"/>
        <v>0</v>
      </c>
      <c r="J237" s="33" t="str">
        <f t="shared" si="22"/>
        <v>NO BET</v>
      </c>
      <c r="K237" s="55"/>
      <c r="L237" s="73">
        <f t="shared" si="23"/>
        <v>0</v>
      </c>
      <c r="M237" s="86"/>
      <c r="N237" s="64"/>
      <c r="O237" s="64"/>
    </row>
    <row r="238" spans="1:15" hidden="1" x14ac:dyDescent="0.25">
      <c r="A238" s="84">
        <v>7</v>
      </c>
      <c r="B238" s="135"/>
      <c r="C238" s="124"/>
      <c r="D238" s="31"/>
      <c r="E238" s="125"/>
      <c r="F238" s="126"/>
      <c r="G238" s="5">
        <v>0</v>
      </c>
      <c r="H238" s="8">
        <v>0</v>
      </c>
      <c r="I238" s="32">
        <f t="shared" si="21"/>
        <v>0</v>
      </c>
      <c r="J238" s="33" t="str">
        <f t="shared" si="22"/>
        <v>NO BET</v>
      </c>
      <c r="K238" s="55"/>
      <c r="L238" s="73">
        <f t="shared" si="23"/>
        <v>0</v>
      </c>
      <c r="M238" s="86"/>
      <c r="N238" s="64"/>
      <c r="O238" s="64"/>
    </row>
    <row r="239" spans="1:15" hidden="1" x14ac:dyDescent="0.25">
      <c r="A239" s="84">
        <v>8</v>
      </c>
      <c r="B239" s="135"/>
      <c r="C239" s="124"/>
      <c r="D239" s="31"/>
      <c r="E239" s="125"/>
      <c r="F239" s="126"/>
      <c r="G239" s="28">
        <v>0</v>
      </c>
      <c r="H239" s="29">
        <v>0</v>
      </c>
      <c r="I239" s="32">
        <f t="shared" si="21"/>
        <v>0</v>
      </c>
      <c r="J239" s="33" t="str">
        <f t="shared" si="22"/>
        <v>NO BET</v>
      </c>
      <c r="K239" s="55"/>
      <c r="L239" s="73">
        <f t="shared" si="23"/>
        <v>0</v>
      </c>
      <c r="M239" s="86"/>
      <c r="N239" s="64"/>
      <c r="O239" s="64"/>
    </row>
    <row r="240" spans="1:15" ht="15" hidden="1" customHeight="1" x14ac:dyDescent="0.25">
      <c r="A240" s="84">
        <v>9</v>
      </c>
      <c r="B240" s="135"/>
      <c r="C240" s="124"/>
      <c r="D240" s="31"/>
      <c r="E240" s="125"/>
      <c r="F240" s="126"/>
      <c r="G240" s="28">
        <v>0</v>
      </c>
      <c r="H240" s="29">
        <v>0</v>
      </c>
      <c r="I240" s="32">
        <f t="shared" si="21"/>
        <v>0</v>
      </c>
      <c r="J240" s="33" t="str">
        <f t="shared" si="22"/>
        <v>NO BET</v>
      </c>
      <c r="K240" s="55"/>
      <c r="L240" s="73">
        <f t="shared" si="23"/>
        <v>0</v>
      </c>
      <c r="M240" s="86"/>
      <c r="N240" s="64"/>
      <c r="O240" s="64"/>
    </row>
    <row r="241" spans="1:15" ht="15" hidden="1" customHeight="1" x14ac:dyDescent="0.25">
      <c r="A241" s="84">
        <v>10</v>
      </c>
      <c r="B241" s="135"/>
      <c r="C241" s="124"/>
      <c r="D241" s="31"/>
      <c r="E241" s="125"/>
      <c r="F241" s="126"/>
      <c r="G241" s="28">
        <v>0</v>
      </c>
      <c r="H241" s="29">
        <v>0</v>
      </c>
      <c r="I241" s="32">
        <f t="shared" si="21"/>
        <v>0</v>
      </c>
      <c r="J241" s="33" t="str">
        <f t="shared" si="22"/>
        <v>NO BET</v>
      </c>
      <c r="K241" s="55"/>
      <c r="L241" s="73">
        <f t="shared" si="23"/>
        <v>0</v>
      </c>
      <c r="M241" s="86"/>
      <c r="N241" s="64"/>
      <c r="O241" s="64"/>
    </row>
    <row r="242" spans="1:15" ht="15" hidden="1" customHeight="1" x14ac:dyDescent="0.25">
      <c r="A242" s="84">
        <v>11</v>
      </c>
      <c r="B242" s="135"/>
      <c r="C242" s="124"/>
      <c r="D242" s="31"/>
      <c r="E242" s="125"/>
      <c r="F242" s="126"/>
      <c r="G242" s="28">
        <v>0</v>
      </c>
      <c r="H242" s="29">
        <v>0</v>
      </c>
      <c r="I242" s="32">
        <f t="shared" si="21"/>
        <v>0</v>
      </c>
      <c r="J242" s="33" t="str">
        <f t="shared" si="22"/>
        <v>NO BET</v>
      </c>
      <c r="K242" s="55"/>
      <c r="L242" s="73">
        <f t="shared" si="23"/>
        <v>0</v>
      </c>
      <c r="M242" s="86"/>
      <c r="N242" s="64"/>
      <c r="O242" s="64"/>
    </row>
    <row r="243" spans="1:15" ht="15" hidden="1" customHeight="1" x14ac:dyDescent="0.25">
      <c r="A243" s="84">
        <v>12</v>
      </c>
      <c r="B243" s="135"/>
      <c r="C243" s="124"/>
      <c r="D243" s="31"/>
      <c r="E243" s="125"/>
      <c r="F243" s="126"/>
      <c r="G243" s="28">
        <v>0</v>
      </c>
      <c r="H243" s="29">
        <v>0</v>
      </c>
      <c r="I243" s="32">
        <f t="shared" si="21"/>
        <v>0</v>
      </c>
      <c r="J243" s="33" t="str">
        <f t="shared" si="22"/>
        <v>NO BET</v>
      </c>
      <c r="K243" s="55"/>
      <c r="L243" s="73">
        <f t="shared" si="23"/>
        <v>0</v>
      </c>
      <c r="M243" s="86"/>
      <c r="N243" s="64"/>
      <c r="O243" s="64"/>
    </row>
    <row r="244" spans="1:15" ht="15" hidden="1" customHeight="1" x14ac:dyDescent="0.25">
      <c r="A244" s="84">
        <v>13</v>
      </c>
      <c r="B244" s="135"/>
      <c r="C244" s="124"/>
      <c r="D244" s="31"/>
      <c r="E244" s="125"/>
      <c r="F244" s="126"/>
      <c r="G244" s="28">
        <v>0</v>
      </c>
      <c r="H244" s="29">
        <v>0</v>
      </c>
      <c r="I244" s="32">
        <f t="shared" si="21"/>
        <v>0</v>
      </c>
      <c r="J244" s="33" t="str">
        <f t="shared" si="22"/>
        <v>NO BET</v>
      </c>
      <c r="K244" s="55"/>
      <c r="L244" s="73">
        <f t="shared" si="23"/>
        <v>0</v>
      </c>
      <c r="M244" s="86"/>
      <c r="N244" s="64"/>
      <c r="O244" s="64"/>
    </row>
    <row r="245" spans="1:15" hidden="1" x14ac:dyDescent="0.25">
      <c r="A245" s="84">
        <v>14</v>
      </c>
      <c r="B245" s="135"/>
      <c r="C245" s="124"/>
      <c r="D245" s="31"/>
      <c r="E245" s="125"/>
      <c r="F245" s="126"/>
      <c r="G245" s="28">
        <v>0</v>
      </c>
      <c r="H245" s="29">
        <v>0</v>
      </c>
      <c r="I245" s="32">
        <f t="shared" si="21"/>
        <v>0</v>
      </c>
      <c r="J245" s="33" t="str">
        <f t="shared" si="22"/>
        <v>NO BET</v>
      </c>
      <c r="K245" s="55"/>
      <c r="L245" s="73">
        <f t="shared" si="23"/>
        <v>0</v>
      </c>
      <c r="M245" s="86"/>
      <c r="N245" s="64"/>
      <c r="O245" s="64"/>
    </row>
    <row r="246" spans="1:15" hidden="1" x14ac:dyDescent="0.25">
      <c r="A246" s="84">
        <v>15</v>
      </c>
      <c r="B246" s="134"/>
      <c r="C246" s="31"/>
      <c r="D246" s="31"/>
      <c r="E246" s="43"/>
      <c r="F246" s="162"/>
      <c r="G246" s="28">
        <v>0</v>
      </c>
      <c r="H246" s="29">
        <v>0</v>
      </c>
      <c r="I246" s="32">
        <f t="shared" si="21"/>
        <v>0</v>
      </c>
      <c r="J246" s="33" t="str">
        <f t="shared" si="22"/>
        <v>NO BET</v>
      </c>
      <c r="K246" s="55"/>
      <c r="L246" s="73">
        <f t="shared" si="23"/>
        <v>0</v>
      </c>
      <c r="M246" s="86"/>
      <c r="N246" s="64"/>
      <c r="O246" s="64"/>
    </row>
    <row r="247" spans="1:15" hidden="1" x14ac:dyDescent="0.25">
      <c r="A247" s="84">
        <v>16</v>
      </c>
      <c r="B247" s="134"/>
      <c r="C247" s="31"/>
      <c r="D247" s="31"/>
      <c r="E247" s="43"/>
      <c r="F247" s="43"/>
      <c r="G247" s="28">
        <v>0</v>
      </c>
      <c r="H247" s="29">
        <v>0</v>
      </c>
      <c r="I247" s="32">
        <f t="shared" si="21"/>
        <v>0</v>
      </c>
      <c r="J247" s="33" t="str">
        <f t="shared" si="22"/>
        <v>NO BET</v>
      </c>
      <c r="K247" s="55"/>
      <c r="L247" s="73">
        <f t="shared" si="23"/>
        <v>0</v>
      </c>
      <c r="M247" s="86"/>
      <c r="N247" s="64"/>
      <c r="O247" s="64"/>
    </row>
    <row r="248" spans="1:15" hidden="1" x14ac:dyDescent="0.25">
      <c r="A248" s="83">
        <v>17</v>
      </c>
      <c r="B248" s="153"/>
      <c r="C248" s="58"/>
      <c r="D248" s="58"/>
      <c r="E248" s="62"/>
      <c r="F248" s="62"/>
      <c r="G248" s="6">
        <v>0</v>
      </c>
      <c r="H248" s="9">
        <v>0</v>
      </c>
      <c r="I248" s="19">
        <f t="shared" si="21"/>
        <v>0</v>
      </c>
      <c r="J248" s="15" t="str">
        <f t="shared" si="22"/>
        <v>NO BET</v>
      </c>
      <c r="K248" s="55"/>
      <c r="L248" s="73">
        <f t="shared" si="23"/>
        <v>0</v>
      </c>
      <c r="M248" s="86"/>
      <c r="N248" s="64"/>
      <c r="O248" s="64"/>
    </row>
    <row r="249" spans="1:15" hidden="1" x14ac:dyDescent="0.25">
      <c r="A249" s="83">
        <v>18</v>
      </c>
      <c r="B249" s="58"/>
      <c r="C249" s="58"/>
      <c r="D249" s="58"/>
      <c r="E249" s="62"/>
      <c r="F249" s="62"/>
      <c r="G249" s="6">
        <v>0</v>
      </c>
      <c r="H249" s="9">
        <v>0</v>
      </c>
      <c r="I249" s="19">
        <f t="shared" si="21"/>
        <v>0</v>
      </c>
      <c r="J249" s="15" t="str">
        <f t="shared" si="22"/>
        <v>NO BET</v>
      </c>
      <c r="K249" s="55"/>
      <c r="L249" s="73">
        <f t="shared" si="23"/>
        <v>0</v>
      </c>
      <c r="M249" s="86"/>
      <c r="N249" s="64"/>
      <c r="O249" s="64"/>
    </row>
    <row r="250" spans="1:15" hidden="1" x14ac:dyDescent="0.25">
      <c r="A250" s="83">
        <v>19</v>
      </c>
      <c r="B250" s="58"/>
      <c r="C250" s="58"/>
      <c r="D250" s="58"/>
      <c r="E250" s="62"/>
      <c r="F250" s="62"/>
      <c r="G250" s="6">
        <v>0</v>
      </c>
      <c r="H250" s="9">
        <v>0</v>
      </c>
      <c r="I250" s="19">
        <f t="shared" si="21"/>
        <v>0</v>
      </c>
      <c r="J250" s="15" t="str">
        <f t="shared" si="22"/>
        <v>NO BET</v>
      </c>
      <c r="K250" s="55"/>
      <c r="L250" s="73">
        <f t="shared" si="23"/>
        <v>0</v>
      </c>
      <c r="M250" s="86"/>
      <c r="N250" s="64"/>
      <c r="O250" s="64"/>
    </row>
    <row r="251" spans="1:15" hidden="1" x14ac:dyDescent="0.25">
      <c r="A251" s="83">
        <v>20</v>
      </c>
      <c r="B251" s="58"/>
      <c r="C251" s="58"/>
      <c r="D251" s="58"/>
      <c r="E251" s="62"/>
      <c r="F251" s="62"/>
      <c r="G251" s="7">
        <v>0</v>
      </c>
      <c r="H251" s="10">
        <v>0</v>
      </c>
      <c r="I251" s="19">
        <f t="shared" si="21"/>
        <v>0</v>
      </c>
      <c r="J251" s="15" t="str">
        <f t="shared" si="22"/>
        <v>NO BET</v>
      </c>
      <c r="K251" s="55"/>
      <c r="L251" s="73">
        <f t="shared" si="23"/>
        <v>0</v>
      </c>
      <c r="M251" s="86"/>
      <c r="N251" s="64"/>
      <c r="O251" s="64"/>
    </row>
    <row r="252" spans="1:15" hidden="1" x14ac:dyDescent="0.25">
      <c r="A252" s="83">
        <v>21</v>
      </c>
      <c r="B252" s="58"/>
      <c r="C252" s="58"/>
      <c r="D252" s="58"/>
      <c r="E252" s="62"/>
      <c r="F252" s="62"/>
      <c r="G252" s="28">
        <v>0</v>
      </c>
      <c r="H252" s="29">
        <v>0</v>
      </c>
      <c r="I252" s="19">
        <f t="shared" si="21"/>
        <v>0</v>
      </c>
      <c r="J252" s="15" t="str">
        <f t="shared" si="22"/>
        <v>NO BET</v>
      </c>
      <c r="K252" s="55"/>
      <c r="L252" s="73">
        <f t="shared" si="23"/>
        <v>0</v>
      </c>
      <c r="M252" s="86"/>
      <c r="N252" s="64"/>
      <c r="O252" s="64"/>
    </row>
    <row r="253" spans="1:15" hidden="1" x14ac:dyDescent="0.25">
      <c r="A253" s="83">
        <v>22</v>
      </c>
      <c r="B253" s="58"/>
      <c r="C253" s="58"/>
      <c r="D253" s="58"/>
      <c r="E253" s="62"/>
      <c r="F253" s="62"/>
      <c r="G253" s="5">
        <v>0</v>
      </c>
      <c r="H253" s="8">
        <v>0</v>
      </c>
      <c r="I253" s="19">
        <f t="shared" si="21"/>
        <v>0</v>
      </c>
      <c r="J253" s="15" t="str">
        <f t="shared" si="22"/>
        <v>NO BET</v>
      </c>
      <c r="K253" s="55"/>
      <c r="L253" s="73">
        <f t="shared" si="23"/>
        <v>0</v>
      </c>
      <c r="M253" s="86"/>
      <c r="N253" s="64"/>
      <c r="O253" s="64"/>
    </row>
    <row r="254" spans="1:15" hidden="1" x14ac:dyDescent="0.25">
      <c r="A254" s="83">
        <v>23</v>
      </c>
      <c r="B254" s="58"/>
      <c r="C254" s="58"/>
      <c r="D254" s="58"/>
      <c r="E254" s="62"/>
      <c r="F254" s="62"/>
      <c r="G254" s="6">
        <v>0</v>
      </c>
      <c r="H254" s="9">
        <v>0</v>
      </c>
      <c r="I254" s="19">
        <f t="shared" si="21"/>
        <v>0</v>
      </c>
      <c r="J254" s="15" t="str">
        <f t="shared" si="22"/>
        <v>NO BET</v>
      </c>
      <c r="K254" s="55"/>
      <c r="L254" s="73">
        <f t="shared" si="23"/>
        <v>0</v>
      </c>
      <c r="M254" s="86"/>
      <c r="N254" s="64"/>
      <c r="O254" s="64"/>
    </row>
    <row r="255" spans="1:15" hidden="1" x14ac:dyDescent="0.25">
      <c r="A255" s="83">
        <v>24</v>
      </c>
      <c r="B255" s="58"/>
      <c r="C255" s="58"/>
      <c r="D255" s="58"/>
      <c r="E255" s="62"/>
      <c r="F255" s="62"/>
      <c r="G255" s="6">
        <v>0</v>
      </c>
      <c r="H255" s="9">
        <v>0</v>
      </c>
      <c r="I255" s="19">
        <f t="shared" si="21"/>
        <v>0</v>
      </c>
      <c r="J255" s="15" t="str">
        <f t="shared" si="22"/>
        <v>NO BET</v>
      </c>
      <c r="K255" s="55"/>
      <c r="L255" s="73">
        <f t="shared" si="23"/>
        <v>0</v>
      </c>
      <c r="M255" s="86"/>
      <c r="N255" s="64"/>
      <c r="O255" s="64"/>
    </row>
    <row r="256" spans="1:15" hidden="1" x14ac:dyDescent="0.25">
      <c r="A256" s="76"/>
      <c r="B256" s="77"/>
      <c r="C256" s="76"/>
      <c r="D256" s="76"/>
      <c r="J256" s="59"/>
      <c r="K256" s="56" t="s">
        <v>26</v>
      </c>
      <c r="L256" s="60"/>
      <c r="M256" s="86"/>
      <c r="N256" s="2"/>
    </row>
    <row r="257" spans="1:15" hidden="1" x14ac:dyDescent="0.25">
      <c r="A257" s="57" t="s">
        <v>22</v>
      </c>
      <c r="B257" s="407"/>
      <c r="C257" s="407"/>
      <c r="D257" s="231"/>
      <c r="E257" s="63" t="s">
        <v>16</v>
      </c>
      <c r="F257" s="61"/>
      <c r="G257" s="86"/>
      <c r="H257" s="16"/>
      <c r="I257" s="17" t="s">
        <v>25</v>
      </c>
      <c r="J257" s="18">
        <f>SUM(J232:J255)</f>
        <v>0</v>
      </c>
      <c r="K257" s="56" t="s">
        <v>17</v>
      </c>
      <c r="L257" s="18">
        <f>SUM(L232:L256)</f>
        <v>0</v>
      </c>
      <c r="M257" s="86"/>
      <c r="N257" s="2"/>
    </row>
    <row r="258" spans="1:15" hidden="1" x14ac:dyDescent="0.25">
      <c r="A258" s="30" t="s">
        <v>40</v>
      </c>
      <c r="B258" s="2"/>
      <c r="C258" s="2"/>
      <c r="D258" s="2"/>
      <c r="E258" s="86"/>
      <c r="F258" s="86"/>
      <c r="G258" s="86"/>
      <c r="N258" s="2"/>
    </row>
    <row r="259" spans="1:15" hidden="1" x14ac:dyDescent="0.25">
      <c r="A259" s="30"/>
      <c r="B259" s="2"/>
      <c r="C259" s="2"/>
      <c r="D259" s="2"/>
      <c r="E259" s="86"/>
      <c r="F259" s="86"/>
      <c r="G259" s="86"/>
      <c r="N259" s="2"/>
    </row>
    <row r="260" spans="1:15" hidden="1" x14ac:dyDescent="0.25">
      <c r="A260" s="30"/>
      <c r="B260" s="2"/>
      <c r="C260" s="2"/>
      <c r="D260" s="2"/>
      <c r="E260" s="86"/>
      <c r="F260" s="86"/>
      <c r="G260" s="86"/>
      <c r="N260" s="2"/>
    </row>
    <row r="261" spans="1:15" ht="15" hidden="1" customHeight="1" x14ac:dyDescent="0.25">
      <c r="A261" s="238" t="s">
        <v>6</v>
      </c>
      <c r="B261" s="114" t="s">
        <v>55</v>
      </c>
      <c r="C261" s="69" t="s">
        <v>14</v>
      </c>
      <c r="D261" s="114"/>
      <c r="E261" s="232"/>
      <c r="F261" s="232"/>
      <c r="G261" s="114"/>
      <c r="H261" s="238" t="s">
        <v>19</v>
      </c>
      <c r="I261" s="415" t="s">
        <v>15</v>
      </c>
      <c r="J261" s="409">
        <v>0.9</v>
      </c>
      <c r="K261" s="412" t="s">
        <v>4</v>
      </c>
      <c r="L261" s="408">
        <v>100</v>
      </c>
      <c r="M261" s="411" t="s">
        <v>3</v>
      </c>
      <c r="N261" s="410" t="s">
        <v>50</v>
      </c>
      <c r="O261" s="115"/>
    </row>
    <row r="262" spans="1:15" hidden="1" x14ac:dyDescent="0.25">
      <c r="A262" s="79" t="s">
        <v>7</v>
      </c>
      <c r="B262" s="85">
        <v>8</v>
      </c>
      <c r="C262" s="80" t="s">
        <v>13</v>
      </c>
      <c r="D262" s="85"/>
      <c r="E262" s="78"/>
      <c r="F262" s="78"/>
      <c r="G262" s="85"/>
      <c r="H262" s="67"/>
      <c r="I262" s="415"/>
      <c r="J262" s="409"/>
      <c r="K262" s="412"/>
      <c r="L262" s="408"/>
      <c r="M262" s="411"/>
      <c r="N262" s="410"/>
      <c r="O262" s="115"/>
    </row>
    <row r="263" spans="1:15" ht="15" hidden="1" customHeight="1" x14ac:dyDescent="0.25">
      <c r="A263" s="81" t="s">
        <v>8</v>
      </c>
      <c r="B263" s="82" t="s">
        <v>60</v>
      </c>
      <c r="C263" s="67"/>
      <c r="D263" s="85"/>
      <c r="E263" s="54"/>
      <c r="F263" s="54"/>
      <c r="G263" s="85"/>
      <c r="H263" s="67"/>
      <c r="I263" s="52"/>
      <c r="J263" s="67"/>
      <c r="K263" s="67"/>
      <c r="L263" s="67"/>
      <c r="M263" s="410" t="s">
        <v>20</v>
      </c>
      <c r="N263" s="410"/>
      <c r="O263" s="116" t="s">
        <v>51</v>
      </c>
    </row>
    <row r="264" spans="1:15" ht="30" hidden="1" x14ac:dyDescent="0.25">
      <c r="A264" s="78" t="s">
        <v>9</v>
      </c>
      <c r="B264" s="78" t="s">
        <v>10</v>
      </c>
      <c r="C264" s="81" t="s">
        <v>0</v>
      </c>
      <c r="D264" s="81"/>
      <c r="E264" s="78" t="s">
        <v>43</v>
      </c>
      <c r="F264" s="78" t="s">
        <v>44</v>
      </c>
      <c r="G264" s="78" t="s">
        <v>11</v>
      </c>
      <c r="H264" s="233" t="s">
        <v>69</v>
      </c>
      <c r="I264" s="233" t="s">
        <v>70</v>
      </c>
      <c r="J264" s="78" t="s">
        <v>1</v>
      </c>
      <c r="K264" s="78" t="s">
        <v>12</v>
      </c>
      <c r="L264" s="78" t="s">
        <v>5</v>
      </c>
      <c r="M264" s="410"/>
      <c r="N264" s="410"/>
      <c r="O264" s="117" t="s">
        <v>52</v>
      </c>
    </row>
    <row r="265" spans="1:15" hidden="1" x14ac:dyDescent="0.25">
      <c r="A265" s="84">
        <v>1</v>
      </c>
      <c r="B265" s="135"/>
      <c r="C265" s="124"/>
      <c r="D265" s="201"/>
      <c r="E265" s="125"/>
      <c r="F265" s="126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5"/>
      <c r="L265" s="73">
        <f>IF(J265="NO BET",0,IF(K265&gt;1,J265*-1,IF(K265=1,SUM(J265*I265-J265,0))))</f>
        <v>0</v>
      </c>
      <c r="M265" s="86"/>
      <c r="N265" s="64"/>
      <c r="O265" s="64"/>
    </row>
    <row r="266" spans="1:15" hidden="1" x14ac:dyDescent="0.25">
      <c r="A266" s="84">
        <v>2</v>
      </c>
      <c r="B266" s="135"/>
      <c r="C266" s="124"/>
      <c r="D266" s="201"/>
      <c r="E266" s="125"/>
      <c r="F266" s="126"/>
      <c r="G266" s="5">
        <v>0</v>
      </c>
      <c r="H266" s="8">
        <v>0</v>
      </c>
      <c r="I266" s="32">
        <f t="shared" ref="I266:I288" si="24">H266</f>
        <v>0</v>
      </c>
      <c r="J266" s="33" t="str">
        <f t="shared" ref="J266:J288" si="25">IF(M266="B", $L$261/G266*$J$261,IF(I266&lt;=G266,$M$261,IF(I266&gt;G266,SUM($L$261/G266*$J$261,0,ROUNDUP(,0)))))</f>
        <v>NO BET</v>
      </c>
      <c r="K266" s="55"/>
      <c r="L266" s="73">
        <f t="shared" ref="L266:L288" si="26">IF(J266="NO BET",0,IF(K266&gt;1,J266*-1,IF(K266=1,SUM(J266*I266-J266,0))))</f>
        <v>0</v>
      </c>
      <c r="M266" s="86"/>
      <c r="N266" s="64"/>
      <c r="O266" s="64"/>
    </row>
    <row r="267" spans="1:15" hidden="1" x14ac:dyDescent="0.25">
      <c r="A267" s="84">
        <v>3</v>
      </c>
      <c r="B267" s="135"/>
      <c r="C267" s="124"/>
      <c r="D267" s="202"/>
      <c r="E267" s="125"/>
      <c r="F267" s="126"/>
      <c r="G267" s="28">
        <v>0</v>
      </c>
      <c r="H267" s="29">
        <v>0</v>
      </c>
      <c r="I267" s="32">
        <f t="shared" si="24"/>
        <v>0</v>
      </c>
      <c r="J267" s="33" t="str">
        <f t="shared" si="25"/>
        <v>NO BET</v>
      </c>
      <c r="K267" s="55"/>
      <c r="L267" s="73">
        <f t="shared" si="26"/>
        <v>0</v>
      </c>
      <c r="M267" s="86"/>
      <c r="N267" s="64"/>
      <c r="O267" s="64"/>
    </row>
    <row r="268" spans="1:15" hidden="1" x14ac:dyDescent="0.25">
      <c r="A268" s="84">
        <v>4</v>
      </c>
      <c r="B268" s="135"/>
      <c r="C268" s="124"/>
      <c r="D268" s="201"/>
      <c r="E268" s="125"/>
      <c r="F268" s="126"/>
      <c r="G268" s="28">
        <v>0</v>
      </c>
      <c r="H268" s="29">
        <v>0</v>
      </c>
      <c r="I268" s="32">
        <f t="shared" si="24"/>
        <v>0</v>
      </c>
      <c r="J268" s="33" t="str">
        <f t="shared" si="25"/>
        <v>NO BET</v>
      </c>
      <c r="K268" s="55"/>
      <c r="L268" s="73">
        <f t="shared" si="26"/>
        <v>0</v>
      </c>
      <c r="M268" s="86"/>
      <c r="N268" s="64"/>
      <c r="O268" s="64"/>
    </row>
    <row r="269" spans="1:15" hidden="1" x14ac:dyDescent="0.25">
      <c r="A269" s="84">
        <v>5</v>
      </c>
      <c r="B269" s="135"/>
      <c r="C269" s="124"/>
      <c r="D269" s="31"/>
      <c r="E269" s="125"/>
      <c r="F269" s="126"/>
      <c r="G269" s="28">
        <v>0</v>
      </c>
      <c r="H269" s="29">
        <v>0</v>
      </c>
      <c r="I269" s="32">
        <f t="shared" si="24"/>
        <v>0</v>
      </c>
      <c r="J269" s="33" t="str">
        <f t="shared" si="25"/>
        <v>NO BET</v>
      </c>
      <c r="K269" s="55"/>
      <c r="L269" s="73">
        <f t="shared" si="26"/>
        <v>0</v>
      </c>
      <c r="M269" s="86"/>
      <c r="N269" s="64"/>
      <c r="O269" s="64"/>
    </row>
    <row r="270" spans="1:15" ht="15" hidden="1" customHeight="1" x14ac:dyDescent="0.25">
      <c r="A270" s="84">
        <v>6</v>
      </c>
      <c r="B270" s="135"/>
      <c r="C270" s="124"/>
      <c r="D270" s="31"/>
      <c r="E270" s="125"/>
      <c r="F270" s="126"/>
      <c r="G270" s="28">
        <v>0</v>
      </c>
      <c r="H270" s="29">
        <v>0</v>
      </c>
      <c r="I270" s="32">
        <f t="shared" si="24"/>
        <v>0</v>
      </c>
      <c r="J270" s="33" t="str">
        <f t="shared" si="25"/>
        <v>NO BET</v>
      </c>
      <c r="K270" s="55"/>
      <c r="L270" s="73">
        <f t="shared" si="26"/>
        <v>0</v>
      </c>
      <c r="M270" s="86"/>
      <c r="N270" s="64"/>
      <c r="O270" s="64"/>
    </row>
    <row r="271" spans="1:15" ht="15" hidden="1" customHeight="1" x14ac:dyDescent="0.25">
      <c r="A271" s="84">
        <v>7</v>
      </c>
      <c r="B271" s="135"/>
      <c r="C271" s="124"/>
      <c r="D271" s="31"/>
      <c r="E271" s="125"/>
      <c r="F271" s="126"/>
      <c r="G271" s="5">
        <v>0</v>
      </c>
      <c r="H271" s="8">
        <v>0</v>
      </c>
      <c r="I271" s="32">
        <f t="shared" si="24"/>
        <v>0</v>
      </c>
      <c r="J271" s="33" t="str">
        <f t="shared" si="25"/>
        <v>NO BET</v>
      </c>
      <c r="K271" s="55"/>
      <c r="L271" s="73">
        <f t="shared" si="26"/>
        <v>0</v>
      </c>
      <c r="M271" s="86"/>
      <c r="N271" s="64"/>
      <c r="O271" s="64"/>
    </row>
    <row r="272" spans="1:15" hidden="1" x14ac:dyDescent="0.25">
      <c r="A272" s="84">
        <v>8</v>
      </c>
      <c r="B272" s="135"/>
      <c r="C272" s="124"/>
      <c r="D272" s="31"/>
      <c r="E272" s="125"/>
      <c r="F272" s="126"/>
      <c r="G272" s="28">
        <v>0</v>
      </c>
      <c r="H272" s="29">
        <v>0</v>
      </c>
      <c r="I272" s="32">
        <f t="shared" si="24"/>
        <v>0</v>
      </c>
      <c r="J272" s="33" t="str">
        <f t="shared" si="25"/>
        <v>NO BET</v>
      </c>
      <c r="K272" s="55"/>
      <c r="L272" s="73">
        <f t="shared" si="26"/>
        <v>0</v>
      </c>
      <c r="M272" s="86"/>
      <c r="N272" s="64"/>
      <c r="O272" s="64"/>
    </row>
    <row r="273" spans="1:15" ht="15" hidden="1" customHeight="1" x14ac:dyDescent="0.25">
      <c r="A273" s="84">
        <v>9</v>
      </c>
      <c r="B273" s="135"/>
      <c r="C273" s="124"/>
      <c r="D273" s="31"/>
      <c r="E273" s="125"/>
      <c r="F273" s="126"/>
      <c r="G273" s="28">
        <v>0</v>
      </c>
      <c r="H273" s="29">
        <v>0</v>
      </c>
      <c r="I273" s="32">
        <f t="shared" si="24"/>
        <v>0</v>
      </c>
      <c r="J273" s="33" t="str">
        <f t="shared" si="25"/>
        <v>NO BET</v>
      </c>
      <c r="K273" s="55"/>
      <c r="L273" s="73">
        <f t="shared" si="26"/>
        <v>0</v>
      </c>
      <c r="M273" s="86"/>
      <c r="N273" s="64"/>
      <c r="O273" s="64"/>
    </row>
    <row r="274" spans="1:15" hidden="1" x14ac:dyDescent="0.25">
      <c r="A274" s="84">
        <v>10</v>
      </c>
      <c r="B274" s="135"/>
      <c r="C274" s="124"/>
      <c r="D274" s="31"/>
      <c r="E274" s="125"/>
      <c r="F274" s="126"/>
      <c r="G274" s="28">
        <v>0</v>
      </c>
      <c r="H274" s="29">
        <v>0</v>
      </c>
      <c r="I274" s="32">
        <f t="shared" si="24"/>
        <v>0</v>
      </c>
      <c r="J274" s="33" t="str">
        <f t="shared" si="25"/>
        <v>NO BET</v>
      </c>
      <c r="K274" s="55"/>
      <c r="L274" s="73">
        <f t="shared" si="26"/>
        <v>0</v>
      </c>
      <c r="M274" s="86"/>
      <c r="N274" s="64"/>
      <c r="O274" s="64"/>
    </row>
    <row r="275" spans="1:15" hidden="1" x14ac:dyDescent="0.25">
      <c r="A275" s="84">
        <v>11</v>
      </c>
      <c r="B275" s="135"/>
      <c r="C275" s="124"/>
      <c r="D275" s="31"/>
      <c r="E275" s="125"/>
      <c r="F275" s="126"/>
      <c r="G275" s="28">
        <v>0</v>
      </c>
      <c r="H275" s="29">
        <v>0</v>
      </c>
      <c r="I275" s="32">
        <f t="shared" si="24"/>
        <v>0</v>
      </c>
      <c r="J275" s="33" t="str">
        <f t="shared" si="25"/>
        <v>NO BET</v>
      </c>
      <c r="K275" s="55"/>
      <c r="L275" s="73">
        <f t="shared" si="26"/>
        <v>0</v>
      </c>
      <c r="M275" s="86"/>
      <c r="N275" s="64"/>
      <c r="O275" s="64"/>
    </row>
    <row r="276" spans="1:15" hidden="1" x14ac:dyDescent="0.25">
      <c r="A276" s="84">
        <v>12</v>
      </c>
      <c r="B276" s="135"/>
      <c r="C276" s="124"/>
      <c r="D276" s="31"/>
      <c r="E276" s="125"/>
      <c r="F276" s="126"/>
      <c r="G276" s="28">
        <v>0</v>
      </c>
      <c r="H276" s="29">
        <v>0</v>
      </c>
      <c r="I276" s="32">
        <f t="shared" si="24"/>
        <v>0</v>
      </c>
      <c r="J276" s="33" t="str">
        <f t="shared" si="25"/>
        <v>NO BET</v>
      </c>
      <c r="K276" s="55"/>
      <c r="L276" s="73">
        <f t="shared" si="26"/>
        <v>0</v>
      </c>
      <c r="M276" s="86"/>
      <c r="N276" s="64"/>
      <c r="O276" s="64"/>
    </row>
    <row r="277" spans="1:15" hidden="1" x14ac:dyDescent="0.25">
      <c r="A277" s="84">
        <v>13</v>
      </c>
      <c r="B277" s="135"/>
      <c r="C277" s="124"/>
      <c r="D277" s="31"/>
      <c r="E277" s="125"/>
      <c r="F277" s="126"/>
      <c r="G277" s="28">
        <v>0</v>
      </c>
      <c r="H277" s="29">
        <v>0</v>
      </c>
      <c r="I277" s="32">
        <f t="shared" si="24"/>
        <v>0</v>
      </c>
      <c r="J277" s="33" t="str">
        <f t="shared" si="25"/>
        <v>NO BET</v>
      </c>
      <c r="K277" s="55"/>
      <c r="L277" s="73">
        <f t="shared" si="26"/>
        <v>0</v>
      </c>
      <c r="M277" s="86"/>
      <c r="N277" s="64"/>
      <c r="O277" s="64"/>
    </row>
    <row r="278" spans="1:15" hidden="1" x14ac:dyDescent="0.25">
      <c r="A278" s="84">
        <v>14</v>
      </c>
      <c r="B278" s="135"/>
      <c r="C278" s="124"/>
      <c r="D278" s="31"/>
      <c r="E278" s="125"/>
      <c r="F278" s="126"/>
      <c r="G278" s="28">
        <v>0</v>
      </c>
      <c r="H278" s="29">
        <v>0</v>
      </c>
      <c r="I278" s="32">
        <f t="shared" si="24"/>
        <v>0</v>
      </c>
      <c r="J278" s="33" t="str">
        <f t="shared" si="25"/>
        <v>NO BET</v>
      </c>
      <c r="K278" s="55"/>
      <c r="L278" s="73">
        <f t="shared" si="26"/>
        <v>0</v>
      </c>
      <c r="M278" s="86"/>
      <c r="N278" s="64"/>
      <c r="O278" s="64"/>
    </row>
    <row r="279" spans="1:15" hidden="1" x14ac:dyDescent="0.25">
      <c r="A279" s="84">
        <v>15</v>
      </c>
      <c r="B279" s="135"/>
      <c r="C279" s="124"/>
      <c r="D279" s="31"/>
      <c r="E279" s="125"/>
      <c r="F279" s="126"/>
      <c r="G279" s="28">
        <v>0</v>
      </c>
      <c r="H279" s="29">
        <v>0</v>
      </c>
      <c r="I279" s="32">
        <f t="shared" si="24"/>
        <v>0</v>
      </c>
      <c r="J279" s="33" t="str">
        <f t="shared" si="25"/>
        <v>NO BET</v>
      </c>
      <c r="K279" s="55"/>
      <c r="L279" s="73">
        <f t="shared" si="26"/>
        <v>0</v>
      </c>
      <c r="M279" s="86"/>
      <c r="N279" s="64"/>
      <c r="O279" s="64"/>
    </row>
    <row r="280" spans="1:15" hidden="1" x14ac:dyDescent="0.25">
      <c r="A280" s="84">
        <v>16</v>
      </c>
      <c r="B280" s="202"/>
      <c r="C280" s="31"/>
      <c r="D280" s="31"/>
      <c r="E280" s="142"/>
      <c r="F280" s="163"/>
      <c r="G280" s="28">
        <v>0</v>
      </c>
      <c r="H280" s="29">
        <v>0</v>
      </c>
      <c r="I280" s="32">
        <f t="shared" si="24"/>
        <v>0</v>
      </c>
      <c r="J280" s="33" t="str">
        <f t="shared" si="25"/>
        <v>NO BET</v>
      </c>
      <c r="K280" s="55"/>
      <c r="L280" s="73">
        <f t="shared" si="26"/>
        <v>0</v>
      </c>
      <c r="M280" s="86"/>
      <c r="N280" s="64"/>
      <c r="O280" s="64"/>
    </row>
    <row r="281" spans="1:15" hidden="1" x14ac:dyDescent="0.25">
      <c r="A281" s="84">
        <v>17</v>
      </c>
      <c r="B281" s="31"/>
      <c r="C281" s="31"/>
      <c r="D281" s="31"/>
      <c r="E281" s="43"/>
      <c r="F281" s="43"/>
      <c r="G281" s="28">
        <v>0</v>
      </c>
      <c r="H281" s="29">
        <v>0</v>
      </c>
      <c r="I281" s="32">
        <f t="shared" si="24"/>
        <v>0</v>
      </c>
      <c r="J281" s="33" t="str">
        <f t="shared" si="25"/>
        <v>NO BET</v>
      </c>
      <c r="K281" s="55"/>
      <c r="L281" s="73">
        <f t="shared" si="26"/>
        <v>0</v>
      </c>
      <c r="M281" s="86"/>
      <c r="N281" s="64"/>
      <c r="O281" s="64"/>
    </row>
    <row r="282" spans="1:15" hidden="1" x14ac:dyDescent="0.25">
      <c r="A282" s="83">
        <v>18</v>
      </c>
      <c r="B282" s="58"/>
      <c r="C282" s="58"/>
      <c r="D282" s="58"/>
      <c r="E282" s="62"/>
      <c r="F282" s="62"/>
      <c r="G282" s="6">
        <v>0</v>
      </c>
      <c r="H282" s="9">
        <v>0</v>
      </c>
      <c r="I282" s="19">
        <f t="shared" si="24"/>
        <v>0</v>
      </c>
      <c r="J282" s="15" t="str">
        <f t="shared" si="25"/>
        <v>NO BET</v>
      </c>
      <c r="K282" s="55"/>
      <c r="L282" s="73">
        <f t="shared" si="26"/>
        <v>0</v>
      </c>
      <c r="M282" s="86"/>
      <c r="N282" s="64"/>
      <c r="O282" s="64"/>
    </row>
    <row r="283" spans="1:15" hidden="1" x14ac:dyDescent="0.25">
      <c r="A283" s="83">
        <v>19</v>
      </c>
      <c r="B283" s="58"/>
      <c r="C283" s="58"/>
      <c r="D283" s="58"/>
      <c r="E283" s="62"/>
      <c r="F283" s="62"/>
      <c r="G283" s="6">
        <v>0</v>
      </c>
      <c r="H283" s="9">
        <v>0</v>
      </c>
      <c r="I283" s="19">
        <f t="shared" si="24"/>
        <v>0</v>
      </c>
      <c r="J283" s="15" t="str">
        <f t="shared" si="25"/>
        <v>NO BET</v>
      </c>
      <c r="K283" s="55"/>
      <c r="L283" s="73">
        <f t="shared" si="26"/>
        <v>0</v>
      </c>
      <c r="M283" s="86"/>
      <c r="N283" s="64"/>
      <c r="O283" s="64"/>
    </row>
    <row r="284" spans="1:15" hidden="1" x14ac:dyDescent="0.25">
      <c r="A284" s="83">
        <v>20</v>
      </c>
      <c r="B284" s="58"/>
      <c r="C284" s="58"/>
      <c r="D284" s="58"/>
      <c r="E284" s="62"/>
      <c r="F284" s="62"/>
      <c r="G284" s="7">
        <v>0</v>
      </c>
      <c r="H284" s="10">
        <v>0</v>
      </c>
      <c r="I284" s="19">
        <f t="shared" si="24"/>
        <v>0</v>
      </c>
      <c r="J284" s="15" t="str">
        <f t="shared" si="25"/>
        <v>NO BET</v>
      </c>
      <c r="K284" s="55"/>
      <c r="L284" s="73">
        <f t="shared" si="26"/>
        <v>0</v>
      </c>
      <c r="M284" s="86"/>
      <c r="N284" s="64"/>
      <c r="O284" s="64"/>
    </row>
    <row r="285" spans="1:15" ht="15" hidden="1" customHeight="1" x14ac:dyDescent="0.25">
      <c r="A285" s="83">
        <v>21</v>
      </c>
      <c r="B285" s="58"/>
      <c r="C285" s="58"/>
      <c r="D285" s="31"/>
      <c r="E285" s="43"/>
      <c r="F285" s="43"/>
      <c r="G285" s="28">
        <v>0</v>
      </c>
      <c r="H285" s="29">
        <v>0</v>
      </c>
      <c r="I285" s="19">
        <f t="shared" si="24"/>
        <v>0</v>
      </c>
      <c r="J285" s="15" t="str">
        <f t="shared" si="25"/>
        <v>NO BET</v>
      </c>
      <c r="K285" s="55"/>
      <c r="L285" s="73">
        <f t="shared" si="26"/>
        <v>0</v>
      </c>
      <c r="M285" s="86"/>
      <c r="N285" s="64"/>
      <c r="O285" s="64"/>
    </row>
    <row r="286" spans="1:15" hidden="1" x14ac:dyDescent="0.25">
      <c r="A286" s="83">
        <v>22</v>
      </c>
      <c r="B286" s="58"/>
      <c r="C286" s="58"/>
      <c r="D286" s="58"/>
      <c r="E286" s="62"/>
      <c r="F286" s="62"/>
      <c r="G286" s="5">
        <v>0</v>
      </c>
      <c r="H286" s="8">
        <v>0</v>
      </c>
      <c r="I286" s="19">
        <f t="shared" si="24"/>
        <v>0</v>
      </c>
      <c r="J286" s="15" t="str">
        <f t="shared" si="25"/>
        <v>NO BET</v>
      </c>
      <c r="K286" s="55"/>
      <c r="L286" s="73">
        <f t="shared" si="26"/>
        <v>0</v>
      </c>
      <c r="M286" s="86"/>
      <c r="N286" s="64"/>
      <c r="O286" s="64"/>
    </row>
    <row r="287" spans="1:15" hidden="1" x14ac:dyDescent="0.25">
      <c r="A287" s="83">
        <v>23</v>
      </c>
      <c r="B287" s="58"/>
      <c r="C287" s="58"/>
      <c r="D287" s="58"/>
      <c r="E287" s="62"/>
      <c r="F287" s="62"/>
      <c r="G287" s="6">
        <v>0</v>
      </c>
      <c r="H287" s="9">
        <v>0</v>
      </c>
      <c r="I287" s="19">
        <f t="shared" si="24"/>
        <v>0</v>
      </c>
      <c r="J287" s="15" t="str">
        <f t="shared" si="25"/>
        <v>NO BET</v>
      </c>
      <c r="K287" s="55"/>
      <c r="L287" s="73">
        <f t="shared" si="26"/>
        <v>0</v>
      </c>
      <c r="M287" s="86"/>
      <c r="N287" s="64"/>
      <c r="O287" s="64"/>
    </row>
    <row r="288" spans="1:15" hidden="1" x14ac:dyDescent="0.25">
      <c r="A288" s="83">
        <v>24</v>
      </c>
      <c r="B288" s="58"/>
      <c r="C288" s="58"/>
      <c r="D288" s="58"/>
      <c r="E288" s="62"/>
      <c r="F288" s="62"/>
      <c r="G288" s="6">
        <v>0</v>
      </c>
      <c r="H288" s="9">
        <v>0</v>
      </c>
      <c r="I288" s="19">
        <f t="shared" si="24"/>
        <v>0</v>
      </c>
      <c r="J288" s="15" t="str">
        <f t="shared" si="25"/>
        <v>NO BET</v>
      </c>
      <c r="K288" s="55"/>
      <c r="L288" s="73">
        <f t="shared" si="26"/>
        <v>0</v>
      </c>
      <c r="M288" s="86"/>
      <c r="N288" s="64"/>
      <c r="O288" s="64"/>
    </row>
    <row r="289" spans="1:24" hidden="1" x14ac:dyDescent="0.25">
      <c r="A289" s="76"/>
      <c r="B289" s="77"/>
      <c r="C289" s="76"/>
      <c r="D289" s="76"/>
      <c r="J289" s="59"/>
      <c r="K289" s="56" t="s">
        <v>26</v>
      </c>
      <c r="L289" s="60"/>
      <c r="M289" s="86"/>
      <c r="N289" s="2"/>
    </row>
    <row r="290" spans="1:24" hidden="1" x14ac:dyDescent="0.25">
      <c r="A290" s="57" t="s">
        <v>22</v>
      </c>
      <c r="B290" s="407"/>
      <c r="C290" s="407"/>
      <c r="D290" s="231"/>
      <c r="E290" s="63" t="s">
        <v>16</v>
      </c>
      <c r="F290" s="61"/>
      <c r="G290" s="86"/>
      <c r="H290" s="16"/>
      <c r="I290" s="17" t="s">
        <v>25</v>
      </c>
      <c r="J290" s="18">
        <f>SUM(J265:J288)</f>
        <v>0</v>
      </c>
      <c r="K290" s="56" t="s">
        <v>17</v>
      </c>
      <c r="L290" s="18">
        <f>SUM(L265:L289)</f>
        <v>0</v>
      </c>
      <c r="M290" s="86"/>
      <c r="N290" s="2"/>
    </row>
    <row r="291" spans="1:24" hidden="1" x14ac:dyDescent="0.25">
      <c r="A291" s="30" t="s">
        <v>40</v>
      </c>
      <c r="B291" s="2"/>
      <c r="C291" s="2"/>
      <c r="D291" s="2"/>
      <c r="E291" s="86"/>
      <c r="F291" s="86"/>
      <c r="G291" s="86"/>
      <c r="N291" s="2"/>
    </row>
    <row r="292" spans="1:24" hidden="1" x14ac:dyDescent="0.25">
      <c r="A292" s="30"/>
      <c r="B292" s="2"/>
      <c r="C292" s="2"/>
      <c r="D292" s="2"/>
      <c r="E292" s="86"/>
      <c r="F292" s="86"/>
      <c r="G292" s="86"/>
      <c r="N292" s="2"/>
    </row>
    <row r="293" spans="1:24" hidden="1" x14ac:dyDescent="0.25">
      <c r="A293" s="30"/>
      <c r="B293" s="2"/>
      <c r="C293" s="2"/>
      <c r="D293" s="2"/>
      <c r="E293" s="86"/>
      <c r="F293" s="86"/>
      <c r="G293" s="86"/>
      <c r="N293" s="2"/>
    </row>
    <row r="294" spans="1:24" hidden="1" x14ac:dyDescent="0.25">
      <c r="A294" s="238" t="s">
        <v>6</v>
      </c>
      <c r="B294" s="114"/>
      <c r="C294" s="69" t="s">
        <v>14</v>
      </c>
      <c r="D294" s="114"/>
      <c r="E294" s="232"/>
      <c r="F294" s="232"/>
      <c r="G294" s="114"/>
      <c r="H294" s="238" t="s">
        <v>19</v>
      </c>
      <c r="I294" s="415" t="s">
        <v>15</v>
      </c>
      <c r="J294" s="409">
        <v>0.9</v>
      </c>
      <c r="K294" s="412" t="s">
        <v>4</v>
      </c>
      <c r="L294" s="408">
        <v>100</v>
      </c>
      <c r="M294" s="411" t="s">
        <v>3</v>
      </c>
      <c r="N294" s="410" t="s">
        <v>50</v>
      </c>
      <c r="O294" s="115"/>
      <c r="P294" s="249"/>
    </row>
    <row r="295" spans="1:24" hidden="1" x14ac:dyDescent="0.25">
      <c r="A295" s="79" t="s">
        <v>7</v>
      </c>
      <c r="B295" s="85">
        <v>9</v>
      </c>
      <c r="C295" s="80" t="s">
        <v>13</v>
      </c>
      <c r="D295" s="85"/>
      <c r="E295" s="78"/>
      <c r="F295" s="78"/>
      <c r="G295" s="85"/>
      <c r="H295" s="67"/>
      <c r="I295" s="415"/>
      <c r="J295" s="409"/>
      <c r="K295" s="412"/>
      <c r="L295" s="408"/>
      <c r="M295" s="411"/>
      <c r="N295" s="410"/>
      <c r="O295" s="115"/>
      <c r="P295" s="249"/>
    </row>
    <row r="296" spans="1:24" ht="15" hidden="1" customHeight="1" x14ac:dyDescent="0.25">
      <c r="A296" s="81" t="s">
        <v>8</v>
      </c>
      <c r="B296" s="82" t="s">
        <v>28</v>
      </c>
      <c r="C296" s="67"/>
      <c r="D296" s="85"/>
      <c r="E296" s="54"/>
      <c r="F296" s="54"/>
      <c r="G296" s="85"/>
      <c r="H296" s="67"/>
      <c r="I296" s="52"/>
      <c r="J296" s="67"/>
      <c r="K296" s="67"/>
      <c r="L296" s="67"/>
      <c r="M296" s="410" t="s">
        <v>20</v>
      </c>
      <c r="N296" s="410"/>
      <c r="O296" s="116" t="s">
        <v>51</v>
      </c>
      <c r="P296" s="249"/>
    </row>
    <row r="297" spans="1:24" ht="30" hidden="1" x14ac:dyDescent="0.25">
      <c r="A297" s="78" t="s">
        <v>9</v>
      </c>
      <c r="B297" s="78" t="s">
        <v>10</v>
      </c>
      <c r="C297" s="81" t="s">
        <v>0</v>
      </c>
      <c r="D297" s="81"/>
      <c r="E297" s="78" t="s">
        <v>43</v>
      </c>
      <c r="F297" s="78" t="s">
        <v>44</v>
      </c>
      <c r="G297" s="78" t="s">
        <v>11</v>
      </c>
      <c r="H297" s="233" t="s">
        <v>69</v>
      </c>
      <c r="I297" s="233" t="s">
        <v>70</v>
      </c>
      <c r="J297" s="78" t="s">
        <v>1</v>
      </c>
      <c r="K297" s="78" t="s">
        <v>12</v>
      </c>
      <c r="L297" s="78" t="s">
        <v>5</v>
      </c>
      <c r="M297" s="410"/>
      <c r="N297" s="410"/>
      <c r="O297" s="117" t="s">
        <v>52</v>
      </c>
      <c r="P297" s="249"/>
    </row>
    <row r="298" spans="1:24" ht="15" hidden="1" customHeight="1" x14ac:dyDescent="0.25">
      <c r="A298" s="83">
        <v>1</v>
      </c>
      <c r="B298" s="154"/>
      <c r="C298" s="150"/>
      <c r="D298" s="150"/>
      <c r="E298" s="62"/>
      <c r="F298" s="62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5"/>
      <c r="L298" s="73">
        <f>IF(J298="NO BET",0,IF(K298&gt;1,J298*-1,IF(K298=1,SUM(J298*I298-J298,0))))</f>
        <v>0</v>
      </c>
      <c r="M298" s="86"/>
      <c r="N298" s="64"/>
      <c r="O298" s="64"/>
    </row>
    <row r="299" spans="1:24" ht="15" hidden="1" customHeight="1" x14ac:dyDescent="0.25">
      <c r="A299" s="83">
        <v>2</v>
      </c>
      <c r="B299" s="154"/>
      <c r="C299" s="150"/>
      <c r="D299" s="150"/>
      <c r="E299" s="62"/>
      <c r="F299" s="62"/>
      <c r="G299" s="5">
        <v>0</v>
      </c>
      <c r="H299" s="8">
        <v>0</v>
      </c>
      <c r="I299" s="19">
        <f t="shared" ref="I299:I321" si="27">H299</f>
        <v>0</v>
      </c>
      <c r="J299" s="15" t="str">
        <f t="shared" ref="J299:J321" si="28">IF(M299="B", $L$261/G299*$J$261,IF(I299&lt;=G299,$M$261,IF(I299&gt;G299,SUM($L$261/G299*$J$261,0,ROUNDUP(,0)))))</f>
        <v>NO BET</v>
      </c>
      <c r="K299" s="55"/>
      <c r="L299" s="73">
        <f t="shared" ref="L299:L321" si="29">IF(J299="NO BET",0,IF(K299&gt;1,J299*-1,IF(K299=1,SUM(J299*I299-J299,0))))</f>
        <v>0</v>
      </c>
      <c r="M299" s="86"/>
      <c r="N299" s="64"/>
      <c r="O299" s="64"/>
      <c r="Q299" s="250"/>
      <c r="R299" s="250"/>
      <c r="S299" s="250"/>
    </row>
    <row r="300" spans="1:24" ht="15" hidden="1" customHeight="1" x14ac:dyDescent="0.25">
      <c r="A300" s="83">
        <v>3</v>
      </c>
      <c r="B300" s="154"/>
      <c r="C300" s="155"/>
      <c r="D300" s="151"/>
      <c r="E300" s="62"/>
      <c r="F300" s="62"/>
      <c r="G300" s="6">
        <v>0</v>
      </c>
      <c r="H300" s="9">
        <v>0</v>
      </c>
      <c r="I300" s="19">
        <f t="shared" si="27"/>
        <v>0</v>
      </c>
      <c r="J300" s="15" t="str">
        <f t="shared" si="28"/>
        <v>NO BET</v>
      </c>
      <c r="K300" s="55"/>
      <c r="L300" s="73">
        <f t="shared" si="29"/>
        <v>0</v>
      </c>
      <c r="M300" s="86"/>
      <c r="N300" s="64"/>
      <c r="O300" s="64"/>
      <c r="Q300" s="250"/>
      <c r="R300" s="250"/>
      <c r="S300" s="250"/>
    </row>
    <row r="301" spans="1:24" ht="15" hidden="1" customHeight="1" x14ac:dyDescent="0.25">
      <c r="A301" s="83">
        <v>4</v>
      </c>
      <c r="B301" s="154"/>
      <c r="C301" s="150"/>
      <c r="D301" s="150"/>
      <c r="E301" s="62"/>
      <c r="F301" s="62"/>
      <c r="G301" s="6">
        <v>0</v>
      </c>
      <c r="H301" s="9">
        <v>0</v>
      </c>
      <c r="I301" s="19">
        <f t="shared" si="27"/>
        <v>0</v>
      </c>
      <c r="J301" s="15" t="str">
        <f t="shared" si="28"/>
        <v>NO BET</v>
      </c>
      <c r="K301" s="55"/>
      <c r="L301" s="73">
        <f t="shared" si="29"/>
        <v>0</v>
      </c>
      <c r="M301" s="86"/>
      <c r="N301" s="64"/>
      <c r="O301" s="64"/>
      <c r="Q301" s="250"/>
    </row>
    <row r="302" spans="1:24" ht="15" hidden="1" customHeight="1" x14ac:dyDescent="0.25">
      <c r="A302" s="83">
        <v>5</v>
      </c>
      <c r="B302" s="154"/>
      <c r="C302" s="58"/>
      <c r="D302" s="58"/>
      <c r="E302" s="62"/>
      <c r="F302" s="62"/>
      <c r="G302" s="6">
        <v>0</v>
      </c>
      <c r="H302" s="9">
        <v>0</v>
      </c>
      <c r="I302" s="19">
        <f t="shared" si="27"/>
        <v>0</v>
      </c>
      <c r="J302" s="15" t="str">
        <f t="shared" si="28"/>
        <v>NO BET</v>
      </c>
      <c r="K302" s="55"/>
      <c r="L302" s="73">
        <f t="shared" si="29"/>
        <v>0</v>
      </c>
      <c r="M302" s="86"/>
      <c r="N302" s="64"/>
      <c r="O302" s="64"/>
      <c r="Q302" s="170"/>
      <c r="U302" s="2"/>
      <c r="V302" s="2"/>
      <c r="W302" s="2"/>
      <c r="X302" s="2"/>
    </row>
    <row r="303" spans="1:24" ht="15" hidden="1" customHeight="1" x14ac:dyDescent="0.25">
      <c r="A303" s="83">
        <v>6</v>
      </c>
      <c r="B303" s="154"/>
      <c r="C303" s="58"/>
      <c r="D303" s="58"/>
      <c r="E303" s="62"/>
      <c r="F303" s="62"/>
      <c r="G303" s="6">
        <v>0</v>
      </c>
      <c r="H303" s="9">
        <v>0</v>
      </c>
      <c r="I303" s="19">
        <f t="shared" si="27"/>
        <v>0</v>
      </c>
      <c r="J303" s="15" t="str">
        <f t="shared" si="28"/>
        <v>NO BET</v>
      </c>
      <c r="K303" s="55"/>
      <c r="L303" s="73">
        <f t="shared" si="29"/>
        <v>0</v>
      </c>
      <c r="M303" s="86"/>
      <c r="N303" s="64"/>
      <c r="O303" s="64"/>
      <c r="Q303" s="171"/>
      <c r="R303" s="251"/>
      <c r="S303" s="251"/>
      <c r="U303" s="141"/>
      <c r="V303" s="141"/>
      <c r="W303" s="40"/>
    </row>
    <row r="304" spans="1:24" ht="15" hidden="1" customHeight="1" x14ac:dyDescent="0.25">
      <c r="A304" s="156">
        <v>7</v>
      </c>
      <c r="B304" s="155"/>
      <c r="C304" s="129"/>
      <c r="D304" s="129"/>
      <c r="E304" s="130"/>
      <c r="F304" s="130"/>
      <c r="G304" s="5">
        <v>0</v>
      </c>
      <c r="H304" s="8">
        <v>0</v>
      </c>
      <c r="I304" s="19">
        <f t="shared" si="27"/>
        <v>0</v>
      </c>
      <c r="J304" s="15" t="str">
        <f t="shared" si="28"/>
        <v>NO BET</v>
      </c>
      <c r="K304" s="55"/>
      <c r="L304" s="73">
        <f t="shared" si="29"/>
        <v>0</v>
      </c>
      <c r="M304" s="86"/>
      <c r="N304" s="64"/>
      <c r="O304" s="64"/>
      <c r="Q304" s="170"/>
      <c r="R304" s="252"/>
      <c r="S304" s="252"/>
      <c r="U304" s="141"/>
      <c r="V304" s="141"/>
      <c r="W304" s="40"/>
    </row>
    <row r="305" spans="1:23" ht="15" hidden="1" customHeight="1" x14ac:dyDescent="0.25">
      <c r="A305" s="84">
        <v>8</v>
      </c>
      <c r="B305" s="154"/>
      <c r="C305" s="58"/>
      <c r="D305" s="58"/>
      <c r="E305" s="43"/>
      <c r="F305" s="43"/>
      <c r="G305" s="28">
        <v>0</v>
      </c>
      <c r="H305" s="29">
        <v>0</v>
      </c>
      <c r="I305" s="32">
        <f t="shared" si="27"/>
        <v>0</v>
      </c>
      <c r="J305" s="33" t="str">
        <f t="shared" si="28"/>
        <v>NO BET</v>
      </c>
      <c r="K305" s="55"/>
      <c r="L305" s="73">
        <f t="shared" si="29"/>
        <v>0</v>
      </c>
      <c r="M305" s="86"/>
      <c r="N305" s="64"/>
      <c r="O305" s="64"/>
      <c r="Q305" s="172"/>
      <c r="R305" s="252"/>
      <c r="S305" s="252"/>
      <c r="U305" s="253"/>
      <c r="V305" s="253"/>
      <c r="W305" s="41"/>
    </row>
    <row r="306" spans="1:23" ht="15" hidden="1" customHeight="1" x14ac:dyDescent="0.25">
      <c r="A306" s="83">
        <v>9</v>
      </c>
      <c r="B306" s="154"/>
      <c r="C306" s="58"/>
      <c r="D306" s="58"/>
      <c r="E306" s="62"/>
      <c r="F306" s="62"/>
      <c r="G306" s="6">
        <v>0</v>
      </c>
      <c r="H306" s="9">
        <v>0</v>
      </c>
      <c r="I306" s="19">
        <f t="shared" si="27"/>
        <v>0</v>
      </c>
      <c r="J306" s="15" t="str">
        <f t="shared" si="28"/>
        <v>NO BET</v>
      </c>
      <c r="K306" s="55"/>
      <c r="L306" s="73">
        <f t="shared" si="29"/>
        <v>0</v>
      </c>
      <c r="M306" s="86"/>
      <c r="N306" s="64"/>
      <c r="O306" s="64"/>
      <c r="Q306" s="254"/>
      <c r="R306" s="252"/>
      <c r="S306" s="252"/>
      <c r="U306" s="435"/>
      <c r="V306" s="435"/>
      <c r="W306" s="40"/>
    </row>
    <row r="307" spans="1:23" ht="15" hidden="1" customHeight="1" x14ac:dyDescent="0.25">
      <c r="A307" s="83">
        <v>10</v>
      </c>
      <c r="B307" s="154"/>
      <c r="C307" s="58"/>
      <c r="D307" s="58"/>
      <c r="E307" s="62"/>
      <c r="F307" s="62"/>
      <c r="G307" s="6">
        <v>0</v>
      </c>
      <c r="H307" s="9">
        <v>0</v>
      </c>
      <c r="I307" s="19">
        <f t="shared" si="27"/>
        <v>0</v>
      </c>
      <c r="J307" s="15" t="str">
        <f t="shared" si="28"/>
        <v>NO BET</v>
      </c>
      <c r="K307" s="55"/>
      <c r="L307" s="73">
        <f t="shared" si="29"/>
        <v>0</v>
      </c>
      <c r="M307" s="86"/>
      <c r="N307" s="64"/>
      <c r="O307" s="64"/>
      <c r="Q307" s="254"/>
      <c r="R307" s="252"/>
      <c r="S307" s="252"/>
      <c r="U307" s="255"/>
      <c r="V307" s="255"/>
      <c r="W307" s="40"/>
    </row>
    <row r="308" spans="1:23" ht="15" hidden="1" customHeight="1" x14ac:dyDescent="0.25">
      <c r="A308" s="83">
        <v>11</v>
      </c>
      <c r="B308" s="154"/>
      <c r="C308" s="58"/>
      <c r="D308" s="58"/>
      <c r="E308" s="62"/>
      <c r="F308" s="62"/>
      <c r="G308" s="6">
        <v>0</v>
      </c>
      <c r="H308" s="9">
        <v>0</v>
      </c>
      <c r="I308" s="19">
        <f t="shared" si="27"/>
        <v>0</v>
      </c>
      <c r="J308" s="15" t="str">
        <f t="shared" si="28"/>
        <v>NO BET</v>
      </c>
      <c r="K308" s="55"/>
      <c r="L308" s="73">
        <f t="shared" si="29"/>
        <v>0</v>
      </c>
      <c r="M308" s="86"/>
      <c r="N308" s="64"/>
      <c r="O308" s="64"/>
      <c r="Q308" s="254"/>
      <c r="R308" s="252"/>
      <c r="S308" s="252"/>
      <c r="U308" s="141"/>
      <c r="V308" s="141"/>
      <c r="W308" s="40"/>
    </row>
    <row r="309" spans="1:23" ht="15" hidden="1" customHeight="1" x14ac:dyDescent="0.25">
      <c r="A309" s="83">
        <v>12</v>
      </c>
      <c r="B309" s="58"/>
      <c r="C309" s="58"/>
      <c r="D309" s="58"/>
      <c r="E309" s="62"/>
      <c r="F309" s="62"/>
      <c r="G309" s="6">
        <v>0</v>
      </c>
      <c r="H309" s="9">
        <v>0</v>
      </c>
      <c r="I309" s="19">
        <f t="shared" si="27"/>
        <v>0</v>
      </c>
      <c r="J309" s="15" t="str">
        <f t="shared" si="28"/>
        <v>NO BET</v>
      </c>
      <c r="K309" s="55"/>
      <c r="L309" s="73">
        <f t="shared" si="29"/>
        <v>0</v>
      </c>
      <c r="M309" s="86"/>
      <c r="N309" s="64"/>
      <c r="O309" s="64"/>
      <c r="Q309" s="254"/>
      <c r="R309" s="252"/>
      <c r="S309" s="252"/>
      <c r="U309" s="141"/>
      <c r="V309" s="141"/>
      <c r="W309" s="40"/>
    </row>
    <row r="310" spans="1:23" ht="15" hidden="1" customHeight="1" x14ac:dyDescent="0.25">
      <c r="A310" s="83">
        <v>13</v>
      </c>
      <c r="B310" s="58"/>
      <c r="C310" s="58"/>
      <c r="D310" s="58"/>
      <c r="E310" s="62"/>
      <c r="F310" s="62"/>
      <c r="G310" s="6">
        <v>0</v>
      </c>
      <c r="H310" s="9">
        <v>0</v>
      </c>
      <c r="I310" s="19">
        <f t="shared" si="27"/>
        <v>0</v>
      </c>
      <c r="J310" s="15" t="str">
        <f t="shared" si="28"/>
        <v>NO BET</v>
      </c>
      <c r="K310" s="55"/>
      <c r="L310" s="73">
        <f t="shared" si="29"/>
        <v>0</v>
      </c>
      <c r="M310" s="86"/>
      <c r="N310" s="64"/>
      <c r="O310" s="64"/>
      <c r="Q310" s="254"/>
      <c r="R310" s="252"/>
      <c r="S310" s="252"/>
      <c r="U310" s="105"/>
      <c r="V310" s="105"/>
      <c r="W310" s="40"/>
    </row>
    <row r="311" spans="1:23" ht="15" hidden="1" customHeight="1" x14ac:dyDescent="0.25">
      <c r="A311" s="83">
        <v>14</v>
      </c>
      <c r="B311" s="58"/>
      <c r="C311" s="58"/>
      <c r="D311" s="58"/>
      <c r="E311" s="62"/>
      <c r="F311" s="62"/>
      <c r="G311" s="6">
        <v>0</v>
      </c>
      <c r="H311" s="9">
        <v>0</v>
      </c>
      <c r="I311" s="19">
        <f t="shared" si="27"/>
        <v>0</v>
      </c>
      <c r="J311" s="15" t="str">
        <f t="shared" si="28"/>
        <v>NO BET</v>
      </c>
      <c r="K311" s="55"/>
      <c r="L311" s="73">
        <f t="shared" si="29"/>
        <v>0</v>
      </c>
      <c r="M311" s="86"/>
      <c r="N311" s="64"/>
      <c r="O311" s="64"/>
      <c r="Q311" s="254"/>
      <c r="R311" s="252"/>
      <c r="S311" s="252"/>
      <c r="U311" s="435"/>
      <c r="V311" s="435"/>
      <c r="W311" s="40"/>
    </row>
    <row r="312" spans="1:23" ht="15" hidden="1" customHeight="1" x14ac:dyDescent="0.25">
      <c r="A312" s="83">
        <v>15</v>
      </c>
      <c r="B312" s="58"/>
      <c r="C312" s="58"/>
      <c r="D312" s="58"/>
      <c r="E312" s="62"/>
      <c r="F312" s="62"/>
      <c r="G312" s="6">
        <v>0</v>
      </c>
      <c r="H312" s="9">
        <v>0</v>
      </c>
      <c r="I312" s="19">
        <f t="shared" si="27"/>
        <v>0</v>
      </c>
      <c r="J312" s="15" t="str">
        <f t="shared" si="28"/>
        <v>NO BET</v>
      </c>
      <c r="K312" s="55"/>
      <c r="L312" s="73">
        <f t="shared" si="29"/>
        <v>0</v>
      </c>
      <c r="M312" s="86"/>
      <c r="N312" s="64"/>
      <c r="O312" s="64"/>
      <c r="Q312" s="254"/>
      <c r="R312" s="252"/>
      <c r="S312" s="252"/>
      <c r="U312" s="255"/>
      <c r="V312" s="255"/>
      <c r="W312" s="40"/>
    </row>
    <row r="313" spans="1:23" ht="15" hidden="1" customHeight="1" x14ac:dyDescent="0.25">
      <c r="A313" s="83">
        <v>16</v>
      </c>
      <c r="B313" s="58"/>
      <c r="C313" s="58"/>
      <c r="D313" s="58"/>
      <c r="E313" s="62"/>
      <c r="F313" s="62"/>
      <c r="G313" s="6">
        <v>0</v>
      </c>
      <c r="H313" s="9">
        <v>0</v>
      </c>
      <c r="I313" s="19">
        <f t="shared" si="27"/>
        <v>0</v>
      </c>
      <c r="J313" s="15" t="str">
        <f t="shared" si="28"/>
        <v>NO BET</v>
      </c>
      <c r="K313" s="55"/>
      <c r="L313" s="73">
        <f t="shared" si="29"/>
        <v>0</v>
      </c>
      <c r="M313" s="86"/>
      <c r="N313" s="64"/>
      <c r="O313" s="64"/>
      <c r="Q313" s="254"/>
      <c r="R313" s="252"/>
      <c r="S313" s="252"/>
      <c r="U313" s="141"/>
      <c r="V313" s="141"/>
      <c r="W313" s="40"/>
    </row>
    <row r="314" spans="1:23" ht="15" hidden="1" customHeight="1" x14ac:dyDescent="0.25">
      <c r="A314" s="83">
        <v>17</v>
      </c>
      <c r="B314" s="58"/>
      <c r="C314" s="58"/>
      <c r="D314" s="58"/>
      <c r="E314" s="62"/>
      <c r="F314" s="62"/>
      <c r="G314" s="6">
        <v>0</v>
      </c>
      <c r="H314" s="9">
        <v>0</v>
      </c>
      <c r="I314" s="19">
        <f t="shared" si="27"/>
        <v>0</v>
      </c>
      <c r="J314" s="15" t="str">
        <f t="shared" si="28"/>
        <v>NO BET</v>
      </c>
      <c r="K314" s="55"/>
      <c r="L314" s="73">
        <f t="shared" si="29"/>
        <v>0</v>
      </c>
      <c r="M314" s="86"/>
      <c r="N314" s="64"/>
      <c r="O314" s="64"/>
      <c r="Q314" s="254"/>
      <c r="R314" s="252"/>
      <c r="S314" s="252"/>
      <c r="U314" s="141"/>
      <c r="V314" s="141"/>
      <c r="W314" s="40"/>
    </row>
    <row r="315" spans="1:23" ht="15" hidden="1" customHeight="1" x14ac:dyDescent="0.25">
      <c r="A315" s="83">
        <v>18</v>
      </c>
      <c r="B315" s="58"/>
      <c r="C315" s="58"/>
      <c r="D315" s="58"/>
      <c r="E315" s="62"/>
      <c r="F315" s="62"/>
      <c r="G315" s="6">
        <v>0</v>
      </c>
      <c r="H315" s="9">
        <v>0</v>
      </c>
      <c r="I315" s="19">
        <f t="shared" si="27"/>
        <v>0</v>
      </c>
      <c r="J315" s="15" t="str">
        <f t="shared" si="28"/>
        <v>NO BET</v>
      </c>
      <c r="K315" s="55"/>
      <c r="L315" s="73">
        <f t="shared" si="29"/>
        <v>0</v>
      </c>
      <c r="M315" s="86"/>
      <c r="N315" s="64"/>
      <c r="O315" s="64"/>
      <c r="R315" s="256"/>
      <c r="S315" s="256"/>
      <c r="U315" s="253"/>
      <c r="V315" s="253"/>
      <c r="W315" s="41"/>
    </row>
    <row r="316" spans="1:23" ht="15" hidden="1" customHeight="1" x14ac:dyDescent="0.25">
      <c r="A316" s="83">
        <v>19</v>
      </c>
      <c r="B316" s="58"/>
      <c r="C316" s="58"/>
      <c r="D316" s="58"/>
      <c r="E316" s="62"/>
      <c r="F316" s="62"/>
      <c r="G316" s="6">
        <v>0</v>
      </c>
      <c r="H316" s="9">
        <v>0</v>
      </c>
      <c r="I316" s="19">
        <f t="shared" si="27"/>
        <v>0</v>
      </c>
      <c r="J316" s="15" t="str">
        <f t="shared" si="28"/>
        <v>NO BET</v>
      </c>
      <c r="K316" s="55"/>
      <c r="L316" s="73">
        <f t="shared" si="29"/>
        <v>0</v>
      </c>
      <c r="M316" s="86"/>
      <c r="N316" s="64"/>
      <c r="O316" s="64"/>
      <c r="R316" s="256"/>
      <c r="S316" s="257"/>
      <c r="U316" s="435"/>
      <c r="V316" s="435"/>
      <c r="W316" s="40"/>
    </row>
    <row r="317" spans="1:23" ht="15" hidden="1" customHeight="1" x14ac:dyDescent="0.25">
      <c r="A317" s="83">
        <v>20</v>
      </c>
      <c r="B317" s="58"/>
      <c r="C317" s="58"/>
      <c r="D317" s="58"/>
      <c r="E317" s="62"/>
      <c r="F317" s="62"/>
      <c r="G317" s="7">
        <v>0</v>
      </c>
      <c r="H317" s="10">
        <v>0</v>
      </c>
      <c r="I317" s="19">
        <f t="shared" si="27"/>
        <v>0</v>
      </c>
      <c r="J317" s="15" t="str">
        <f t="shared" si="28"/>
        <v>NO BET</v>
      </c>
      <c r="K317" s="55"/>
      <c r="L317" s="73">
        <f t="shared" si="29"/>
        <v>0</v>
      </c>
      <c r="M317" s="86"/>
      <c r="N317" s="64"/>
      <c r="O317" s="64"/>
      <c r="Q317" s="258"/>
      <c r="R317" s="258"/>
      <c r="U317" s="255"/>
      <c r="V317" s="255"/>
      <c r="W317" s="40"/>
    </row>
    <row r="318" spans="1:23" ht="15" hidden="1" customHeight="1" x14ac:dyDescent="0.25">
      <c r="A318" s="83">
        <v>21</v>
      </c>
      <c r="B318" s="58"/>
      <c r="C318" s="58"/>
      <c r="D318" s="31"/>
      <c r="E318" s="43"/>
      <c r="F318" s="43"/>
      <c r="G318" s="28">
        <v>0</v>
      </c>
      <c r="H318" s="29">
        <v>0</v>
      </c>
      <c r="I318" s="19">
        <f t="shared" si="27"/>
        <v>0</v>
      </c>
      <c r="J318" s="15" t="str">
        <f t="shared" si="28"/>
        <v>NO BET</v>
      </c>
      <c r="K318" s="55"/>
      <c r="L318" s="73">
        <f t="shared" si="29"/>
        <v>0</v>
      </c>
      <c r="M318" s="86"/>
      <c r="N318" s="64"/>
      <c r="O318" s="64"/>
      <c r="U318" s="255"/>
      <c r="V318" s="255"/>
      <c r="W318" s="40"/>
    </row>
    <row r="319" spans="1:23" ht="15" hidden="1" customHeight="1" x14ac:dyDescent="0.25">
      <c r="A319" s="83">
        <v>22</v>
      </c>
      <c r="B319" s="58"/>
      <c r="C319" s="58"/>
      <c r="D319" s="58"/>
      <c r="E319" s="62"/>
      <c r="F319" s="62"/>
      <c r="G319" s="5">
        <v>0</v>
      </c>
      <c r="H319" s="8">
        <v>0</v>
      </c>
      <c r="I319" s="19">
        <f t="shared" si="27"/>
        <v>0</v>
      </c>
      <c r="J319" s="15" t="str">
        <f t="shared" si="28"/>
        <v>NO BET</v>
      </c>
      <c r="K319" s="55"/>
      <c r="L319" s="73">
        <f t="shared" si="29"/>
        <v>0</v>
      </c>
      <c r="M319" s="86"/>
      <c r="N319" s="64"/>
      <c r="O319" s="64"/>
      <c r="U319" s="255"/>
      <c r="V319" s="255"/>
      <c r="W319" s="40"/>
    </row>
    <row r="320" spans="1:23" ht="15" hidden="1" customHeight="1" x14ac:dyDescent="0.25">
      <c r="A320" s="83">
        <v>23</v>
      </c>
      <c r="B320" s="58"/>
      <c r="C320" s="58"/>
      <c r="D320" s="58"/>
      <c r="E320" s="62"/>
      <c r="F320" s="62"/>
      <c r="G320" s="6">
        <v>0</v>
      </c>
      <c r="H320" s="9">
        <v>0</v>
      </c>
      <c r="I320" s="19">
        <f t="shared" si="27"/>
        <v>0</v>
      </c>
      <c r="J320" s="15" t="str">
        <f t="shared" si="28"/>
        <v>NO BET</v>
      </c>
      <c r="K320" s="55"/>
      <c r="L320" s="73">
        <f t="shared" si="29"/>
        <v>0</v>
      </c>
      <c r="M320" s="86"/>
      <c r="N320" s="64"/>
      <c r="O320" s="64"/>
      <c r="U320" s="141"/>
      <c r="V320" s="141"/>
      <c r="W320" s="40"/>
    </row>
    <row r="321" spans="1:23" ht="15" hidden="1" customHeight="1" x14ac:dyDescent="0.25">
      <c r="A321" s="83">
        <v>24</v>
      </c>
      <c r="B321" s="58"/>
      <c r="C321" s="58"/>
      <c r="D321" s="58"/>
      <c r="E321" s="62"/>
      <c r="F321" s="62"/>
      <c r="G321" s="6">
        <v>0</v>
      </c>
      <c r="H321" s="9">
        <v>0</v>
      </c>
      <c r="I321" s="19">
        <f t="shared" si="27"/>
        <v>0</v>
      </c>
      <c r="J321" s="15" t="str">
        <f t="shared" si="28"/>
        <v>NO BET</v>
      </c>
      <c r="K321" s="55"/>
      <c r="L321" s="73">
        <f t="shared" si="29"/>
        <v>0</v>
      </c>
      <c r="M321" s="86"/>
      <c r="N321" s="64"/>
      <c r="O321" s="64"/>
      <c r="U321" s="253"/>
      <c r="V321" s="253"/>
      <c r="W321" s="41"/>
    </row>
    <row r="322" spans="1:23" ht="18.75" hidden="1" customHeight="1" x14ac:dyDescent="0.25">
      <c r="A322" s="76"/>
      <c r="B322" s="77"/>
      <c r="C322" s="76"/>
      <c r="D322" s="76"/>
      <c r="J322" s="59"/>
      <c r="K322" s="56" t="s">
        <v>26</v>
      </c>
      <c r="L322" s="60"/>
      <c r="M322" s="86"/>
      <c r="N322" s="2"/>
      <c r="Q322" s="50"/>
      <c r="R322" s="173"/>
      <c r="S322" s="173"/>
      <c r="T322" s="173"/>
      <c r="U322" s="141"/>
      <c r="V322" s="141"/>
      <c r="W322" s="40"/>
    </row>
    <row r="323" spans="1:23" ht="18.75" hidden="1" customHeight="1" x14ac:dyDescent="0.25">
      <c r="A323" s="57" t="s">
        <v>22</v>
      </c>
      <c r="B323" s="407"/>
      <c r="C323" s="407"/>
      <c r="D323" s="231"/>
      <c r="E323" s="63" t="s">
        <v>16</v>
      </c>
      <c r="F323" s="61"/>
      <c r="G323" s="86"/>
      <c r="H323" s="16"/>
      <c r="I323" s="17" t="s">
        <v>25</v>
      </c>
      <c r="J323" s="18">
        <f>SUM(J298:J321)</f>
        <v>0</v>
      </c>
      <c r="K323" s="56" t="s">
        <v>17</v>
      </c>
      <c r="L323" s="18">
        <f>SUM(L298:L322)</f>
        <v>0</v>
      </c>
      <c r="M323" s="86"/>
      <c r="N323" s="2"/>
      <c r="Q323" s="251"/>
      <c r="R323" s="251"/>
      <c r="S323" s="251"/>
      <c r="T323" s="251"/>
      <c r="U323" s="255"/>
      <c r="V323" s="255"/>
      <c r="W323" s="40"/>
    </row>
    <row r="324" spans="1:23" ht="18.75" hidden="1" customHeight="1" x14ac:dyDescent="0.25">
      <c r="A324" s="30" t="s">
        <v>40</v>
      </c>
      <c r="B324" s="2"/>
      <c r="C324" s="2"/>
      <c r="D324" s="2"/>
      <c r="E324" s="86"/>
      <c r="F324" s="86"/>
      <c r="G324" s="86"/>
      <c r="N324" s="2"/>
      <c r="Q324" s="174"/>
      <c r="R324" s="175"/>
      <c r="S324" s="175"/>
      <c r="T324" s="259"/>
      <c r="U324" s="141"/>
      <c r="V324" s="141"/>
      <c r="W324" s="40"/>
    </row>
    <row r="325" spans="1:23" ht="18.75" customHeight="1" x14ac:dyDescent="0.25">
      <c r="I325" s="438" t="s">
        <v>18</v>
      </c>
      <c r="J325" s="438"/>
      <c r="K325" s="438"/>
      <c r="L325" s="25">
        <f>SUM(L59+L92+L125+L158+L191+L224+L257+L290+L323)</f>
        <v>0</v>
      </c>
      <c r="M325" s="437" t="s">
        <v>53</v>
      </c>
      <c r="N325" s="437"/>
      <c r="O325" s="157">
        <f>SUM(J59+J92+J125+J158+J191+J224+J257+J290+J323)</f>
        <v>136.19896669265154</v>
      </c>
      <c r="Q325" s="174"/>
      <c r="R325" s="175"/>
      <c r="S325" s="175"/>
      <c r="T325" s="259"/>
      <c r="U325" s="141"/>
      <c r="V325" s="141"/>
      <c r="W325" s="40"/>
    </row>
    <row r="326" spans="1:23" ht="18.75" customHeight="1" x14ac:dyDescent="0.25">
      <c r="Q326" s="174"/>
      <c r="R326" s="175"/>
      <c r="S326" s="175"/>
      <c r="T326" s="259"/>
      <c r="U326" s="253"/>
      <c r="V326" s="253"/>
      <c r="W326" s="41"/>
    </row>
    <row r="327" spans="1:23" ht="18.75" customHeight="1" x14ac:dyDescent="0.25">
      <c r="A327" s="272" t="s">
        <v>38</v>
      </c>
      <c r="B327" s="181"/>
      <c r="C327" s="181"/>
      <c r="D327" s="181"/>
      <c r="E327" s="181"/>
      <c r="F327" s="181"/>
      <c r="G327" s="181"/>
      <c r="H327" s="181"/>
      <c r="I327" s="181"/>
      <c r="J327" s="181"/>
      <c r="K327" s="182"/>
      <c r="L327" s="183"/>
      <c r="M327" s="183"/>
      <c r="N327" s="183"/>
      <c r="O327" s="67"/>
      <c r="P327" s="260"/>
      <c r="Q327" s="174"/>
      <c r="R327" s="175"/>
      <c r="S327" s="175"/>
      <c r="T327" s="259"/>
      <c r="U327" s="435"/>
      <c r="V327" s="435"/>
      <c r="W327" s="40"/>
    </row>
    <row r="328" spans="1:23" ht="18.75" customHeight="1" x14ac:dyDescent="0.25">
      <c r="A328" s="185"/>
      <c r="B328" s="185"/>
      <c r="C328" s="185"/>
      <c r="D328" s="291"/>
      <c r="E328" s="291"/>
      <c r="F328" s="291"/>
      <c r="G328" s="185"/>
      <c r="H328" s="185"/>
      <c r="I328" s="185"/>
      <c r="J328" s="185"/>
      <c r="K328" s="182"/>
      <c r="L328" s="183"/>
      <c r="M328" s="183"/>
      <c r="N328" s="183"/>
      <c r="O328" s="67"/>
      <c r="P328" s="260"/>
      <c r="Q328" s="174"/>
      <c r="R328" s="175"/>
      <c r="S328" s="175"/>
      <c r="T328" s="259"/>
      <c r="U328" s="255"/>
      <c r="V328" s="255"/>
      <c r="W328" s="40"/>
    </row>
    <row r="329" spans="1:23" ht="18.75" customHeight="1" x14ac:dyDescent="0.25">
      <c r="A329" s="229" t="s">
        <v>2</v>
      </c>
      <c r="B329" s="229" t="s">
        <v>46</v>
      </c>
      <c r="C329" s="274" t="s">
        <v>81</v>
      </c>
      <c r="D329" s="393" t="s">
        <v>80</v>
      </c>
      <c r="E329" s="394"/>
      <c r="F329" s="395"/>
      <c r="G329" s="273" t="s">
        <v>65</v>
      </c>
      <c r="H329" s="229" t="s">
        <v>47</v>
      </c>
      <c r="I329" s="186" t="s">
        <v>79</v>
      </c>
      <c r="J329" s="229" t="s">
        <v>62</v>
      </c>
      <c r="K329" s="186" t="s">
        <v>1</v>
      </c>
      <c r="L329" s="229" t="s">
        <v>61</v>
      </c>
      <c r="M329" s="292" t="s">
        <v>5</v>
      </c>
      <c r="N329" s="186" t="s">
        <v>82</v>
      </c>
      <c r="O329" s="187"/>
      <c r="P329" s="260"/>
      <c r="Q329" s="174"/>
      <c r="R329" s="175"/>
      <c r="S329" s="175"/>
      <c r="T329" s="259"/>
      <c r="U329" s="141"/>
      <c r="V329" s="141"/>
      <c r="W329" s="40"/>
    </row>
    <row r="330" spans="1:23" ht="18.75" customHeight="1" x14ac:dyDescent="0.25">
      <c r="A330" s="358" t="s">
        <v>83</v>
      </c>
      <c r="B330" s="359">
        <v>6</v>
      </c>
      <c r="C330" s="359">
        <v>3</v>
      </c>
      <c r="D330" s="396" t="s">
        <v>360</v>
      </c>
      <c r="E330" s="397"/>
      <c r="F330" s="398"/>
      <c r="G330" s="360"/>
      <c r="H330" s="361"/>
      <c r="I330" s="361">
        <v>2.2000000000000002</v>
      </c>
      <c r="J330" s="96">
        <v>1.9</v>
      </c>
      <c r="K330" s="165">
        <v>41</v>
      </c>
      <c r="L330" s="96">
        <v>0</v>
      </c>
      <c r="M330" s="96">
        <f>K330*L330</f>
        <v>0</v>
      </c>
      <c r="N330" s="165">
        <f>SUM(M330-K330)</f>
        <v>-41</v>
      </c>
      <c r="O330" s="67"/>
      <c r="P330" s="260"/>
      <c r="Q330" s="174"/>
      <c r="R330" s="175"/>
      <c r="S330" s="175"/>
      <c r="T330" s="259"/>
      <c r="U330" s="141"/>
      <c r="V330" s="141"/>
      <c r="W330" s="40"/>
    </row>
    <row r="331" spans="1:23" ht="18.75" customHeight="1" x14ac:dyDescent="0.25">
      <c r="A331" s="358" t="s">
        <v>83</v>
      </c>
      <c r="B331" s="359">
        <v>7</v>
      </c>
      <c r="C331" s="359">
        <v>8</v>
      </c>
      <c r="D331" s="396" t="s">
        <v>361</v>
      </c>
      <c r="E331" s="397"/>
      <c r="F331" s="398"/>
      <c r="G331" s="360"/>
      <c r="H331" s="361"/>
      <c r="I331" s="361">
        <v>2.7</v>
      </c>
      <c r="J331" s="97">
        <v>4.2</v>
      </c>
      <c r="K331" s="167">
        <v>33</v>
      </c>
      <c r="L331" s="97">
        <v>0</v>
      </c>
      <c r="M331" s="96">
        <f t="shared" ref="M331:M340" si="30">K331*L331</f>
        <v>0</v>
      </c>
      <c r="N331" s="165">
        <f t="shared" ref="N331:N340" si="31">SUM(M331-K331)</f>
        <v>-33</v>
      </c>
      <c r="O331" s="67"/>
      <c r="P331" s="260"/>
      <c r="Q331" s="174"/>
      <c r="R331" s="175"/>
      <c r="S331" s="175"/>
      <c r="T331" s="259"/>
      <c r="U331" s="253"/>
      <c r="V331" s="253"/>
      <c r="W331" s="41"/>
    </row>
    <row r="332" spans="1:23" ht="18.75" customHeight="1" x14ac:dyDescent="0.25">
      <c r="A332" s="358" t="s">
        <v>364</v>
      </c>
      <c r="B332" s="359">
        <v>6</v>
      </c>
      <c r="C332" s="359">
        <v>10</v>
      </c>
      <c r="D332" s="396" t="s">
        <v>194</v>
      </c>
      <c r="E332" s="397"/>
      <c r="F332" s="398"/>
      <c r="G332" s="360"/>
      <c r="H332" s="361"/>
      <c r="I332" s="361">
        <v>5.4</v>
      </c>
      <c r="J332" s="97">
        <v>5.5</v>
      </c>
      <c r="K332" s="167">
        <v>17</v>
      </c>
      <c r="L332" s="97">
        <v>0</v>
      </c>
      <c r="M332" s="96">
        <f t="shared" si="30"/>
        <v>0</v>
      </c>
      <c r="N332" s="165">
        <f t="shared" si="31"/>
        <v>-17</v>
      </c>
      <c r="O332" s="67"/>
      <c r="P332" s="260"/>
      <c r="Q332" s="174"/>
      <c r="R332" s="175"/>
      <c r="S332" s="175"/>
      <c r="T332" s="259"/>
      <c r="U332" s="436"/>
      <c r="V332" s="436"/>
      <c r="W332" s="40"/>
    </row>
    <row r="333" spans="1:23" ht="18.75" customHeight="1" x14ac:dyDescent="0.25">
      <c r="A333" s="358" t="s">
        <v>227</v>
      </c>
      <c r="B333" s="359">
        <v>7</v>
      </c>
      <c r="C333" s="359">
        <v>9</v>
      </c>
      <c r="D333" s="396" t="s">
        <v>367</v>
      </c>
      <c r="E333" s="397"/>
      <c r="F333" s="398"/>
      <c r="G333" s="360"/>
      <c r="H333" s="361"/>
      <c r="I333" s="361">
        <v>2.5</v>
      </c>
      <c r="J333" s="97">
        <v>7.4</v>
      </c>
      <c r="K333" s="167">
        <v>36</v>
      </c>
      <c r="L333" s="97">
        <v>0</v>
      </c>
      <c r="M333" s="96">
        <f t="shared" si="30"/>
        <v>0</v>
      </c>
      <c r="N333" s="165">
        <f t="shared" si="31"/>
        <v>-36</v>
      </c>
      <c r="O333" s="67"/>
      <c r="P333" s="260"/>
      <c r="Q333" s="174"/>
      <c r="R333" s="175"/>
      <c r="S333" s="175"/>
      <c r="T333" s="259"/>
    </row>
    <row r="334" spans="1:23" ht="18.75" customHeight="1" x14ac:dyDescent="0.25">
      <c r="A334" s="360" t="s">
        <v>227</v>
      </c>
      <c r="B334" s="359">
        <v>5</v>
      </c>
      <c r="C334" s="359">
        <v>12</v>
      </c>
      <c r="D334" s="396" t="s">
        <v>368</v>
      </c>
      <c r="E334" s="397"/>
      <c r="F334" s="398"/>
      <c r="G334" s="362"/>
      <c r="H334" s="361"/>
      <c r="I334" s="361">
        <v>4.9000000000000004</v>
      </c>
      <c r="J334" s="97">
        <v>5.6</v>
      </c>
      <c r="K334" s="167">
        <v>18</v>
      </c>
      <c r="L334" s="97">
        <v>0</v>
      </c>
      <c r="M334" s="96">
        <f t="shared" si="30"/>
        <v>0</v>
      </c>
      <c r="N334" s="165">
        <f t="shared" si="31"/>
        <v>-18</v>
      </c>
      <c r="O334" s="67"/>
      <c r="Q334" s="174"/>
      <c r="R334" s="175"/>
      <c r="S334" s="175"/>
      <c r="T334" s="259"/>
    </row>
    <row r="335" spans="1:23" ht="18.75" customHeight="1" x14ac:dyDescent="0.25">
      <c r="A335" s="358"/>
      <c r="B335" s="359"/>
      <c r="C335" s="359"/>
      <c r="D335" s="396"/>
      <c r="E335" s="397"/>
      <c r="F335" s="398"/>
      <c r="G335" s="360"/>
      <c r="H335" s="361"/>
      <c r="I335" s="361"/>
      <c r="J335" s="97">
        <v>0</v>
      </c>
      <c r="K335" s="167">
        <v>0</v>
      </c>
      <c r="L335" s="97">
        <v>0</v>
      </c>
      <c r="M335" s="96">
        <f t="shared" si="30"/>
        <v>0</v>
      </c>
      <c r="N335" s="165">
        <f t="shared" si="31"/>
        <v>0</v>
      </c>
      <c r="O335" s="67"/>
      <c r="Q335" s="176"/>
      <c r="R335" s="177"/>
    </row>
    <row r="336" spans="1:23" ht="18.75" customHeight="1" x14ac:dyDescent="0.25">
      <c r="A336" s="358"/>
      <c r="B336" s="359"/>
      <c r="C336" s="359"/>
      <c r="D336" s="396"/>
      <c r="E336" s="397"/>
      <c r="F336" s="398"/>
      <c r="G336" s="360"/>
      <c r="H336" s="361"/>
      <c r="I336" s="361"/>
      <c r="J336" s="97">
        <v>0</v>
      </c>
      <c r="K336" s="167">
        <v>0</v>
      </c>
      <c r="L336" s="97">
        <v>0</v>
      </c>
      <c r="M336" s="96">
        <f t="shared" si="30"/>
        <v>0</v>
      </c>
      <c r="N336" s="165">
        <f t="shared" si="31"/>
        <v>0</v>
      </c>
      <c r="O336" s="67"/>
      <c r="Q336" s="178"/>
      <c r="R336" s="179"/>
    </row>
    <row r="337" spans="1:19" ht="18.75" customHeight="1" x14ac:dyDescent="0.25">
      <c r="A337" s="358"/>
      <c r="B337" s="359"/>
      <c r="C337" s="359"/>
      <c r="D337" s="396"/>
      <c r="E337" s="397"/>
      <c r="F337" s="398"/>
      <c r="G337" s="360"/>
      <c r="H337" s="361"/>
      <c r="I337" s="361"/>
      <c r="J337" s="97">
        <v>0</v>
      </c>
      <c r="K337" s="167">
        <v>0</v>
      </c>
      <c r="L337" s="97">
        <v>0</v>
      </c>
      <c r="M337" s="96">
        <f t="shared" si="30"/>
        <v>0</v>
      </c>
      <c r="N337" s="165">
        <f t="shared" si="31"/>
        <v>0</v>
      </c>
      <c r="O337" s="67"/>
    </row>
    <row r="338" spans="1:19" ht="18.75" customHeight="1" x14ac:dyDescent="0.25">
      <c r="A338" s="360"/>
      <c r="B338" s="359"/>
      <c r="C338" s="359"/>
      <c r="D338" s="396"/>
      <c r="E338" s="397"/>
      <c r="F338" s="398"/>
      <c r="G338" s="362"/>
      <c r="H338" s="361"/>
      <c r="I338" s="361"/>
      <c r="J338" s="97">
        <v>0</v>
      </c>
      <c r="K338" s="167">
        <v>0</v>
      </c>
      <c r="L338" s="97">
        <v>0</v>
      </c>
      <c r="M338" s="96">
        <f t="shared" si="30"/>
        <v>0</v>
      </c>
      <c r="N338" s="165">
        <f t="shared" si="31"/>
        <v>0</v>
      </c>
      <c r="O338" s="67"/>
      <c r="Q338" s="88"/>
      <c r="R338" s="88"/>
    </row>
    <row r="339" spans="1:19" ht="18.75" customHeight="1" x14ac:dyDescent="0.25">
      <c r="A339" s="360"/>
      <c r="B339" s="359"/>
      <c r="C339" s="359"/>
      <c r="D339" s="396"/>
      <c r="E339" s="397"/>
      <c r="F339" s="398"/>
      <c r="G339" s="362"/>
      <c r="H339" s="361"/>
      <c r="I339" s="361"/>
      <c r="J339" s="97">
        <v>0</v>
      </c>
      <c r="K339" s="167">
        <v>0</v>
      </c>
      <c r="L339" s="97">
        <v>0</v>
      </c>
      <c r="M339" s="96">
        <f t="shared" si="30"/>
        <v>0</v>
      </c>
      <c r="N339" s="165">
        <f t="shared" si="31"/>
        <v>0</v>
      </c>
      <c r="O339" s="67"/>
      <c r="Q339" s="20"/>
      <c r="R339" s="24"/>
      <c r="S339" s="261"/>
    </row>
    <row r="340" spans="1:19" ht="18.75" customHeight="1" x14ac:dyDescent="0.25">
      <c r="A340" s="198"/>
      <c r="B340" s="198"/>
      <c r="C340" s="198"/>
      <c r="D340" s="198"/>
      <c r="E340" s="296"/>
      <c r="F340" s="296"/>
      <c r="G340" s="296"/>
      <c r="H340" s="297"/>
      <c r="I340" s="189"/>
      <c r="J340" s="190" t="s">
        <v>48</v>
      </c>
      <c r="K340" s="191">
        <f>SUM(K330:K339)</f>
        <v>145</v>
      </c>
      <c r="L340" s="192">
        <f>SUM(L330:L339)</f>
        <v>0</v>
      </c>
      <c r="M340" s="193">
        <f t="shared" si="30"/>
        <v>0</v>
      </c>
      <c r="N340" s="363">
        <f t="shared" si="31"/>
        <v>-145</v>
      </c>
      <c r="O340" s="67"/>
      <c r="Q340" s="88"/>
      <c r="R340" s="24"/>
    </row>
    <row r="341" spans="1:19" ht="18.75" customHeight="1" x14ac:dyDescent="0.25">
      <c r="A341" s="198"/>
      <c r="B341" s="198"/>
      <c r="C341" s="199"/>
      <c r="D341" s="199"/>
      <c r="E341" s="200"/>
      <c r="F341" s="200"/>
      <c r="G341" s="200"/>
      <c r="H341" s="188"/>
      <c r="I341" s="189"/>
      <c r="J341" s="287"/>
      <c r="K341" s="288"/>
      <c r="L341" s="289"/>
      <c r="M341" s="289"/>
      <c r="N341" s="290"/>
      <c r="O341" s="67"/>
      <c r="Q341" s="88"/>
      <c r="R341" s="24"/>
    </row>
    <row r="342" spans="1:19" ht="18.75" customHeight="1" x14ac:dyDescent="0.25">
      <c r="A342" s="198"/>
      <c r="B342" s="198"/>
      <c r="C342" s="199"/>
      <c r="D342" s="199"/>
      <c r="E342" s="200"/>
      <c r="F342" s="200"/>
      <c r="G342" s="200"/>
      <c r="H342" s="188"/>
      <c r="I342" s="189"/>
      <c r="J342" s="287"/>
      <c r="K342" s="288"/>
      <c r="L342" s="289"/>
      <c r="M342" s="289"/>
      <c r="N342" s="290"/>
      <c r="O342" s="67"/>
      <c r="Q342" s="88"/>
      <c r="R342" s="24"/>
    </row>
    <row r="343" spans="1:19" ht="18.75" customHeight="1" x14ac:dyDescent="0.25">
      <c r="A343" s="181" t="s">
        <v>71</v>
      </c>
      <c r="B343" s="181"/>
      <c r="C343" s="181"/>
      <c r="D343" s="181"/>
      <c r="E343" s="181"/>
      <c r="F343" s="181"/>
      <c r="G343" s="181"/>
      <c r="H343" s="181"/>
      <c r="I343" s="181"/>
      <c r="J343" s="181"/>
      <c r="K343" s="182"/>
      <c r="L343" s="183"/>
      <c r="M343" s="183"/>
      <c r="N343" s="183"/>
      <c r="O343" s="67"/>
      <c r="Q343" s="88"/>
      <c r="R343" s="24"/>
    </row>
    <row r="344" spans="1:19" ht="18.75" customHeight="1" x14ac:dyDescent="0.25">
      <c r="A344" s="185"/>
      <c r="B344" s="185"/>
      <c r="C344" s="185"/>
      <c r="D344" s="185"/>
      <c r="E344" s="185"/>
      <c r="F344" s="185"/>
      <c r="G344" s="185"/>
      <c r="H344" s="185"/>
      <c r="I344" s="185"/>
      <c r="J344" s="185"/>
      <c r="K344" s="182"/>
      <c r="L344" s="183"/>
      <c r="M344" s="183"/>
      <c r="N344" s="183"/>
      <c r="O344" s="67"/>
      <c r="Q344" s="88"/>
      <c r="R344" s="24"/>
    </row>
    <row r="345" spans="1:19" ht="18.75" customHeight="1" x14ac:dyDescent="0.25">
      <c r="A345" s="273" t="s">
        <v>2</v>
      </c>
      <c r="B345" s="273" t="s">
        <v>46</v>
      </c>
      <c r="C345" s="274" t="s">
        <v>81</v>
      </c>
      <c r="D345" s="393" t="s">
        <v>80</v>
      </c>
      <c r="E345" s="394"/>
      <c r="F345" s="395"/>
      <c r="G345" s="273" t="s">
        <v>65</v>
      </c>
      <c r="H345" s="273" t="s">
        <v>47</v>
      </c>
      <c r="I345" s="186" t="s">
        <v>79</v>
      </c>
      <c r="J345" s="273" t="s">
        <v>62</v>
      </c>
      <c r="K345" s="186" t="s">
        <v>1</v>
      </c>
      <c r="L345" s="273" t="s">
        <v>61</v>
      </c>
      <c r="M345" s="292" t="s">
        <v>5</v>
      </c>
      <c r="N345" s="186" t="s">
        <v>82</v>
      </c>
      <c r="O345" s="187"/>
      <c r="Q345" s="88"/>
      <c r="R345" s="24"/>
    </row>
    <row r="346" spans="1:19" ht="18.75" customHeight="1" x14ac:dyDescent="0.25">
      <c r="A346" s="197"/>
      <c r="B346" s="293"/>
      <c r="C346" s="293"/>
      <c r="D346" s="396" t="s">
        <v>369</v>
      </c>
      <c r="E346" s="397"/>
      <c r="F346" s="398"/>
      <c r="G346" s="294"/>
      <c r="H346" s="164"/>
      <c r="I346" s="164"/>
      <c r="J346" s="96">
        <v>0</v>
      </c>
      <c r="K346" s="165">
        <v>0</v>
      </c>
      <c r="L346" s="96">
        <v>0</v>
      </c>
      <c r="M346" s="96">
        <f>K346*L346</f>
        <v>0</v>
      </c>
      <c r="N346" s="166">
        <f>SUM(M346-K346)</f>
        <v>0</v>
      </c>
      <c r="O346" s="67"/>
      <c r="Q346" s="88"/>
      <c r="R346" s="24"/>
    </row>
    <row r="347" spans="1:19" ht="18.75" customHeight="1" x14ac:dyDescent="0.25">
      <c r="A347" s="197"/>
      <c r="B347" s="293"/>
      <c r="C347" s="293"/>
      <c r="D347" s="390"/>
      <c r="E347" s="391"/>
      <c r="F347" s="392"/>
      <c r="G347" s="294"/>
      <c r="H347" s="164"/>
      <c r="I347" s="164"/>
      <c r="J347" s="97">
        <v>0</v>
      </c>
      <c r="K347" s="167">
        <v>0</v>
      </c>
      <c r="L347" s="97">
        <v>0</v>
      </c>
      <c r="M347" s="96">
        <f t="shared" ref="M347:M356" si="32">K347*L347</f>
        <v>0</v>
      </c>
      <c r="N347" s="96">
        <f t="shared" ref="N347:N356" si="33">SUM(M347-K347)</f>
        <v>0</v>
      </c>
      <c r="O347" s="67"/>
      <c r="Q347" s="88"/>
      <c r="R347" s="24"/>
    </row>
    <row r="348" spans="1:19" ht="18.75" customHeight="1" x14ac:dyDescent="0.25">
      <c r="A348" s="197"/>
      <c r="B348" s="293"/>
      <c r="C348" s="293"/>
      <c r="D348" s="390"/>
      <c r="E348" s="391"/>
      <c r="F348" s="392"/>
      <c r="G348" s="294"/>
      <c r="H348" s="164"/>
      <c r="I348" s="164"/>
      <c r="J348" s="97">
        <v>0</v>
      </c>
      <c r="K348" s="167">
        <v>0</v>
      </c>
      <c r="L348" s="97">
        <v>0</v>
      </c>
      <c r="M348" s="96">
        <f t="shared" si="32"/>
        <v>0</v>
      </c>
      <c r="N348" s="96">
        <f t="shared" si="33"/>
        <v>0</v>
      </c>
      <c r="O348" s="67"/>
      <c r="Q348" s="88"/>
      <c r="R348" s="24"/>
    </row>
    <row r="349" spans="1:19" ht="18.75" customHeight="1" x14ac:dyDescent="0.25">
      <c r="A349" s="197"/>
      <c r="B349" s="293"/>
      <c r="C349" s="293"/>
      <c r="D349" s="390"/>
      <c r="E349" s="391"/>
      <c r="F349" s="392"/>
      <c r="G349" s="294"/>
      <c r="H349" s="164"/>
      <c r="I349" s="164"/>
      <c r="J349" s="97">
        <v>0</v>
      </c>
      <c r="K349" s="167">
        <v>0</v>
      </c>
      <c r="L349" s="97">
        <v>0</v>
      </c>
      <c r="M349" s="96">
        <f t="shared" si="32"/>
        <v>0</v>
      </c>
      <c r="N349" s="96">
        <f t="shared" si="33"/>
        <v>0</v>
      </c>
      <c r="O349" s="67"/>
      <c r="Q349" s="88"/>
      <c r="R349" s="24"/>
    </row>
    <row r="350" spans="1:19" ht="18.75" customHeight="1" x14ac:dyDescent="0.25">
      <c r="A350" s="294"/>
      <c r="B350" s="293"/>
      <c r="C350" s="293"/>
      <c r="D350" s="390"/>
      <c r="E350" s="391"/>
      <c r="F350" s="392"/>
      <c r="G350" s="295"/>
      <c r="H350" s="164"/>
      <c r="I350" s="164"/>
      <c r="J350" s="97">
        <v>0</v>
      </c>
      <c r="K350" s="167">
        <v>0</v>
      </c>
      <c r="L350" s="97">
        <v>0</v>
      </c>
      <c r="M350" s="96">
        <f t="shared" si="32"/>
        <v>0</v>
      </c>
      <c r="N350" s="96">
        <f t="shared" si="33"/>
        <v>0</v>
      </c>
      <c r="O350" s="67"/>
      <c r="Q350" s="88"/>
      <c r="R350" s="24"/>
    </row>
    <row r="351" spans="1:19" ht="18.75" customHeight="1" x14ac:dyDescent="0.25">
      <c r="A351" s="197"/>
      <c r="B351" s="293"/>
      <c r="C351" s="293"/>
      <c r="D351" s="390"/>
      <c r="E351" s="391"/>
      <c r="F351" s="392"/>
      <c r="G351" s="294"/>
      <c r="H351" s="164"/>
      <c r="I351" s="164"/>
      <c r="J351" s="97">
        <v>0</v>
      </c>
      <c r="K351" s="167">
        <v>0</v>
      </c>
      <c r="L351" s="97">
        <v>0</v>
      </c>
      <c r="M351" s="96">
        <f t="shared" si="32"/>
        <v>0</v>
      </c>
      <c r="N351" s="96">
        <f t="shared" si="33"/>
        <v>0</v>
      </c>
      <c r="O351" s="67"/>
      <c r="Q351" s="88"/>
      <c r="R351" s="24"/>
    </row>
    <row r="352" spans="1:19" ht="18.75" customHeight="1" x14ac:dyDescent="0.25">
      <c r="A352" s="197"/>
      <c r="B352" s="293"/>
      <c r="C352" s="293"/>
      <c r="D352" s="390"/>
      <c r="E352" s="391"/>
      <c r="F352" s="392"/>
      <c r="G352" s="294"/>
      <c r="H352" s="164"/>
      <c r="I352" s="164"/>
      <c r="J352" s="97">
        <v>0</v>
      </c>
      <c r="K352" s="167">
        <v>0</v>
      </c>
      <c r="L352" s="97">
        <v>0</v>
      </c>
      <c r="M352" s="96">
        <f t="shared" si="32"/>
        <v>0</v>
      </c>
      <c r="N352" s="96">
        <f t="shared" si="33"/>
        <v>0</v>
      </c>
      <c r="O352" s="67"/>
      <c r="Q352" s="88"/>
      <c r="R352" s="24"/>
    </row>
    <row r="353" spans="1:18" ht="18.75" customHeight="1" x14ac:dyDescent="0.25">
      <c r="A353" s="197"/>
      <c r="B353" s="293"/>
      <c r="C353" s="293"/>
      <c r="D353" s="390"/>
      <c r="E353" s="391"/>
      <c r="F353" s="392"/>
      <c r="G353" s="294"/>
      <c r="H353" s="164"/>
      <c r="I353" s="164"/>
      <c r="J353" s="97">
        <v>0</v>
      </c>
      <c r="K353" s="167">
        <v>0</v>
      </c>
      <c r="L353" s="97">
        <v>0</v>
      </c>
      <c r="M353" s="96">
        <f t="shared" si="32"/>
        <v>0</v>
      </c>
      <c r="N353" s="96">
        <f t="shared" si="33"/>
        <v>0</v>
      </c>
      <c r="O353" s="67"/>
      <c r="Q353" s="88"/>
      <c r="R353" s="24"/>
    </row>
    <row r="354" spans="1:18" ht="18.75" customHeight="1" x14ac:dyDescent="0.25">
      <c r="A354" s="294"/>
      <c r="B354" s="293"/>
      <c r="C354" s="293"/>
      <c r="D354" s="390"/>
      <c r="E354" s="391"/>
      <c r="F354" s="392"/>
      <c r="G354" s="295"/>
      <c r="H354" s="164"/>
      <c r="I354" s="164"/>
      <c r="J354" s="97">
        <v>0</v>
      </c>
      <c r="K354" s="167">
        <v>0</v>
      </c>
      <c r="L354" s="97">
        <v>0</v>
      </c>
      <c r="M354" s="96">
        <f t="shared" si="32"/>
        <v>0</v>
      </c>
      <c r="N354" s="96">
        <f t="shared" si="33"/>
        <v>0</v>
      </c>
      <c r="O354" s="67"/>
      <c r="Q354" s="88"/>
      <c r="R354" s="24"/>
    </row>
    <row r="355" spans="1:18" ht="18.75" customHeight="1" x14ac:dyDescent="0.25">
      <c r="A355" s="294"/>
      <c r="B355" s="293"/>
      <c r="C355" s="293"/>
      <c r="D355" s="390"/>
      <c r="E355" s="391"/>
      <c r="F355" s="392"/>
      <c r="G355" s="295"/>
      <c r="H355" s="164"/>
      <c r="I355" s="164"/>
      <c r="J355" s="97">
        <v>0</v>
      </c>
      <c r="K355" s="167">
        <v>0</v>
      </c>
      <c r="L355" s="97">
        <v>0</v>
      </c>
      <c r="M355" s="96">
        <f t="shared" si="32"/>
        <v>0</v>
      </c>
      <c r="N355" s="96">
        <f t="shared" si="33"/>
        <v>0</v>
      </c>
      <c r="O355" s="67"/>
      <c r="Q355" s="88"/>
      <c r="R355" s="24"/>
    </row>
    <row r="356" spans="1:18" ht="18.75" customHeight="1" x14ac:dyDescent="0.25">
      <c r="A356" s="198"/>
      <c r="B356" s="198"/>
      <c r="C356" s="199"/>
      <c r="D356" s="199"/>
      <c r="E356" s="200"/>
      <c r="F356" s="200"/>
      <c r="G356" s="200"/>
      <c r="H356" s="188"/>
      <c r="I356" s="189"/>
      <c r="J356" s="190" t="s">
        <v>48</v>
      </c>
      <c r="K356" s="191">
        <f>SUM(K346:K355)</f>
        <v>0</v>
      </c>
      <c r="L356" s="192">
        <f>SUM(L346:L355)</f>
        <v>0</v>
      </c>
      <c r="M356" s="193">
        <f t="shared" si="32"/>
        <v>0</v>
      </c>
      <c r="N356" s="194">
        <f t="shared" si="33"/>
        <v>0</v>
      </c>
      <c r="O356" s="67"/>
      <c r="Q356" s="88"/>
      <c r="R356" s="24"/>
    </row>
    <row r="357" spans="1:18" ht="18.75" customHeight="1" x14ac:dyDescent="0.25">
      <c r="A357" s="198"/>
      <c r="B357" s="198"/>
      <c r="C357" s="199"/>
      <c r="D357" s="199"/>
      <c r="E357" s="200"/>
      <c r="F357" s="200"/>
      <c r="G357" s="200"/>
      <c r="H357" s="188"/>
      <c r="I357" s="189"/>
      <c r="J357" s="287"/>
      <c r="K357" s="288"/>
      <c r="L357" s="289"/>
      <c r="M357" s="289"/>
      <c r="N357" s="290"/>
      <c r="O357" s="67"/>
      <c r="Q357" s="88"/>
      <c r="R357" s="24"/>
    </row>
    <row r="358" spans="1:18" ht="18.75" customHeight="1" x14ac:dyDescent="0.25">
      <c r="M358" s="100"/>
      <c r="Q358" s="88"/>
      <c r="R358" s="89"/>
    </row>
    <row r="359" spans="1:18" ht="18.75" customHeight="1" x14ac:dyDescent="0.25">
      <c r="A359" s="400" t="s">
        <v>72</v>
      </c>
      <c r="B359" s="400"/>
      <c r="C359" s="400"/>
      <c r="D359" s="400"/>
      <c r="E359" s="400"/>
      <c r="F359" s="400"/>
      <c r="G359" s="400"/>
      <c r="H359" s="400"/>
      <c r="I359" s="400"/>
      <c r="J359" s="400"/>
      <c r="K359" s="400"/>
      <c r="L359" s="400"/>
      <c r="M359" s="400"/>
      <c r="N359" s="400"/>
      <c r="O359" s="184"/>
      <c r="Q359" s="88"/>
      <c r="R359" s="89"/>
    </row>
    <row r="360" spans="1:18" ht="18.75" customHeight="1" x14ac:dyDescent="0.25">
      <c r="A360" s="400"/>
      <c r="B360" s="400"/>
      <c r="C360" s="400"/>
      <c r="D360" s="400"/>
      <c r="E360" s="400"/>
      <c r="F360" s="400"/>
      <c r="G360" s="400"/>
      <c r="H360" s="400"/>
      <c r="I360" s="400"/>
      <c r="J360" s="400"/>
      <c r="K360" s="400"/>
      <c r="L360" s="400"/>
      <c r="M360" s="400"/>
      <c r="N360" s="400"/>
      <c r="O360" s="184"/>
      <c r="Q360" s="88"/>
      <c r="R360" s="89"/>
    </row>
    <row r="361" spans="1:18" ht="15" customHeight="1" x14ac:dyDescent="0.25">
      <c r="A361" s="401" t="s">
        <v>370</v>
      </c>
      <c r="B361" s="401"/>
      <c r="C361" s="401"/>
      <c r="D361" s="239"/>
      <c r="E361" s="239"/>
      <c r="F361" s="239"/>
      <c r="G361" s="239"/>
      <c r="H361" s="239"/>
      <c r="I361" s="239"/>
      <c r="J361" s="239"/>
      <c r="K361" s="239"/>
      <c r="L361" s="239"/>
      <c r="M361" s="239"/>
      <c r="N361" s="239"/>
      <c r="O361" s="184"/>
    </row>
    <row r="362" spans="1:18" ht="15" customHeight="1" x14ac:dyDescent="0.25">
      <c r="A362" s="403" t="s">
        <v>6</v>
      </c>
      <c r="B362" s="403"/>
      <c r="C362" s="186" t="s">
        <v>1</v>
      </c>
      <c r="D362" s="242" t="s">
        <v>64</v>
      </c>
      <c r="E362" s="196"/>
      <c r="F362" s="196"/>
      <c r="G362" s="196"/>
      <c r="H362" s="196"/>
      <c r="I362" s="196"/>
      <c r="J362" s="196"/>
      <c r="K362" s="196"/>
      <c r="L362" s="196"/>
      <c r="M362" s="196"/>
      <c r="N362" s="196"/>
      <c r="O362" s="184"/>
    </row>
    <row r="363" spans="1:18" ht="15" customHeight="1" x14ac:dyDescent="0.5">
      <c r="A363" s="404" t="s">
        <v>371</v>
      </c>
      <c r="B363" s="404"/>
      <c r="C363" s="285">
        <v>0</v>
      </c>
      <c r="D363" s="224">
        <v>0</v>
      </c>
      <c r="E363" s="195"/>
      <c r="F363" s="195"/>
      <c r="G363" s="195"/>
      <c r="H363" s="195"/>
      <c r="I363" s="195"/>
      <c r="J363" s="195"/>
      <c r="K363" s="195"/>
      <c r="L363" s="195"/>
      <c r="M363" s="195"/>
      <c r="N363" s="195"/>
      <c r="O363" s="184"/>
    </row>
    <row r="364" spans="1:18" ht="15" customHeight="1" x14ac:dyDescent="0.25">
      <c r="A364" s="404" t="s">
        <v>63</v>
      </c>
      <c r="B364" s="404"/>
      <c r="C364" s="285">
        <v>0</v>
      </c>
      <c r="D364" s="224">
        <v>0</v>
      </c>
      <c r="E364" s="196"/>
      <c r="F364" s="196"/>
      <c r="G364" s="196"/>
      <c r="H364" s="196"/>
      <c r="I364" s="196"/>
      <c r="J364" s="196"/>
      <c r="K364" s="196"/>
      <c r="L364" s="196"/>
      <c r="M364" s="196"/>
      <c r="N364" s="196"/>
      <c r="O364" s="184"/>
    </row>
    <row r="365" spans="1:18" ht="15" customHeight="1" x14ac:dyDescent="0.25">
      <c r="A365" s="404" t="s">
        <v>228</v>
      </c>
      <c r="B365" s="404"/>
      <c r="C365" s="285">
        <v>0</v>
      </c>
      <c r="D365" s="224">
        <v>0</v>
      </c>
      <c r="E365" s="196"/>
      <c r="F365" s="196"/>
      <c r="G365" s="196"/>
      <c r="H365" s="196"/>
      <c r="I365" s="196"/>
      <c r="J365" s="196"/>
      <c r="K365" s="196"/>
      <c r="L365" s="196"/>
      <c r="M365" s="196"/>
      <c r="N365" s="196"/>
      <c r="O365" s="184"/>
    </row>
    <row r="366" spans="1:18" ht="15" customHeight="1" x14ac:dyDescent="0.25">
      <c r="A366" s="406"/>
      <c r="B366" s="406"/>
      <c r="C366" s="285"/>
      <c r="D366" s="224"/>
      <c r="E366" s="196"/>
      <c r="F366" s="196"/>
      <c r="G366" s="196"/>
      <c r="H366" s="196"/>
      <c r="I366" s="196"/>
      <c r="J366" s="196"/>
      <c r="K366" s="196"/>
      <c r="L366" s="196"/>
      <c r="M366" s="196"/>
      <c r="N366" s="196"/>
      <c r="O366" s="67"/>
    </row>
    <row r="367" spans="1:18" ht="15" customHeight="1" x14ac:dyDescent="0.25">
      <c r="A367" s="406"/>
      <c r="B367" s="406"/>
      <c r="C367" s="285"/>
      <c r="D367" s="224"/>
      <c r="E367" s="54"/>
      <c r="F367" s="54"/>
      <c r="G367" s="67"/>
      <c r="H367" s="67"/>
      <c r="I367" s="52"/>
      <c r="J367" s="67"/>
      <c r="K367" s="67"/>
      <c r="L367" s="67"/>
      <c r="M367" s="67"/>
      <c r="N367" s="67"/>
      <c r="O367" s="67"/>
    </row>
    <row r="368" spans="1:18" ht="15" customHeight="1" x14ac:dyDescent="0.25">
      <c r="A368" s="399" t="s">
        <v>48</v>
      </c>
      <c r="B368" s="399"/>
      <c r="C368" s="286">
        <f>SUM(C363:C367)</f>
        <v>0</v>
      </c>
      <c r="D368" s="225">
        <f>SUM(D363:D367)</f>
        <v>0</v>
      </c>
      <c r="E368" s="226" t="e">
        <f>(D368/C368)</f>
        <v>#DIV/0!</v>
      </c>
      <c r="F368" s="54"/>
      <c r="G368" s="67"/>
      <c r="H368" s="67"/>
      <c r="I368" s="52"/>
      <c r="J368" s="67"/>
      <c r="K368" s="67"/>
      <c r="L368" s="67"/>
      <c r="M368" s="67"/>
      <c r="N368" s="67"/>
      <c r="O368" s="67"/>
    </row>
    <row r="369" spans="1:24" s="265" customFormat="1" ht="15" customHeight="1" x14ac:dyDescent="0.25">
      <c r="A369" s="240"/>
      <c r="B369" s="240"/>
      <c r="C369" s="266"/>
      <c r="D369" s="267"/>
      <c r="E369" s="268"/>
      <c r="F369" s="54"/>
      <c r="G369" s="67"/>
      <c r="H369" s="67"/>
      <c r="I369" s="52"/>
      <c r="J369" s="67"/>
      <c r="K369" s="67"/>
      <c r="L369" s="67"/>
      <c r="M369" s="67"/>
      <c r="N369" s="67"/>
      <c r="O369" s="67"/>
    </row>
    <row r="370" spans="1:24" s="265" customFormat="1" ht="15" customHeight="1" x14ac:dyDescent="0.25">
      <c r="A370" s="241"/>
      <c r="B370" s="241"/>
      <c r="C370" s="269"/>
      <c r="D370" s="270"/>
      <c r="E370" s="271"/>
      <c r="F370" s="55"/>
      <c r="G370" s="71"/>
      <c r="H370" s="71"/>
      <c r="I370" s="51"/>
      <c r="J370" s="71"/>
      <c r="K370" s="71"/>
      <c r="L370" s="71"/>
      <c r="M370" s="71"/>
      <c r="N370" s="71"/>
      <c r="O370" s="71"/>
    </row>
    <row r="371" spans="1:24" ht="15" customHeight="1" x14ac:dyDescent="0.35">
      <c r="A371" s="400" t="s">
        <v>73</v>
      </c>
      <c r="B371" s="400"/>
      <c r="C371" s="400"/>
      <c r="D371" s="400"/>
      <c r="E371" s="400"/>
      <c r="F371" s="400"/>
      <c r="G371" s="400"/>
      <c r="H371" s="400"/>
      <c r="I371" s="400"/>
      <c r="J371" s="400"/>
      <c r="K371" s="400"/>
      <c r="L371" s="400"/>
      <c r="M371" s="400"/>
      <c r="N371" s="400"/>
      <c r="O371" s="67"/>
      <c r="T371" s="87"/>
      <c r="U371" s="168"/>
      <c r="V371" s="169"/>
      <c r="W371" s="168"/>
      <c r="X371" s="87"/>
    </row>
    <row r="372" spans="1:24" ht="15" customHeight="1" x14ac:dyDescent="0.25">
      <c r="A372" s="400"/>
      <c r="B372" s="400"/>
      <c r="C372" s="400"/>
      <c r="D372" s="400"/>
      <c r="E372" s="400"/>
      <c r="F372" s="400"/>
      <c r="G372" s="400"/>
      <c r="H372" s="400"/>
      <c r="I372" s="400"/>
      <c r="J372" s="400"/>
      <c r="K372" s="400"/>
      <c r="L372" s="400"/>
      <c r="M372" s="400"/>
      <c r="N372" s="400"/>
      <c r="O372" s="67"/>
      <c r="P372" s="265"/>
    </row>
    <row r="373" spans="1:24" ht="15" customHeight="1" x14ac:dyDescent="0.25">
      <c r="A373" s="401" t="s">
        <v>370</v>
      </c>
      <c r="B373" s="401"/>
      <c r="C373" s="401"/>
      <c r="D373" s="239"/>
      <c r="E373" s="239"/>
      <c r="F373" s="239"/>
      <c r="G373" s="239"/>
      <c r="H373" s="239"/>
      <c r="I373" s="239"/>
      <c r="J373" s="239"/>
      <c r="K373" s="239"/>
      <c r="L373" s="239"/>
      <c r="M373" s="239"/>
      <c r="N373" s="239"/>
      <c r="O373" s="67"/>
      <c r="P373" s="265"/>
    </row>
    <row r="374" spans="1:24" ht="15" customHeight="1" x14ac:dyDescent="0.25">
      <c r="A374" s="403" t="s">
        <v>6</v>
      </c>
      <c r="B374" s="403"/>
      <c r="C374" s="186" t="s">
        <v>1</v>
      </c>
      <c r="D374" s="242" t="s">
        <v>64</v>
      </c>
      <c r="E374" s="196"/>
      <c r="F374" s="196"/>
      <c r="G374" s="196"/>
      <c r="H374" s="196"/>
      <c r="I374" s="196"/>
      <c r="J374" s="196"/>
      <c r="K374" s="196"/>
      <c r="L374" s="196"/>
      <c r="M374" s="196"/>
      <c r="N374" s="196"/>
      <c r="O374" s="67"/>
      <c r="P374" s="265"/>
    </row>
    <row r="375" spans="1:24" ht="15" customHeight="1" x14ac:dyDescent="0.5">
      <c r="A375" s="404" t="s">
        <v>77</v>
      </c>
      <c r="B375" s="404"/>
      <c r="C375" s="285">
        <v>0</v>
      </c>
      <c r="D375" s="224">
        <v>0</v>
      </c>
      <c r="E375" s="195"/>
      <c r="F375" s="195"/>
      <c r="G375" s="195"/>
      <c r="H375" s="195"/>
      <c r="I375" s="195"/>
      <c r="J375" s="195"/>
      <c r="K375" s="195"/>
      <c r="L375" s="195"/>
      <c r="M375" s="195"/>
      <c r="N375" s="195"/>
      <c r="O375" s="67"/>
      <c r="T375" s="55"/>
      <c r="U375" s="55"/>
      <c r="X375" s="51"/>
    </row>
    <row r="376" spans="1:24" ht="15" customHeight="1" x14ac:dyDescent="0.25">
      <c r="A376" s="405"/>
      <c r="B376" s="405"/>
      <c r="C376" s="285"/>
      <c r="D376" s="224"/>
      <c r="E376" s="196"/>
      <c r="F376" s="196"/>
      <c r="G376" s="196"/>
      <c r="H376" s="196"/>
      <c r="I376" s="196"/>
      <c r="J376" s="196"/>
      <c r="K376" s="196"/>
      <c r="L376" s="196"/>
      <c r="M376" s="196"/>
      <c r="N376" s="196"/>
      <c r="O376" s="67"/>
      <c r="T376" s="55"/>
      <c r="U376" s="55"/>
      <c r="X376" s="51"/>
    </row>
    <row r="377" spans="1:24" ht="15" customHeight="1" x14ac:dyDescent="0.25">
      <c r="A377" s="405"/>
      <c r="B377" s="405"/>
      <c r="C377" s="285"/>
      <c r="D377" s="224"/>
      <c r="E377" s="196"/>
      <c r="F377" s="196"/>
      <c r="G377" s="196"/>
      <c r="H377" s="196"/>
      <c r="I377" s="196"/>
      <c r="J377" s="196"/>
      <c r="K377" s="196"/>
      <c r="L377" s="196"/>
      <c r="M377" s="196"/>
      <c r="N377" s="196"/>
      <c r="O377" s="67"/>
      <c r="T377" s="55"/>
      <c r="U377" s="55"/>
      <c r="X377" s="51"/>
    </row>
    <row r="378" spans="1:24" ht="15" customHeight="1" x14ac:dyDescent="0.25">
      <c r="A378" s="406"/>
      <c r="B378" s="406"/>
      <c r="C378" s="285"/>
      <c r="D378" s="224"/>
      <c r="E378" s="196"/>
      <c r="F378" s="196"/>
      <c r="G378" s="196"/>
      <c r="H378" s="196"/>
      <c r="I378" s="196"/>
      <c r="J378" s="196"/>
      <c r="K378" s="196"/>
      <c r="L378" s="196"/>
      <c r="M378" s="196"/>
      <c r="N378" s="196"/>
      <c r="O378" s="67"/>
      <c r="T378" s="55"/>
      <c r="U378" s="55"/>
      <c r="X378" s="51"/>
    </row>
    <row r="379" spans="1:24" ht="15" customHeight="1" x14ac:dyDescent="0.25">
      <c r="A379" s="406"/>
      <c r="B379" s="406"/>
      <c r="C379" s="285"/>
      <c r="D379" s="224"/>
      <c r="E379" s="54"/>
      <c r="F379" s="54"/>
      <c r="G379" s="67"/>
      <c r="H379" s="67"/>
      <c r="I379" s="52"/>
      <c r="J379" s="67"/>
      <c r="K379" s="67"/>
      <c r="L379" s="67"/>
      <c r="M379" s="67"/>
      <c r="N379" s="67"/>
      <c r="O379" s="67"/>
      <c r="T379" s="55"/>
      <c r="U379" s="55"/>
      <c r="X379" s="51"/>
    </row>
    <row r="380" spans="1:24" ht="15" customHeight="1" x14ac:dyDescent="0.25">
      <c r="A380" s="399" t="s">
        <v>48</v>
      </c>
      <c r="B380" s="399"/>
      <c r="C380" s="286">
        <f>SUM(C375:C379)</f>
        <v>0</v>
      </c>
      <c r="D380" s="225">
        <f>SUM(D375:D379)</f>
        <v>0</v>
      </c>
      <c r="E380" s="226" t="e">
        <f>(D380/C380)</f>
        <v>#DIV/0!</v>
      </c>
      <c r="F380" s="54"/>
      <c r="G380" s="67"/>
      <c r="H380" s="67"/>
      <c r="I380" s="52"/>
      <c r="J380" s="67"/>
      <c r="K380" s="67"/>
      <c r="L380" s="67"/>
      <c r="M380" s="67"/>
      <c r="N380" s="67"/>
      <c r="O380" s="67"/>
      <c r="T380" s="55"/>
      <c r="U380" s="55"/>
      <c r="X380" s="51"/>
    </row>
    <row r="381" spans="1:24" ht="15" customHeight="1" x14ac:dyDescent="0.25">
      <c r="A381" s="240"/>
      <c r="B381" s="240"/>
      <c r="C381" s="266"/>
      <c r="D381" s="267"/>
      <c r="E381" s="268"/>
      <c r="F381" s="54"/>
      <c r="G381" s="67"/>
      <c r="H381" s="67"/>
      <c r="I381" s="52"/>
      <c r="J381" s="67"/>
      <c r="K381" s="67"/>
      <c r="L381" s="67"/>
      <c r="M381" s="67"/>
      <c r="N381" s="67"/>
      <c r="O381" s="67"/>
      <c r="T381" s="55"/>
      <c r="U381" s="55"/>
      <c r="X381" s="51"/>
    </row>
    <row r="382" spans="1:24" s="265" customFormat="1" ht="15" customHeight="1" x14ac:dyDescent="0.25">
      <c r="A382" s="263"/>
      <c r="B382" s="263"/>
      <c r="C382" s="269"/>
      <c r="D382" s="270"/>
      <c r="E382" s="271"/>
      <c r="F382" s="55"/>
      <c r="G382" s="71"/>
      <c r="H382" s="71"/>
      <c r="I382" s="51"/>
      <c r="J382" s="71"/>
      <c r="K382" s="71"/>
      <c r="L382" s="71"/>
      <c r="M382" s="71"/>
      <c r="N382" s="71"/>
      <c r="O382" s="71"/>
    </row>
    <row r="383" spans="1:24" ht="15" customHeight="1" x14ac:dyDescent="0.35">
      <c r="A383" s="400" t="s">
        <v>76</v>
      </c>
      <c r="B383" s="400"/>
      <c r="C383" s="400"/>
      <c r="D383" s="400"/>
      <c r="E383" s="400"/>
      <c r="F383" s="400"/>
      <c r="G383" s="400"/>
      <c r="H383" s="400"/>
      <c r="I383" s="400"/>
      <c r="J383" s="400"/>
      <c r="K383" s="400"/>
      <c r="L383" s="400"/>
      <c r="M383" s="400"/>
      <c r="N383" s="400"/>
      <c r="O383" s="67"/>
      <c r="T383" s="87"/>
      <c r="U383" s="168"/>
      <c r="V383" s="169"/>
      <c r="W383" s="168"/>
      <c r="X383" s="87"/>
    </row>
    <row r="384" spans="1:24" ht="15" customHeight="1" x14ac:dyDescent="0.25">
      <c r="A384" s="400"/>
      <c r="B384" s="400"/>
      <c r="C384" s="400"/>
      <c r="D384" s="400"/>
      <c r="E384" s="400"/>
      <c r="F384" s="400"/>
      <c r="G384" s="400"/>
      <c r="H384" s="400"/>
      <c r="I384" s="400"/>
      <c r="J384" s="400"/>
      <c r="K384" s="400"/>
      <c r="L384" s="400"/>
      <c r="M384" s="400"/>
      <c r="N384" s="400"/>
      <c r="O384" s="67"/>
      <c r="P384" s="265"/>
    </row>
    <row r="385" spans="1:24" ht="15" customHeight="1" x14ac:dyDescent="0.25">
      <c r="A385" s="401" t="s">
        <v>370</v>
      </c>
      <c r="B385" s="401"/>
      <c r="C385" s="401"/>
      <c r="D385" s="264"/>
      <c r="E385" s="264"/>
      <c r="F385" s="264"/>
      <c r="G385" s="264"/>
      <c r="H385" s="264"/>
      <c r="I385" s="264"/>
      <c r="J385" s="264"/>
      <c r="K385" s="264"/>
      <c r="L385" s="264"/>
      <c r="M385" s="264"/>
      <c r="N385" s="264"/>
      <c r="O385" s="67"/>
      <c r="P385" s="265"/>
    </row>
    <row r="386" spans="1:24" ht="15" customHeight="1" x14ac:dyDescent="0.25">
      <c r="A386" s="403" t="s">
        <v>6</v>
      </c>
      <c r="B386" s="403"/>
      <c r="C386" s="186" t="s">
        <v>1</v>
      </c>
      <c r="D386" s="262" t="s">
        <v>64</v>
      </c>
      <c r="E386" s="196"/>
      <c r="F386" s="196"/>
      <c r="G386" s="196"/>
      <c r="H386" s="196"/>
      <c r="I386" s="196"/>
      <c r="J386" s="196"/>
      <c r="K386" s="196"/>
      <c r="L386" s="196"/>
      <c r="M386" s="196"/>
      <c r="N386" s="196"/>
      <c r="O386" s="67"/>
      <c r="P386" s="265"/>
    </row>
    <row r="387" spans="1:24" ht="15" customHeight="1" x14ac:dyDescent="0.5">
      <c r="A387" s="404" t="s">
        <v>78</v>
      </c>
      <c r="B387" s="404"/>
      <c r="C387" s="285">
        <v>0</v>
      </c>
      <c r="D387" s="224">
        <v>0</v>
      </c>
      <c r="E387" s="195"/>
      <c r="F387" s="195"/>
      <c r="G387" s="195"/>
      <c r="H387" s="195"/>
      <c r="I387" s="195"/>
      <c r="J387" s="195"/>
      <c r="K387" s="195"/>
      <c r="L387" s="195"/>
      <c r="M387" s="195"/>
      <c r="N387" s="195"/>
      <c r="O387" s="67"/>
      <c r="T387" s="55"/>
      <c r="U387" s="55"/>
      <c r="X387" s="51"/>
    </row>
    <row r="388" spans="1:24" ht="15" customHeight="1" x14ac:dyDescent="0.25">
      <c r="A388" s="405"/>
      <c r="B388" s="405"/>
      <c r="C388" s="285"/>
      <c r="D388" s="224"/>
      <c r="E388" s="196"/>
      <c r="F388" s="196"/>
      <c r="G388" s="196"/>
      <c r="H388" s="196"/>
      <c r="I388" s="196"/>
      <c r="J388" s="196"/>
      <c r="K388" s="196"/>
      <c r="L388" s="196"/>
      <c r="M388" s="196"/>
      <c r="N388" s="196"/>
      <c r="O388" s="67"/>
      <c r="T388" s="55"/>
      <c r="U388" s="55"/>
      <c r="X388" s="51"/>
    </row>
    <row r="389" spans="1:24" ht="15" customHeight="1" x14ac:dyDescent="0.25">
      <c r="A389" s="405"/>
      <c r="B389" s="405"/>
      <c r="C389" s="285"/>
      <c r="D389" s="224"/>
      <c r="E389" s="196"/>
      <c r="F389" s="196"/>
      <c r="G389" s="196"/>
      <c r="H389" s="196"/>
      <c r="I389" s="196"/>
      <c r="J389" s="196"/>
      <c r="K389" s="196"/>
      <c r="L389" s="196"/>
      <c r="M389" s="196"/>
      <c r="N389" s="196"/>
      <c r="O389" s="67"/>
      <c r="T389" s="55"/>
      <c r="U389" s="55"/>
      <c r="X389" s="51"/>
    </row>
    <row r="390" spans="1:24" ht="15" customHeight="1" x14ac:dyDescent="0.25">
      <c r="A390" s="406"/>
      <c r="B390" s="406"/>
      <c r="C390" s="285"/>
      <c r="D390" s="224"/>
      <c r="E390" s="196"/>
      <c r="F390" s="196"/>
      <c r="G390" s="196"/>
      <c r="H390" s="196"/>
      <c r="I390" s="196"/>
      <c r="J390" s="196"/>
      <c r="K390" s="196"/>
      <c r="L390" s="196"/>
      <c r="M390" s="196"/>
      <c r="N390" s="196"/>
      <c r="O390" s="67"/>
      <c r="T390" s="55"/>
      <c r="U390" s="55"/>
      <c r="X390" s="51"/>
    </row>
    <row r="391" spans="1:24" ht="15" customHeight="1" x14ac:dyDescent="0.25">
      <c r="A391" s="406"/>
      <c r="B391" s="406"/>
      <c r="C391" s="285"/>
      <c r="D391" s="224"/>
      <c r="E391" s="54"/>
      <c r="F391" s="54"/>
      <c r="G391" s="67"/>
      <c r="H391" s="67"/>
      <c r="I391" s="52"/>
      <c r="J391" s="67"/>
      <c r="K391" s="67"/>
      <c r="L391" s="67"/>
      <c r="M391" s="67"/>
      <c r="N391" s="67"/>
      <c r="O391" s="67"/>
      <c r="T391" s="55"/>
      <c r="U391" s="55"/>
      <c r="X391" s="51"/>
    </row>
    <row r="392" spans="1:24" ht="15" customHeight="1" x14ac:dyDescent="0.25">
      <c r="A392" s="399" t="s">
        <v>48</v>
      </c>
      <c r="B392" s="399"/>
      <c r="C392" s="286">
        <f>SUM(C387:C391)</f>
        <v>0</v>
      </c>
      <c r="D392" s="225">
        <f>SUM(D387:D391)</f>
        <v>0</v>
      </c>
      <c r="E392" s="226" t="e">
        <f>(D392/C392)</f>
        <v>#DIV/0!</v>
      </c>
      <c r="F392" s="54"/>
      <c r="G392" s="67"/>
      <c r="H392" s="67"/>
      <c r="I392" s="52"/>
      <c r="J392" s="67"/>
      <c r="K392" s="67"/>
      <c r="L392" s="67"/>
      <c r="M392" s="67"/>
      <c r="N392" s="67"/>
      <c r="O392" s="67"/>
      <c r="T392" s="55"/>
      <c r="U392" s="55"/>
      <c r="X392" s="51"/>
    </row>
    <row r="393" spans="1:24" ht="15" customHeight="1" x14ac:dyDescent="0.25">
      <c r="A393" s="279"/>
      <c r="B393" s="279"/>
      <c r="C393" s="280"/>
      <c r="D393" s="281"/>
      <c r="E393" s="282"/>
      <c r="F393" s="54"/>
      <c r="G393" s="67"/>
      <c r="H393" s="67"/>
      <c r="I393" s="52"/>
      <c r="J393" s="67"/>
      <c r="K393" s="67"/>
      <c r="L393" s="67"/>
      <c r="M393" s="67"/>
      <c r="N393" s="67"/>
      <c r="O393" s="67"/>
      <c r="T393" s="55"/>
      <c r="U393" s="55"/>
      <c r="X393" s="51"/>
    </row>
    <row r="394" spans="1:24" s="265" customFormat="1" ht="15" customHeight="1" x14ac:dyDescent="0.25">
      <c r="A394" s="275"/>
      <c r="B394" s="275"/>
      <c r="C394" s="276"/>
      <c r="D394" s="277"/>
      <c r="E394" s="278"/>
      <c r="F394" s="283"/>
      <c r="I394" s="284"/>
      <c r="T394" s="283"/>
      <c r="U394" s="283"/>
      <c r="X394" s="284"/>
    </row>
    <row r="395" spans="1:24" ht="15" customHeight="1" x14ac:dyDescent="0.25">
      <c r="A395" s="400" t="s">
        <v>74</v>
      </c>
      <c r="B395" s="400"/>
      <c r="C395" s="400"/>
      <c r="D395" s="400"/>
      <c r="E395" s="400"/>
      <c r="F395" s="400"/>
      <c r="G395" s="400"/>
      <c r="H395" s="400"/>
      <c r="I395" s="400"/>
      <c r="J395" s="400"/>
      <c r="K395" s="400"/>
      <c r="L395" s="400"/>
      <c r="M395" s="400"/>
      <c r="N395" s="400"/>
      <c r="O395" s="67"/>
      <c r="T395" s="55"/>
      <c r="U395" s="55"/>
      <c r="X395" s="51"/>
    </row>
    <row r="396" spans="1:24" ht="15" customHeight="1" x14ac:dyDescent="0.25">
      <c r="A396" s="400"/>
      <c r="B396" s="400"/>
      <c r="C396" s="400"/>
      <c r="D396" s="400"/>
      <c r="E396" s="400"/>
      <c r="F396" s="400"/>
      <c r="G396" s="400"/>
      <c r="H396" s="400"/>
      <c r="I396" s="400"/>
      <c r="J396" s="400"/>
      <c r="K396" s="400"/>
      <c r="L396" s="400"/>
      <c r="M396" s="400"/>
      <c r="N396" s="400"/>
      <c r="O396" s="67"/>
      <c r="T396" s="55"/>
      <c r="U396" s="55"/>
      <c r="X396" s="51"/>
    </row>
    <row r="397" spans="1:24" ht="15" customHeight="1" x14ac:dyDescent="0.25">
      <c r="A397" s="401" t="s">
        <v>370</v>
      </c>
      <c r="B397" s="401"/>
      <c r="C397" s="401"/>
      <c r="D397" s="264"/>
      <c r="E397" s="264"/>
      <c r="F397" s="264"/>
      <c r="G397" s="264"/>
      <c r="H397" s="264"/>
      <c r="I397" s="264"/>
      <c r="J397" s="264"/>
      <c r="K397" s="264"/>
      <c r="L397" s="264"/>
      <c r="M397" s="264"/>
      <c r="N397" s="264"/>
      <c r="O397" s="67"/>
      <c r="T397" s="55"/>
      <c r="U397" s="55"/>
      <c r="X397" s="51"/>
    </row>
    <row r="398" spans="1:24" ht="15" customHeight="1" x14ac:dyDescent="0.25">
      <c r="A398" s="403" t="s">
        <v>6</v>
      </c>
      <c r="B398" s="403"/>
      <c r="C398" s="186" t="s">
        <v>1</v>
      </c>
      <c r="D398" s="262" t="s">
        <v>64</v>
      </c>
      <c r="E398" s="196"/>
      <c r="F398" s="196"/>
      <c r="G398" s="196"/>
      <c r="H398" s="196"/>
      <c r="I398" s="196"/>
      <c r="J398" s="196"/>
      <c r="K398" s="196"/>
      <c r="L398" s="196"/>
      <c r="M398" s="196"/>
      <c r="N398" s="196"/>
      <c r="O398" s="67"/>
      <c r="T398" s="55"/>
      <c r="U398" s="55"/>
      <c r="X398" s="51"/>
    </row>
    <row r="399" spans="1:24" ht="15" customHeight="1" x14ac:dyDescent="0.5">
      <c r="A399" s="404" t="s">
        <v>75</v>
      </c>
      <c r="B399" s="404"/>
      <c r="C399" s="285">
        <v>0</v>
      </c>
      <c r="D399" s="224">
        <v>0</v>
      </c>
      <c r="E399" s="195"/>
      <c r="F399" s="195"/>
      <c r="G399" s="195"/>
      <c r="H399" s="195"/>
      <c r="I399" s="195"/>
      <c r="J399" s="195"/>
      <c r="K399" s="195"/>
      <c r="L399" s="195"/>
      <c r="M399" s="195"/>
      <c r="N399" s="195"/>
      <c r="O399" s="67"/>
      <c r="T399" s="55"/>
      <c r="U399" s="55"/>
      <c r="X399" s="51"/>
    </row>
    <row r="400" spans="1:24" ht="15" customHeight="1" x14ac:dyDescent="0.25">
      <c r="A400" s="404" t="s">
        <v>77</v>
      </c>
      <c r="B400" s="404"/>
      <c r="C400" s="285">
        <v>0</v>
      </c>
      <c r="D400" s="224">
        <v>0</v>
      </c>
      <c r="E400" s="196"/>
      <c r="F400" s="196"/>
      <c r="G400" s="196"/>
      <c r="H400" s="196"/>
      <c r="I400" s="196"/>
      <c r="J400" s="196"/>
      <c r="K400" s="196"/>
      <c r="L400" s="196"/>
      <c r="M400" s="196"/>
      <c r="N400" s="196"/>
      <c r="O400" s="67"/>
      <c r="T400" s="55"/>
      <c r="U400" s="55"/>
      <c r="X400" s="51"/>
    </row>
    <row r="401" spans="1:24" ht="15" customHeight="1" x14ac:dyDescent="0.25">
      <c r="A401" s="404" t="s">
        <v>78</v>
      </c>
      <c r="B401" s="404"/>
      <c r="C401" s="285">
        <v>0</v>
      </c>
      <c r="D401" s="224">
        <v>0</v>
      </c>
      <c r="E401" s="196"/>
      <c r="F401" s="196"/>
      <c r="G401" s="196"/>
      <c r="H401" s="196"/>
      <c r="I401" s="196"/>
      <c r="J401" s="196"/>
      <c r="K401" s="196"/>
      <c r="L401" s="196"/>
      <c r="M401" s="196"/>
      <c r="N401" s="196"/>
      <c r="O401" s="67"/>
      <c r="T401" s="55"/>
      <c r="U401" s="55"/>
      <c r="X401" s="51"/>
    </row>
    <row r="402" spans="1:24" ht="15" customHeight="1" x14ac:dyDescent="0.25">
      <c r="A402" s="439" t="s">
        <v>372</v>
      </c>
      <c r="B402" s="439"/>
      <c r="C402" s="285">
        <v>0</v>
      </c>
      <c r="D402" s="224">
        <v>0</v>
      </c>
      <c r="E402" s="196"/>
      <c r="F402" s="196"/>
      <c r="G402" s="196"/>
      <c r="H402" s="196"/>
      <c r="I402" s="196"/>
      <c r="J402" s="196"/>
      <c r="K402" s="196"/>
      <c r="L402" s="196"/>
      <c r="M402" s="196"/>
      <c r="N402" s="196"/>
      <c r="O402" s="67"/>
      <c r="T402" s="55"/>
      <c r="U402" s="55"/>
      <c r="X402" s="51"/>
    </row>
    <row r="403" spans="1:24" ht="15" customHeight="1" x14ac:dyDescent="0.25">
      <c r="A403" s="406"/>
      <c r="B403" s="406"/>
      <c r="C403" s="285"/>
      <c r="D403" s="224"/>
      <c r="E403" s="54"/>
      <c r="F403" s="54"/>
      <c r="G403" s="67"/>
      <c r="H403" s="67"/>
      <c r="I403" s="52"/>
      <c r="J403" s="67"/>
      <c r="K403" s="67"/>
      <c r="L403" s="67"/>
      <c r="M403" s="67"/>
      <c r="N403" s="67"/>
      <c r="O403" s="67"/>
      <c r="T403" s="55"/>
      <c r="U403" s="55"/>
      <c r="X403" s="51"/>
    </row>
    <row r="404" spans="1:24" ht="15" customHeight="1" x14ac:dyDescent="0.25">
      <c r="A404" s="399" t="s">
        <v>48</v>
      </c>
      <c r="B404" s="399"/>
      <c r="C404" s="286">
        <f>SUM(C399:C403)</f>
        <v>0</v>
      </c>
      <c r="D404" s="225">
        <f>SUM(D399:D403)</f>
        <v>0</v>
      </c>
      <c r="E404" s="226" t="e">
        <f>(D404/C404)</f>
        <v>#DIV/0!</v>
      </c>
      <c r="F404" s="54"/>
      <c r="G404" s="67"/>
      <c r="H404" s="67"/>
      <c r="I404" s="52"/>
      <c r="J404" s="67"/>
      <c r="K404" s="67"/>
      <c r="L404" s="67"/>
      <c r="M404" s="67"/>
      <c r="N404" s="67"/>
      <c r="O404" s="67"/>
      <c r="T404" s="55"/>
      <c r="U404" s="55"/>
      <c r="X404" s="51"/>
    </row>
    <row r="405" spans="1:24" ht="15" customHeight="1" x14ac:dyDescent="0.25">
      <c r="A405" s="279"/>
      <c r="B405" s="279"/>
      <c r="C405" s="280"/>
      <c r="D405" s="281"/>
      <c r="E405" s="282"/>
      <c r="F405" s="54"/>
      <c r="G405" s="67"/>
      <c r="H405" s="67"/>
      <c r="I405" s="52"/>
      <c r="J405" s="67"/>
      <c r="K405" s="67"/>
      <c r="L405" s="67"/>
      <c r="M405" s="67"/>
      <c r="N405" s="67"/>
      <c r="O405" s="67"/>
      <c r="T405" s="55"/>
      <c r="U405" s="55"/>
      <c r="X405" s="51"/>
    </row>
    <row r="406" spans="1:24" s="265" customFormat="1" ht="15" customHeight="1" x14ac:dyDescent="0.25">
      <c r="A406" s="275"/>
      <c r="B406" s="275"/>
      <c r="C406" s="276"/>
      <c r="D406" s="277"/>
      <c r="E406" s="278"/>
      <c r="F406" s="283"/>
      <c r="I406" s="284"/>
      <c r="T406" s="283"/>
      <c r="U406" s="283"/>
      <c r="X406" s="284"/>
    </row>
    <row r="407" spans="1:24" ht="15" customHeight="1" x14ac:dyDescent="0.25">
      <c r="A407" s="402" t="s">
        <v>54</v>
      </c>
      <c r="B407" s="402"/>
      <c r="C407" s="402"/>
      <c r="D407" s="402"/>
      <c r="E407" s="402"/>
      <c r="F407" s="402"/>
      <c r="G407" s="402"/>
      <c r="H407" s="402"/>
      <c r="I407" s="402"/>
      <c r="J407" s="402"/>
      <c r="K407" s="402"/>
      <c r="L407" s="402"/>
      <c r="M407" s="402"/>
      <c r="N407" s="402"/>
      <c r="O407" s="67"/>
    </row>
    <row r="408" spans="1:24" ht="15" customHeight="1" x14ac:dyDescent="0.25">
      <c r="A408" s="402"/>
      <c r="B408" s="402"/>
      <c r="C408" s="402"/>
      <c r="D408" s="402"/>
      <c r="E408" s="402"/>
      <c r="F408" s="402"/>
      <c r="G408" s="402"/>
      <c r="H408" s="402"/>
      <c r="I408" s="402"/>
      <c r="J408" s="402"/>
      <c r="K408" s="402"/>
      <c r="L408" s="402"/>
      <c r="M408" s="402"/>
      <c r="N408" s="402"/>
      <c r="O408" s="67"/>
    </row>
    <row r="409" spans="1:24" ht="15" customHeight="1" x14ac:dyDescent="0.25">
      <c r="A409" s="402"/>
      <c r="B409" s="402"/>
      <c r="C409" s="402"/>
      <c r="D409" s="402"/>
      <c r="E409" s="402"/>
      <c r="F409" s="402"/>
      <c r="G409" s="402"/>
      <c r="H409" s="402"/>
      <c r="I409" s="402"/>
      <c r="J409" s="402"/>
      <c r="K409" s="402"/>
      <c r="L409" s="402"/>
      <c r="M409" s="402"/>
      <c r="N409" s="402"/>
      <c r="O409" s="67"/>
    </row>
  </sheetData>
  <sheetProtection selectLockedCells="1"/>
  <mergeCells count="155">
    <mergeCell ref="I325:K325"/>
    <mergeCell ref="A359:N360"/>
    <mergeCell ref="A361:C361"/>
    <mergeCell ref="A362:B362"/>
    <mergeCell ref="A363:B363"/>
    <mergeCell ref="A364:B364"/>
    <mergeCell ref="A365:B365"/>
    <mergeCell ref="A366:B366"/>
    <mergeCell ref="K63:K64"/>
    <mergeCell ref="I261:I262"/>
    <mergeCell ref="J261:J262"/>
    <mergeCell ref="K261:K262"/>
    <mergeCell ref="I294:I295"/>
    <mergeCell ref="J294:J295"/>
    <mergeCell ref="K294:K295"/>
    <mergeCell ref="I195:I196"/>
    <mergeCell ref="I162:I163"/>
    <mergeCell ref="I228:I229"/>
    <mergeCell ref="K228:K229"/>
    <mergeCell ref="L228:L229"/>
    <mergeCell ref="L162:L163"/>
    <mergeCell ref="J162:J163"/>
    <mergeCell ref="M162:M163"/>
    <mergeCell ref="K162:K163"/>
    <mergeCell ref="U327:V327"/>
    <mergeCell ref="U332:V332"/>
    <mergeCell ref="U316:V316"/>
    <mergeCell ref="M195:M196"/>
    <mergeCell ref="N195:N198"/>
    <mergeCell ref="M197:M198"/>
    <mergeCell ref="M228:M229"/>
    <mergeCell ref="N228:N231"/>
    <mergeCell ref="M261:M262"/>
    <mergeCell ref="M230:M231"/>
    <mergeCell ref="N261:N264"/>
    <mergeCell ref="M263:M264"/>
    <mergeCell ref="U306:V306"/>
    <mergeCell ref="U311:V311"/>
    <mergeCell ref="M325:N325"/>
    <mergeCell ref="N294:N297"/>
    <mergeCell ref="M296:M297"/>
    <mergeCell ref="I30:I31"/>
    <mergeCell ref="J30:J31"/>
    <mergeCell ref="K30:K31"/>
    <mergeCell ref="B158:C158"/>
    <mergeCell ref="B92:C92"/>
    <mergeCell ref="N30:N33"/>
    <mergeCell ref="A1:H1"/>
    <mergeCell ref="A2:H2"/>
    <mergeCell ref="C4:J4"/>
    <mergeCell ref="A5:J5"/>
    <mergeCell ref="J16:L16"/>
    <mergeCell ref="A3:B3"/>
    <mergeCell ref="C3:J3"/>
    <mergeCell ref="A6:J6"/>
    <mergeCell ref="M30:M31"/>
    <mergeCell ref="M32:M33"/>
    <mergeCell ref="L30:L31"/>
    <mergeCell ref="N17:N20"/>
    <mergeCell ref="B323:C323"/>
    <mergeCell ref="A15:E15"/>
    <mergeCell ref="F15:G15"/>
    <mergeCell ref="I17:I18"/>
    <mergeCell ref="J17:J18"/>
    <mergeCell ref="K17:K18"/>
    <mergeCell ref="L17:L18"/>
    <mergeCell ref="J195:J196"/>
    <mergeCell ref="M131:M132"/>
    <mergeCell ref="L129:L130"/>
    <mergeCell ref="L294:L295"/>
    <mergeCell ref="M294:M295"/>
    <mergeCell ref="I63:I64"/>
    <mergeCell ref="B59:C59"/>
    <mergeCell ref="B125:C125"/>
    <mergeCell ref="K96:K97"/>
    <mergeCell ref="I96:I97"/>
    <mergeCell ref="J63:J64"/>
    <mergeCell ref="I129:I130"/>
    <mergeCell ref="J129:J130"/>
    <mergeCell ref="K129:K130"/>
    <mergeCell ref="M17:M18"/>
    <mergeCell ref="M19:M20"/>
    <mergeCell ref="B191:C191"/>
    <mergeCell ref="B224:C224"/>
    <mergeCell ref="B257:C257"/>
    <mergeCell ref="B290:C290"/>
    <mergeCell ref="L96:L97"/>
    <mergeCell ref="J96:J97"/>
    <mergeCell ref="L261:L262"/>
    <mergeCell ref="N63:N66"/>
    <mergeCell ref="M63:M64"/>
    <mergeCell ref="L63:L64"/>
    <mergeCell ref="M65:M66"/>
    <mergeCell ref="M96:M97"/>
    <mergeCell ref="N96:N99"/>
    <mergeCell ref="M98:M99"/>
    <mergeCell ref="L195:L196"/>
    <mergeCell ref="J228:J229"/>
    <mergeCell ref="M129:M130"/>
    <mergeCell ref="N162:N165"/>
    <mergeCell ref="M164:M165"/>
    <mergeCell ref="N129:N132"/>
    <mergeCell ref="K195:K196"/>
    <mergeCell ref="A373:C373"/>
    <mergeCell ref="A374:B374"/>
    <mergeCell ref="A375:B375"/>
    <mergeCell ref="A376:B376"/>
    <mergeCell ref="A377:B377"/>
    <mergeCell ref="A378:B378"/>
    <mergeCell ref="A379:B379"/>
    <mergeCell ref="A367:B367"/>
    <mergeCell ref="A368:B368"/>
    <mergeCell ref="A371:N372"/>
    <mergeCell ref="A380:B380"/>
    <mergeCell ref="A383:N384"/>
    <mergeCell ref="A385:C385"/>
    <mergeCell ref="A392:B392"/>
    <mergeCell ref="A407:N409"/>
    <mergeCell ref="A386:B386"/>
    <mergeCell ref="A387:B387"/>
    <mergeCell ref="A388:B388"/>
    <mergeCell ref="A389:B389"/>
    <mergeCell ref="A390:B390"/>
    <mergeCell ref="A391:B391"/>
    <mergeCell ref="A404:B404"/>
    <mergeCell ref="A398:B398"/>
    <mergeCell ref="A399:B399"/>
    <mergeCell ref="A400:B400"/>
    <mergeCell ref="A401:B401"/>
    <mergeCell ref="A402:B402"/>
    <mergeCell ref="A403:B403"/>
    <mergeCell ref="A395:N396"/>
    <mergeCell ref="A397:C397"/>
    <mergeCell ref="D348:F348"/>
    <mergeCell ref="D349:F349"/>
    <mergeCell ref="D350:F350"/>
    <mergeCell ref="D351:F351"/>
    <mergeCell ref="D352:F352"/>
    <mergeCell ref="D353:F353"/>
    <mergeCell ref="D354:F354"/>
    <mergeCell ref="D355:F355"/>
    <mergeCell ref="D329:F329"/>
    <mergeCell ref="D330:F330"/>
    <mergeCell ref="D331:F331"/>
    <mergeCell ref="D332:F332"/>
    <mergeCell ref="D333:F333"/>
    <mergeCell ref="D334:F334"/>
    <mergeCell ref="D335:F335"/>
    <mergeCell ref="D336:F336"/>
    <mergeCell ref="D338:F338"/>
    <mergeCell ref="D339:F339"/>
    <mergeCell ref="D337:F337"/>
    <mergeCell ref="D345:F345"/>
    <mergeCell ref="D346:F346"/>
    <mergeCell ref="D347:F347"/>
  </mergeCells>
  <conditionalFormatting sqref="Q333">
    <cfRule type="cellIs" priority="23" operator="equal">
      <formula>0</formula>
    </cfRule>
    <cfRule type="cellIs" dxfId="107" priority="24" operator="equal">
      <formula>2</formula>
    </cfRule>
    <cfRule type="cellIs" dxfId="106" priority="25" operator="equal">
      <formula>1</formula>
    </cfRule>
  </conditionalFormatting>
  <conditionalFormatting sqref="Q334">
    <cfRule type="cellIs" priority="20" operator="equal">
      <formula>0</formula>
    </cfRule>
    <cfRule type="cellIs" dxfId="105" priority="21" operator="equal">
      <formula>2</formula>
    </cfRule>
    <cfRule type="cellIs" dxfId="104" priority="22" operator="equal">
      <formula>1</formula>
    </cfRule>
  </conditionalFormatting>
  <conditionalFormatting sqref="G319">
    <cfRule type="cellIs" priority="83" operator="equal">
      <formula>0</formula>
    </cfRule>
    <cfRule type="cellIs" dxfId="103" priority="84" operator="equal">
      <formula>2</formula>
    </cfRule>
    <cfRule type="cellIs" dxfId="102" priority="85" operator="equal">
      <formula>1</formula>
    </cfRule>
  </conditionalFormatting>
  <conditionalFormatting sqref="G320">
    <cfRule type="cellIs" priority="80" operator="equal">
      <formula>0</formula>
    </cfRule>
    <cfRule type="cellIs" dxfId="101" priority="81" operator="equal">
      <formula>2</formula>
    </cfRule>
    <cfRule type="cellIs" dxfId="100" priority="82" operator="equal">
      <formula>1</formula>
    </cfRule>
  </conditionalFormatting>
  <conditionalFormatting sqref="G321">
    <cfRule type="cellIs" priority="77" operator="equal">
      <formula>0</formula>
    </cfRule>
    <cfRule type="cellIs" dxfId="99" priority="78" operator="equal">
      <formula>2</formula>
    </cfRule>
    <cfRule type="cellIs" dxfId="98" priority="79" operator="equal">
      <formula>1</formula>
    </cfRule>
  </conditionalFormatting>
  <conditionalFormatting sqref="G322">
    <cfRule type="cellIs" priority="74" operator="equal">
      <formula>0</formula>
    </cfRule>
    <cfRule type="cellIs" dxfId="97" priority="75" operator="equal">
      <formula>2</formula>
    </cfRule>
    <cfRule type="cellIs" dxfId="96" priority="76" operator="equal">
      <formula>1</formula>
    </cfRule>
  </conditionalFormatting>
  <conditionalFormatting sqref="G323">
    <cfRule type="cellIs" priority="71" operator="equal">
      <formula>0</formula>
    </cfRule>
    <cfRule type="cellIs" dxfId="95" priority="72" operator="equal">
      <formula>2</formula>
    </cfRule>
    <cfRule type="cellIs" dxfId="94" priority="73" operator="equal">
      <formula>1</formula>
    </cfRule>
  </conditionalFormatting>
  <conditionalFormatting sqref="G324">
    <cfRule type="cellIs" priority="68" operator="equal">
      <formula>0</formula>
    </cfRule>
    <cfRule type="cellIs" dxfId="93" priority="69" operator="equal">
      <formula>2</formula>
    </cfRule>
    <cfRule type="cellIs" dxfId="92" priority="70" operator="equal">
      <formula>1</formula>
    </cfRule>
  </conditionalFormatting>
  <conditionalFormatting sqref="G325">
    <cfRule type="cellIs" priority="65" operator="equal">
      <formula>0</formula>
    </cfRule>
    <cfRule type="cellIs" dxfId="91" priority="66" operator="equal">
      <formula>2</formula>
    </cfRule>
    <cfRule type="cellIs" dxfId="90" priority="67" operator="equal">
      <formula>1</formula>
    </cfRule>
  </conditionalFormatting>
  <conditionalFormatting sqref="G326">
    <cfRule type="cellIs" priority="62" operator="equal">
      <formula>0</formula>
    </cfRule>
    <cfRule type="cellIs" dxfId="89" priority="63" operator="equal">
      <formula>2</formula>
    </cfRule>
    <cfRule type="cellIs" dxfId="88" priority="64" operator="equal">
      <formula>1</formula>
    </cfRule>
  </conditionalFormatting>
  <conditionalFormatting sqref="Q324">
    <cfRule type="cellIs" priority="59" operator="equal">
      <formula>0</formula>
    </cfRule>
    <cfRule type="cellIs" dxfId="87" priority="60" operator="equal">
      <formula>2</formula>
    </cfRule>
    <cfRule type="cellIs" dxfId="86" priority="61" operator="equal">
      <formula>1</formula>
    </cfRule>
  </conditionalFormatting>
  <conditionalFormatting sqref="Q325">
    <cfRule type="cellIs" priority="56" operator="equal">
      <formula>0</formula>
    </cfRule>
    <cfRule type="cellIs" dxfId="85" priority="57" operator="equal">
      <formula>2</formula>
    </cfRule>
    <cfRule type="cellIs" dxfId="84" priority="58" operator="equal">
      <formula>1</formula>
    </cfRule>
  </conditionalFormatting>
  <conditionalFormatting sqref="Q326">
    <cfRule type="cellIs" priority="53" operator="equal">
      <formula>0</formula>
    </cfRule>
    <cfRule type="cellIs" dxfId="83" priority="54" operator="equal">
      <formula>2</formula>
    </cfRule>
    <cfRule type="cellIs" dxfId="82" priority="55" operator="equal">
      <formula>1</formula>
    </cfRule>
  </conditionalFormatting>
  <conditionalFormatting sqref="G327">
    <cfRule type="cellIs" priority="50" operator="equal">
      <formula>0</formula>
    </cfRule>
    <cfRule type="cellIs" dxfId="81" priority="51" operator="equal">
      <formula>2</formula>
    </cfRule>
    <cfRule type="cellIs" dxfId="80" priority="52" operator="equal">
      <formula>1</formula>
    </cfRule>
  </conditionalFormatting>
  <conditionalFormatting sqref="G328">
    <cfRule type="cellIs" priority="47" operator="equal">
      <formula>0</formula>
    </cfRule>
    <cfRule type="cellIs" dxfId="79" priority="48" operator="equal">
      <formula>2</formula>
    </cfRule>
    <cfRule type="cellIs" dxfId="78" priority="49" operator="equal">
      <formula>1</formula>
    </cfRule>
  </conditionalFormatting>
  <conditionalFormatting sqref="Q332">
    <cfRule type="cellIs" priority="26" operator="equal">
      <formula>0</formula>
    </cfRule>
    <cfRule type="cellIs" dxfId="77" priority="27" operator="equal">
      <formula>2</formula>
    </cfRule>
    <cfRule type="cellIs" dxfId="76" priority="28" operator="equal">
      <formula>1</formula>
    </cfRule>
  </conditionalFormatting>
  <conditionalFormatting sqref="Q327">
    <cfRule type="cellIs" priority="41" operator="equal">
      <formula>0</formula>
    </cfRule>
    <cfRule type="cellIs" dxfId="75" priority="42" operator="equal">
      <formula>2</formula>
    </cfRule>
    <cfRule type="cellIs" dxfId="74" priority="43" operator="equal">
      <formula>1</formula>
    </cfRule>
  </conditionalFormatting>
  <conditionalFormatting sqref="Q328">
    <cfRule type="cellIs" priority="38" operator="equal">
      <formula>0</formula>
    </cfRule>
    <cfRule type="cellIs" dxfId="73" priority="39" operator="equal">
      <formula>2</formula>
    </cfRule>
    <cfRule type="cellIs" dxfId="72" priority="40" operator="equal">
      <formula>1</formula>
    </cfRule>
  </conditionalFormatting>
  <conditionalFormatting sqref="Q329">
    <cfRule type="cellIs" priority="35" operator="equal">
      <formula>0</formula>
    </cfRule>
    <cfRule type="cellIs" dxfId="71" priority="36" operator="equal">
      <formula>2</formula>
    </cfRule>
    <cfRule type="cellIs" dxfId="70" priority="37" operator="equal">
      <formula>1</formula>
    </cfRule>
  </conditionalFormatting>
  <conditionalFormatting sqref="Q330">
    <cfRule type="cellIs" priority="32" operator="equal">
      <formula>0</formula>
    </cfRule>
    <cfRule type="cellIs" dxfId="69" priority="33" operator="equal">
      <formula>2</formula>
    </cfRule>
    <cfRule type="cellIs" dxfId="68" priority="34" operator="equal">
      <formula>1</formula>
    </cfRule>
  </conditionalFormatting>
  <conditionalFormatting sqref="Q331">
    <cfRule type="cellIs" priority="29" operator="equal">
      <formula>0</formula>
    </cfRule>
    <cfRule type="cellIs" dxfId="67" priority="30" operator="equal">
      <formula>2</formula>
    </cfRule>
    <cfRule type="cellIs" dxfId="66" priority="31" operator="equal">
      <formula>1</formula>
    </cfRule>
  </conditionalFormatting>
  <conditionalFormatting sqref="R324:R326">
    <cfRule type="cellIs" dxfId="65" priority="86" operator="lessThan">
      <formula>#REF!</formula>
    </cfRule>
    <cfRule type="cellIs" dxfId="64" priority="87" operator="lessThan">
      <formula>P319</formula>
    </cfRule>
  </conditionalFormatting>
  <conditionalFormatting sqref="H319:H329">
    <cfRule type="cellIs" dxfId="63" priority="88" operator="lessThan">
      <formula>#REF!</formula>
    </cfRule>
    <cfRule type="cellIs" dxfId="62" priority="89" operator="lessThan">
      <formula>F319</formula>
    </cfRule>
  </conditionalFormatting>
  <conditionalFormatting sqref="R327:R334">
    <cfRule type="cellIs" dxfId="61" priority="90" operator="lessThan">
      <formula>#REF!</formula>
    </cfRule>
    <cfRule type="cellIs" dxfId="60" priority="91" operator="lessThan">
      <formula>#REF!</formula>
    </cfRule>
  </conditionalFormatting>
  <conditionalFormatting sqref="I329">
    <cfRule type="cellIs" dxfId="59" priority="18" operator="lessThan">
      <formula>#REF!</formula>
    </cfRule>
    <cfRule type="cellIs" dxfId="58" priority="19" operator="lessThan">
      <formula>G329</formula>
    </cfRule>
  </conditionalFormatting>
  <conditionalFormatting sqref="G343">
    <cfRule type="cellIs" priority="13" operator="equal">
      <formula>0</formula>
    </cfRule>
    <cfRule type="cellIs" dxfId="57" priority="14" operator="equal">
      <formula>2</formula>
    </cfRule>
    <cfRule type="cellIs" dxfId="56" priority="15" operator="equal">
      <formula>1</formula>
    </cfRule>
  </conditionalFormatting>
  <conditionalFormatting sqref="G344">
    <cfRule type="cellIs" priority="10" operator="equal">
      <formula>0</formula>
    </cfRule>
    <cfRule type="cellIs" dxfId="55" priority="11" operator="equal">
      <formula>2</formula>
    </cfRule>
    <cfRule type="cellIs" dxfId="54" priority="12" operator="equal">
      <formula>1</formula>
    </cfRule>
  </conditionalFormatting>
  <conditionalFormatting sqref="H343:H344">
    <cfRule type="cellIs" dxfId="53" priority="16" operator="lessThan">
      <formula>#REF!</formula>
    </cfRule>
    <cfRule type="cellIs" dxfId="52" priority="17" operator="lessThan">
      <formula>F343</formula>
    </cfRule>
  </conditionalFormatting>
  <conditionalFormatting sqref="H345">
    <cfRule type="cellIs" dxfId="51" priority="3" operator="lessThan">
      <formula>#REF!</formula>
    </cfRule>
    <cfRule type="cellIs" dxfId="50" priority="4" operator="lessThan">
      <formula>F345</formula>
    </cfRule>
  </conditionalFormatting>
  <conditionalFormatting sqref="I345">
    <cfRule type="cellIs" dxfId="49" priority="1" operator="lessThan">
      <formula>#REF!</formula>
    </cfRule>
    <cfRule type="cellIs" dxfId="48" priority="2" operator="lessThan">
      <formula>G345</formula>
    </cfRule>
  </conditionalFormatting>
  <dataValidations count="1">
    <dataValidation type="list" allowBlank="1" showInputMessage="1" showErrorMessage="1" sqref="B17 B30 B195 B63 B96 B129 B294 B162 B261 B228" xr:uid="{C539FCCE-1001-4D22-922F-3BC2D9058FE9}">
      <formula1>#REF!</formula1>
    </dataValidation>
  </dataValidations>
  <pageMargins left="0.31496062992125984" right="0.31496062992125984" top="0.74803149606299213" bottom="0.35433070866141736" header="0.31496062992125984" footer="0.31496062992125984"/>
  <pageSetup paperSize="9" scale="48" fitToHeight="4" orientation="portrait" horizontalDpi="4294967293" r:id="rId1"/>
  <rowBreaks count="3" manualBreakCount="3">
    <brk id="94" max="15" man="1"/>
    <brk id="193" max="15" man="1"/>
    <brk id="292" max="15" man="1"/>
  </rowBreaks>
  <ignoredErrors>
    <ignoredError sqref="E368 E380 E404 E392" evalError="1"/>
    <ignoredError sqref="B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162F3-FD80-4656-AE3A-AE4C228B517F}">
  <dimension ref="A1:X335"/>
  <sheetViews>
    <sheetView topLeftCell="A124" workbookViewId="0">
      <selection activeCell="G100" sqref="G100:I114"/>
    </sheetView>
  </sheetViews>
  <sheetFormatPr defaultRowHeight="15" x14ac:dyDescent="0.25"/>
  <cols>
    <col min="1" max="3" width="10.7109375" style="71" customWidth="1"/>
    <col min="4" max="4" width="15.7109375" style="71" customWidth="1"/>
    <col min="5" max="6" width="10.7109375" style="55" customWidth="1"/>
    <col min="7" max="8" width="10.7109375" style="71" customWidth="1"/>
    <col min="9" max="9" width="10.7109375" style="51" customWidth="1"/>
    <col min="10" max="20" width="10.7109375" style="71" customWidth="1"/>
    <col min="21" max="16384" width="9.140625" style="71"/>
  </cols>
  <sheetData>
    <row r="1" spans="1:17" ht="30" customHeight="1" x14ac:dyDescent="0.5">
      <c r="A1" s="419" t="s">
        <v>23</v>
      </c>
      <c r="B1" s="419"/>
      <c r="C1" s="419"/>
      <c r="D1" s="419"/>
      <c r="E1" s="419"/>
      <c r="F1" s="419"/>
      <c r="G1" s="419"/>
      <c r="H1" s="419"/>
      <c r="I1" s="71"/>
    </row>
    <row r="2" spans="1:17" ht="30" customHeight="1" thickBot="1" x14ac:dyDescent="0.3">
      <c r="A2" s="420" t="s">
        <v>24</v>
      </c>
      <c r="B2" s="420"/>
      <c r="C2" s="420"/>
      <c r="D2" s="420"/>
      <c r="E2" s="420"/>
      <c r="F2" s="420"/>
      <c r="G2" s="420"/>
      <c r="H2" s="420"/>
      <c r="I2" s="55"/>
      <c r="J2" s="55"/>
      <c r="K2" s="55"/>
      <c r="L2" s="55"/>
      <c r="M2" s="55"/>
      <c r="N2" s="55"/>
    </row>
    <row r="3" spans="1:17" ht="24.95" customHeight="1" thickBot="1" x14ac:dyDescent="0.3">
      <c r="A3" s="427" t="s">
        <v>30</v>
      </c>
      <c r="B3" s="428"/>
      <c r="C3" s="429" t="s">
        <v>31</v>
      </c>
      <c r="D3" s="430"/>
      <c r="E3" s="430"/>
      <c r="F3" s="430"/>
      <c r="G3" s="430"/>
      <c r="H3" s="430"/>
      <c r="I3" s="430"/>
      <c r="J3" s="431"/>
    </row>
    <row r="4" spans="1:17" ht="24.95" customHeight="1" thickBot="1" x14ac:dyDescent="0.3">
      <c r="A4" s="235" t="s">
        <v>29</v>
      </c>
      <c r="B4" s="236"/>
      <c r="C4" s="421" t="s">
        <v>21</v>
      </c>
      <c r="D4" s="422"/>
      <c r="E4" s="422"/>
      <c r="F4" s="422"/>
      <c r="G4" s="422"/>
      <c r="H4" s="422"/>
      <c r="I4" s="422"/>
      <c r="J4" s="423"/>
    </row>
    <row r="5" spans="1:17" ht="45" customHeight="1" thickBot="1" x14ac:dyDescent="0.3">
      <c r="A5" s="424" t="s">
        <v>32</v>
      </c>
      <c r="B5" s="425"/>
      <c r="C5" s="425"/>
      <c r="D5" s="425"/>
      <c r="E5" s="425"/>
      <c r="F5" s="425"/>
      <c r="G5" s="425"/>
      <c r="H5" s="425"/>
      <c r="I5" s="425"/>
      <c r="J5" s="425"/>
      <c r="K5" s="219"/>
      <c r="L5" s="220"/>
      <c r="M5" s="220"/>
      <c r="N5" s="220"/>
      <c r="O5" s="221"/>
    </row>
    <row r="6" spans="1:17" ht="24.95" customHeight="1" thickBot="1" x14ac:dyDescent="0.3">
      <c r="A6" s="432" t="s">
        <v>45</v>
      </c>
      <c r="B6" s="433"/>
      <c r="C6" s="433"/>
      <c r="D6" s="433"/>
      <c r="E6" s="433"/>
      <c r="F6" s="433"/>
      <c r="G6" s="433"/>
      <c r="H6" s="433"/>
      <c r="I6" s="433"/>
      <c r="J6" s="433"/>
      <c r="K6" s="222"/>
      <c r="L6" s="243"/>
      <c r="M6" s="243"/>
      <c r="N6" s="243"/>
      <c r="O6" s="207"/>
    </row>
    <row r="7" spans="1:17" ht="15" customHeight="1" x14ac:dyDescent="0.25">
      <c r="A7" s="34" t="s">
        <v>33</v>
      </c>
      <c r="B7" s="101" t="s">
        <v>37</v>
      </c>
      <c r="C7" s="101"/>
      <c r="D7" s="101"/>
      <c r="E7" s="102"/>
      <c r="F7" s="102"/>
      <c r="G7" s="103"/>
      <c r="H7" s="104"/>
      <c r="I7" s="104"/>
      <c r="J7" s="104"/>
      <c r="K7" s="214"/>
      <c r="L7" s="228"/>
      <c r="M7" s="228"/>
      <c r="N7" s="228"/>
      <c r="O7" s="215"/>
      <c r="P7" s="1"/>
      <c r="Q7" s="1"/>
    </row>
    <row r="8" spans="1:17" ht="15" customHeight="1" x14ac:dyDescent="0.25">
      <c r="A8" s="35" t="s">
        <v>34</v>
      </c>
      <c r="B8" s="105" t="s">
        <v>41</v>
      </c>
      <c r="C8" s="105"/>
      <c r="D8" s="105"/>
      <c r="E8" s="106"/>
      <c r="F8" s="106"/>
      <c r="G8" s="107"/>
      <c r="H8" s="90"/>
      <c r="I8" s="234"/>
      <c r="J8" s="108"/>
      <c r="K8" s="216"/>
      <c r="L8" s="91"/>
      <c r="M8" s="234"/>
      <c r="O8" s="207"/>
    </row>
    <row r="9" spans="1:17" ht="15" customHeight="1" x14ac:dyDescent="0.25">
      <c r="A9" s="44" t="s">
        <v>66</v>
      </c>
      <c r="B9" s="105" t="s">
        <v>68</v>
      </c>
      <c r="C9" s="105"/>
      <c r="D9" s="105"/>
      <c r="E9" s="106"/>
      <c r="F9" s="106"/>
      <c r="G9" s="107"/>
      <c r="H9" s="90"/>
      <c r="I9" s="234"/>
      <c r="J9" s="108"/>
      <c r="K9" s="216"/>
      <c r="L9" s="91"/>
      <c r="M9" s="234"/>
      <c r="O9" s="207"/>
    </row>
    <row r="10" spans="1:17" ht="15" customHeight="1" x14ac:dyDescent="0.25">
      <c r="A10" s="36" t="s">
        <v>35</v>
      </c>
      <c r="B10" s="105" t="s">
        <v>42</v>
      </c>
      <c r="C10" s="105"/>
      <c r="D10" s="105"/>
      <c r="E10" s="106"/>
      <c r="F10" s="106"/>
      <c r="G10" s="107"/>
      <c r="H10" s="90"/>
      <c r="I10" s="234"/>
      <c r="J10" s="108"/>
      <c r="K10" s="216"/>
      <c r="L10" s="91"/>
      <c r="M10" s="234"/>
      <c r="O10" s="207"/>
    </row>
    <row r="11" spans="1:17" ht="15" customHeight="1" x14ac:dyDescent="0.25">
      <c r="A11" s="44" t="s">
        <v>36</v>
      </c>
      <c r="B11" s="227" t="s">
        <v>49</v>
      </c>
      <c r="C11" s="227"/>
      <c r="D11" s="227"/>
      <c r="E11" s="227"/>
      <c r="F11" s="227"/>
      <c r="G11" s="107"/>
      <c r="H11" s="90"/>
      <c r="I11" s="234"/>
      <c r="J11" s="108"/>
      <c r="K11" s="216"/>
      <c r="L11" s="91"/>
      <c r="M11" s="234"/>
      <c r="O11" s="207"/>
    </row>
    <row r="12" spans="1:17" ht="15" hidden="1" customHeight="1" x14ac:dyDescent="0.25">
      <c r="A12" s="44"/>
      <c r="B12" s="227"/>
      <c r="C12" s="227"/>
      <c r="D12" s="227"/>
      <c r="E12" s="227"/>
      <c r="F12" s="227"/>
      <c r="G12" s="107"/>
      <c r="H12" s="90"/>
      <c r="I12" s="234"/>
      <c r="J12" s="108"/>
      <c r="K12" s="216"/>
      <c r="L12" s="91"/>
      <c r="M12" s="234"/>
      <c r="O12" s="207"/>
    </row>
    <row r="13" spans="1:17" ht="15" customHeight="1" thickBot="1" x14ac:dyDescent="0.3">
      <c r="A13" s="223">
        <v>100</v>
      </c>
      <c r="B13" s="109" t="s">
        <v>67</v>
      </c>
      <c r="C13" s="110"/>
      <c r="D13" s="208"/>
      <c r="E13" s="208"/>
      <c r="F13" s="208"/>
      <c r="G13" s="209"/>
      <c r="H13" s="93"/>
      <c r="I13" s="210"/>
      <c r="J13" s="211"/>
      <c r="K13" s="217"/>
      <c r="L13" s="212"/>
      <c r="M13" s="210"/>
      <c r="N13" s="92"/>
      <c r="O13" s="213"/>
    </row>
    <row r="14" spans="1:17" x14ac:dyDescent="0.25">
      <c r="A14" s="158"/>
      <c r="B14" s="2"/>
      <c r="C14" s="72"/>
      <c r="D14" s="72"/>
      <c r="E14" s="159"/>
      <c r="F14" s="159"/>
      <c r="G14" s="160"/>
      <c r="I14" s="11"/>
      <c r="J14" s="95"/>
      <c r="K14" s="111"/>
    </row>
    <row r="15" spans="1:17" ht="20.100000000000001" customHeight="1" x14ac:dyDescent="0.25">
      <c r="A15" s="413" t="s">
        <v>154</v>
      </c>
      <c r="B15" s="413"/>
      <c r="C15" s="413"/>
      <c r="D15" s="413"/>
      <c r="E15" s="413"/>
      <c r="F15" s="414" t="s">
        <v>155</v>
      </c>
      <c r="G15" s="414"/>
      <c r="H15" s="237"/>
      <c r="I15" s="112"/>
      <c r="J15" s="112"/>
      <c r="K15" s="112"/>
      <c r="L15" s="67"/>
      <c r="M15" s="67"/>
      <c r="N15" s="67"/>
      <c r="O15" s="67"/>
    </row>
    <row r="16" spans="1:17" x14ac:dyDescent="0.25">
      <c r="A16" s="113"/>
      <c r="B16" s="90"/>
      <c r="C16" s="234"/>
      <c r="D16" s="234"/>
      <c r="E16" s="88"/>
      <c r="F16" s="88"/>
      <c r="G16" s="91"/>
      <c r="H16" s="91"/>
      <c r="J16" s="426"/>
      <c r="K16" s="426"/>
      <c r="L16" s="426"/>
    </row>
    <row r="17" spans="1:16" ht="20.100000000000001" customHeight="1" x14ac:dyDescent="0.25">
      <c r="A17" s="237" t="s">
        <v>38</v>
      </c>
      <c r="B17" s="114"/>
      <c r="C17" s="69"/>
      <c r="D17" s="69"/>
      <c r="E17" s="232"/>
      <c r="F17" s="232"/>
      <c r="G17" s="53"/>
      <c r="H17" s="238"/>
      <c r="I17" s="415" t="s">
        <v>15</v>
      </c>
      <c r="J17" s="416">
        <v>0.9</v>
      </c>
      <c r="K17" s="412" t="s">
        <v>4</v>
      </c>
      <c r="L17" s="417">
        <v>100</v>
      </c>
      <c r="M17" s="411" t="s">
        <v>3</v>
      </c>
      <c r="N17" s="410" t="s">
        <v>50</v>
      </c>
      <c r="O17" s="115"/>
    </row>
    <row r="18" spans="1:16" x14ac:dyDescent="0.25">
      <c r="A18" s="79"/>
      <c r="B18" s="70"/>
      <c r="C18" s="80"/>
      <c r="D18" s="80"/>
      <c r="E18" s="78"/>
      <c r="F18" s="78"/>
      <c r="G18" s="70"/>
      <c r="H18" s="67"/>
      <c r="I18" s="415"/>
      <c r="J18" s="416"/>
      <c r="K18" s="412"/>
      <c r="L18" s="417"/>
      <c r="M18" s="411"/>
      <c r="N18" s="410"/>
      <c r="O18" s="115"/>
    </row>
    <row r="19" spans="1:16" ht="15" customHeight="1" x14ac:dyDescent="0.25">
      <c r="A19" s="81"/>
      <c r="B19" s="68"/>
      <c r="C19" s="67"/>
      <c r="D19" s="67"/>
      <c r="E19" s="54"/>
      <c r="F19" s="54"/>
      <c r="G19" s="67"/>
      <c r="H19" s="67"/>
      <c r="I19" s="52"/>
      <c r="J19" s="67"/>
      <c r="K19" s="67"/>
      <c r="L19" s="67"/>
      <c r="M19" s="410" t="s">
        <v>20</v>
      </c>
      <c r="N19" s="410"/>
      <c r="O19" s="116" t="s">
        <v>51</v>
      </c>
    </row>
    <row r="20" spans="1:16" ht="30" customHeight="1" x14ac:dyDescent="0.25">
      <c r="A20" s="78" t="s">
        <v>2</v>
      </c>
      <c r="B20" s="78" t="s">
        <v>46</v>
      </c>
      <c r="C20" s="81" t="s">
        <v>0</v>
      </c>
      <c r="D20" s="81"/>
      <c r="E20" s="78" t="s">
        <v>43</v>
      </c>
      <c r="F20" s="78" t="s">
        <v>44</v>
      </c>
      <c r="G20" s="78" t="s">
        <v>11</v>
      </c>
      <c r="H20" s="233" t="s">
        <v>69</v>
      </c>
      <c r="I20" s="233" t="s">
        <v>70</v>
      </c>
      <c r="J20" s="78" t="s">
        <v>1</v>
      </c>
      <c r="K20" s="78" t="s">
        <v>12</v>
      </c>
      <c r="L20" s="78" t="s">
        <v>5</v>
      </c>
      <c r="M20" s="410"/>
      <c r="N20" s="410"/>
      <c r="O20" s="117" t="s">
        <v>52</v>
      </c>
    </row>
    <row r="21" spans="1:16" ht="15" customHeight="1" x14ac:dyDescent="0.25">
      <c r="A21" s="99" t="s">
        <v>63</v>
      </c>
      <c r="B21" s="65">
        <v>6</v>
      </c>
      <c r="C21" s="218" t="s">
        <v>363</v>
      </c>
      <c r="D21" s="218"/>
      <c r="E21" s="65">
        <v>3</v>
      </c>
      <c r="F21" s="66">
        <v>57.5</v>
      </c>
      <c r="G21" s="49">
        <v>5.4</v>
      </c>
      <c r="H21" s="98">
        <v>5.5</v>
      </c>
      <c r="I21" s="19">
        <f t="shared" ref="I21" si="0">H21</f>
        <v>5.5</v>
      </c>
      <c r="J21" s="15">
        <f t="shared" ref="J21" si="1">IF(M21="B", $L$17/G21*$J$17,IF(I21&lt;=G21,$M$17,IF(I21&gt;G21,SUM($L$17/G21*$J$17,0,ROUNDUP(,0)))))</f>
        <v>16.666666666666668</v>
      </c>
      <c r="K21" s="75"/>
      <c r="L21" s="73" t="b">
        <f t="shared" ref="L21" si="2">IF(J21="NO BET",0,IF(K21&gt;1,J21*-1,IF(K21=1,SUM(J21*I21-J21,0))))</f>
        <v>0</v>
      </c>
      <c r="M21" s="74"/>
      <c r="N21" s="27"/>
      <c r="O21" s="118" t="s">
        <v>66</v>
      </c>
    </row>
    <row r="22" spans="1:16" ht="15" customHeight="1" x14ac:dyDescent="0.25">
      <c r="A22" s="99"/>
      <c r="B22" s="65"/>
      <c r="C22" s="218"/>
      <c r="D22" s="218"/>
      <c r="E22" s="65"/>
      <c r="F22" s="66"/>
      <c r="G22" s="49">
        <v>0</v>
      </c>
      <c r="H22" s="98">
        <v>0</v>
      </c>
      <c r="I22" s="19">
        <f t="shared" ref="I22:I24" si="3">H22</f>
        <v>0</v>
      </c>
      <c r="J22" s="15" t="str">
        <f t="shared" ref="J22:J24" si="4">IF(M22="B", $L$17/G22*$J$17,IF(I22&lt;=G22,$M$17,IF(I22&gt;G22,SUM($L$17/G22*$J$17,0,ROUNDUP(,0)))))</f>
        <v>NO BET</v>
      </c>
      <c r="K22" s="75"/>
      <c r="L22" s="73">
        <f t="shared" ref="L22:L24" si="5">IF(J22="NO BET",0,IF(K22&gt;1,J22*-1,IF(K22=1,SUM(J22*I22-J22,0))))</f>
        <v>0</v>
      </c>
      <c r="M22" s="74"/>
      <c r="N22" s="27"/>
      <c r="O22" s="118"/>
    </row>
    <row r="23" spans="1:16" ht="15" customHeight="1" x14ac:dyDescent="0.25">
      <c r="A23" s="99"/>
      <c r="B23" s="65"/>
      <c r="C23" s="218"/>
      <c r="D23" s="218"/>
      <c r="E23" s="65"/>
      <c r="F23" s="66"/>
      <c r="G23" s="49">
        <v>0</v>
      </c>
      <c r="H23" s="98">
        <v>0</v>
      </c>
      <c r="I23" s="19">
        <f t="shared" si="3"/>
        <v>0</v>
      </c>
      <c r="J23" s="15" t="str">
        <f t="shared" si="4"/>
        <v>NO BET</v>
      </c>
      <c r="K23" s="75"/>
      <c r="L23" s="73">
        <f t="shared" si="5"/>
        <v>0</v>
      </c>
      <c r="M23" s="74"/>
      <c r="N23" s="27"/>
      <c r="O23" s="118"/>
    </row>
    <row r="24" spans="1:16" ht="15" customHeight="1" x14ac:dyDescent="0.25">
      <c r="A24" s="99"/>
      <c r="B24" s="65"/>
      <c r="C24" s="218"/>
      <c r="D24" s="218"/>
      <c r="E24" s="65"/>
      <c r="F24" s="66"/>
      <c r="G24" s="49">
        <v>0</v>
      </c>
      <c r="H24" s="98">
        <v>0</v>
      </c>
      <c r="I24" s="19">
        <f t="shared" si="3"/>
        <v>0</v>
      </c>
      <c r="J24" s="15" t="str">
        <f t="shared" si="4"/>
        <v>NO BET</v>
      </c>
      <c r="K24" s="75"/>
      <c r="L24" s="73">
        <f t="shared" si="5"/>
        <v>0</v>
      </c>
      <c r="M24" s="74"/>
      <c r="N24" s="27"/>
      <c r="O24" s="118"/>
    </row>
    <row r="25" spans="1:16" ht="15" customHeight="1" x14ac:dyDescent="0.25">
      <c r="A25" s="2"/>
      <c r="B25" s="2"/>
      <c r="C25" s="2"/>
      <c r="D25" s="2"/>
      <c r="E25" s="47"/>
      <c r="F25" s="46"/>
      <c r="G25" s="2"/>
      <c r="J25" s="59"/>
      <c r="K25" s="56" t="s">
        <v>26</v>
      </c>
      <c r="L25" s="60"/>
      <c r="M25" s="74"/>
      <c r="N25" s="74"/>
    </row>
    <row r="26" spans="1:16" ht="15" customHeight="1" x14ac:dyDescent="0.25">
      <c r="A26" s="119"/>
      <c r="B26" s="120"/>
      <c r="C26" s="120"/>
      <c r="D26" s="120"/>
      <c r="E26" s="48"/>
      <c r="F26" s="45"/>
      <c r="G26" s="86"/>
      <c r="H26" s="16"/>
      <c r="I26" s="17" t="s">
        <v>27</v>
      </c>
      <c r="J26" s="18">
        <f>SUM(J21:J24)</f>
        <v>16.666666666666668</v>
      </c>
      <c r="K26" s="56" t="s">
        <v>17</v>
      </c>
      <c r="L26" s="18">
        <f>SUM(L21:L25)</f>
        <v>0</v>
      </c>
      <c r="M26" s="74"/>
      <c r="N26" s="74"/>
      <c r="O26" s="14"/>
    </row>
    <row r="27" spans="1:16" x14ac:dyDescent="0.25">
      <c r="A27" s="26"/>
      <c r="B27" s="27"/>
      <c r="C27" s="244"/>
      <c r="D27" s="244"/>
      <c r="E27" s="244"/>
      <c r="F27" s="244"/>
      <c r="G27" s="23"/>
      <c r="H27" s="20"/>
      <c r="I27" s="94"/>
      <c r="J27" s="22"/>
      <c r="K27" s="55"/>
      <c r="L27" s="95"/>
      <c r="M27" s="74"/>
      <c r="N27" s="245"/>
      <c r="O27" s="13"/>
      <c r="P27" s="12"/>
    </row>
    <row r="28" spans="1:16" ht="31.5" x14ac:dyDescent="0.5">
      <c r="A28" s="246" t="s">
        <v>39</v>
      </c>
      <c r="B28" s="246"/>
      <c r="C28" s="246"/>
      <c r="D28" s="246"/>
      <c r="E28" s="42"/>
      <c r="F28" s="42"/>
      <c r="G28" s="246"/>
      <c r="H28" s="246"/>
      <c r="I28" s="247"/>
      <c r="J28" s="38"/>
      <c r="K28" s="54"/>
      <c r="L28" s="248"/>
      <c r="M28" s="39"/>
      <c r="N28" s="39"/>
      <c r="O28" s="180"/>
      <c r="P28" s="12"/>
    </row>
    <row r="29" spans="1:16" x14ac:dyDescent="0.25">
      <c r="A29" s="26"/>
      <c r="B29" s="27"/>
      <c r="C29" s="26"/>
      <c r="D29" s="26"/>
      <c r="E29" s="75"/>
      <c r="F29" s="75"/>
      <c r="G29" s="6"/>
      <c r="H29" s="9"/>
      <c r="I29" s="94"/>
      <c r="J29" s="37"/>
      <c r="K29" s="55"/>
      <c r="L29" s="95"/>
      <c r="M29" s="72"/>
      <c r="N29" s="72"/>
      <c r="O29" s="13"/>
      <c r="P29" s="12"/>
    </row>
    <row r="30" spans="1:16" ht="15" customHeight="1" x14ac:dyDescent="0.25">
      <c r="A30" s="238" t="s">
        <v>6</v>
      </c>
      <c r="B30" s="79" t="s">
        <v>63</v>
      </c>
      <c r="C30" s="69" t="s">
        <v>14</v>
      </c>
      <c r="D30" s="114" t="s">
        <v>158</v>
      </c>
      <c r="E30" s="232"/>
      <c r="F30" s="232"/>
      <c r="G30" s="114"/>
      <c r="H30" s="238" t="s">
        <v>19</v>
      </c>
      <c r="I30" s="415" t="s">
        <v>15</v>
      </c>
      <c r="J30" s="409">
        <v>0.9</v>
      </c>
      <c r="K30" s="412" t="s">
        <v>4</v>
      </c>
      <c r="L30" s="408">
        <v>100</v>
      </c>
      <c r="M30" s="434" t="s">
        <v>3</v>
      </c>
      <c r="N30" s="410" t="s">
        <v>50</v>
      </c>
      <c r="O30" s="115"/>
    </row>
    <row r="31" spans="1:16" x14ac:dyDescent="0.25">
      <c r="A31" s="79" t="s">
        <v>7</v>
      </c>
      <c r="B31" s="85">
        <v>5</v>
      </c>
      <c r="C31" s="80" t="s">
        <v>13</v>
      </c>
      <c r="D31" s="85" t="s">
        <v>159</v>
      </c>
      <c r="E31" s="78"/>
      <c r="F31" s="78"/>
      <c r="G31" s="85"/>
      <c r="H31" s="67"/>
      <c r="I31" s="415"/>
      <c r="J31" s="409"/>
      <c r="K31" s="412"/>
      <c r="L31" s="408"/>
      <c r="M31" s="434"/>
      <c r="N31" s="410"/>
      <c r="O31" s="115"/>
    </row>
    <row r="32" spans="1:16" ht="15" customHeight="1" x14ac:dyDescent="0.25">
      <c r="A32" s="81" t="s">
        <v>8</v>
      </c>
      <c r="B32" s="82" t="s">
        <v>157</v>
      </c>
      <c r="C32" s="67"/>
      <c r="D32" s="85"/>
      <c r="E32" s="54"/>
      <c r="F32" s="54"/>
      <c r="G32" s="85"/>
      <c r="H32" s="67"/>
      <c r="I32" s="52"/>
      <c r="J32" s="67"/>
      <c r="K32" s="67"/>
      <c r="L32" s="67"/>
      <c r="M32" s="410" t="s">
        <v>20</v>
      </c>
      <c r="N32" s="410"/>
      <c r="O32" s="116" t="s">
        <v>51</v>
      </c>
    </row>
    <row r="33" spans="1:15" ht="32.1" customHeight="1" x14ac:dyDescent="0.25">
      <c r="A33" s="78" t="s">
        <v>9</v>
      </c>
      <c r="B33" s="78" t="s">
        <v>10</v>
      </c>
      <c r="C33" s="81" t="s">
        <v>0</v>
      </c>
      <c r="D33" s="81"/>
      <c r="E33" s="78" t="s">
        <v>43</v>
      </c>
      <c r="F33" s="78" t="s">
        <v>44</v>
      </c>
      <c r="G33" s="78" t="s">
        <v>11</v>
      </c>
      <c r="H33" s="233" t="s">
        <v>69</v>
      </c>
      <c r="I33" s="233" t="s">
        <v>70</v>
      </c>
      <c r="J33" s="78" t="s">
        <v>1</v>
      </c>
      <c r="K33" s="78" t="s">
        <v>12</v>
      </c>
      <c r="L33" s="78" t="s">
        <v>5</v>
      </c>
      <c r="M33" s="410"/>
      <c r="N33" s="410"/>
      <c r="O33" s="117" t="s">
        <v>52</v>
      </c>
    </row>
    <row r="34" spans="1:15" ht="15" customHeight="1" x14ac:dyDescent="0.25">
      <c r="A34" s="338">
        <v>1</v>
      </c>
      <c r="B34" s="305" t="s">
        <v>160</v>
      </c>
      <c r="C34" s="302" t="s">
        <v>162</v>
      </c>
      <c r="D34" s="303"/>
      <c r="E34" s="307">
        <v>10</v>
      </c>
      <c r="F34" s="308">
        <v>60</v>
      </c>
      <c r="G34" s="29">
        <v>22.8</v>
      </c>
      <c r="H34" s="29">
        <v>24</v>
      </c>
      <c r="I34" s="32">
        <f>H34</f>
        <v>24</v>
      </c>
      <c r="J34" s="33">
        <f>IF(M34="B", $L$30/G34*$J$30,IF(I34&lt;=G34,$M$30,IF(I34&gt;G34,SUM($L$30/G34*$J$30,0,ROUNDUP(,0)))))</f>
        <v>3.947368421052631</v>
      </c>
      <c r="K34" s="122"/>
      <c r="L34" s="73" t="b">
        <f>IF(J34="NO BET",0,IF(K34&gt;1,J34*-1,IF(K34=1,SUM(J34*I34-J34,0))))</f>
        <v>0</v>
      </c>
      <c r="N34" s="64"/>
      <c r="O34" s="118" t="s">
        <v>102</v>
      </c>
    </row>
    <row r="35" spans="1:15" ht="15" customHeight="1" x14ac:dyDescent="0.25">
      <c r="A35" s="344">
        <v>2</v>
      </c>
      <c r="B35" s="325" t="s">
        <v>161</v>
      </c>
      <c r="C35" s="345" t="s">
        <v>163</v>
      </c>
      <c r="D35" s="334"/>
      <c r="E35" s="328">
        <v>3</v>
      </c>
      <c r="F35" s="329">
        <v>59</v>
      </c>
      <c r="G35" s="331">
        <v>5.3</v>
      </c>
      <c r="H35" s="331">
        <v>5.4</v>
      </c>
      <c r="I35" s="32">
        <f t="shared" ref="I35:I57" si="6">H35</f>
        <v>5.4</v>
      </c>
      <c r="J35" s="33">
        <f t="shared" ref="J35:J57" si="7">IF(M35="B", $L$30/G35*$J$30,IF(I35&lt;=G35,$M$30,IF(I35&gt;G35,SUM($L$30/G35*$J$30,0,ROUNDUP(,0)))))</f>
        <v>16.981132075471699</v>
      </c>
      <c r="K35" s="122"/>
      <c r="L35" s="73" t="b">
        <f t="shared" ref="L35:L57" si="8">IF(J35="NO BET",0,IF(K35&gt;1,J35*-1,IF(K35=1,SUM(J35*I35-J35,0))))</f>
        <v>0</v>
      </c>
      <c r="N35" s="64"/>
      <c r="O35" s="118" t="s">
        <v>66</v>
      </c>
    </row>
    <row r="36" spans="1:15" ht="15" customHeight="1" x14ac:dyDescent="0.25">
      <c r="A36" s="338">
        <v>3</v>
      </c>
      <c r="B36" s="305" t="s">
        <v>164</v>
      </c>
      <c r="C36" s="304" t="s">
        <v>178</v>
      </c>
      <c r="D36" s="303"/>
      <c r="E36" s="307">
        <v>9</v>
      </c>
      <c r="F36" s="308">
        <v>59</v>
      </c>
      <c r="G36" s="29">
        <v>8.6</v>
      </c>
      <c r="H36" s="29">
        <v>5.4</v>
      </c>
      <c r="I36" s="32">
        <f t="shared" si="6"/>
        <v>5.4</v>
      </c>
      <c r="J36" s="33" t="str">
        <f t="shared" si="7"/>
        <v>NO BET</v>
      </c>
      <c r="K36" s="122"/>
      <c r="L36" s="73">
        <f t="shared" si="8"/>
        <v>0</v>
      </c>
      <c r="N36" s="64"/>
      <c r="O36" s="118" t="s">
        <v>66</v>
      </c>
    </row>
    <row r="37" spans="1:15" ht="15" customHeight="1" x14ac:dyDescent="0.25">
      <c r="A37" s="338">
        <v>4</v>
      </c>
      <c r="B37" s="305" t="s">
        <v>165</v>
      </c>
      <c r="C37" s="304" t="s">
        <v>166</v>
      </c>
      <c r="D37" s="303"/>
      <c r="E37" s="307">
        <v>8</v>
      </c>
      <c r="F37" s="308">
        <v>57</v>
      </c>
      <c r="G37" s="29">
        <v>9.5</v>
      </c>
      <c r="H37" s="29">
        <v>5.9</v>
      </c>
      <c r="I37" s="32">
        <f t="shared" si="6"/>
        <v>5.9</v>
      </c>
      <c r="J37" s="33" t="str">
        <f t="shared" si="7"/>
        <v>NO BET</v>
      </c>
      <c r="K37" s="122"/>
      <c r="L37" s="73">
        <f t="shared" si="8"/>
        <v>0</v>
      </c>
      <c r="N37" s="64"/>
      <c r="O37" s="118"/>
    </row>
    <row r="38" spans="1:15" ht="15" customHeight="1" x14ac:dyDescent="0.25">
      <c r="A38" s="338">
        <v>5</v>
      </c>
      <c r="B38" s="305" t="s">
        <v>167</v>
      </c>
      <c r="C38" s="304" t="s">
        <v>168</v>
      </c>
      <c r="D38" s="303"/>
      <c r="E38" s="307">
        <v>6</v>
      </c>
      <c r="F38" s="308">
        <v>56.5</v>
      </c>
      <c r="G38" s="29">
        <v>37.9</v>
      </c>
      <c r="H38" s="29">
        <v>48</v>
      </c>
      <c r="I38" s="32">
        <f t="shared" si="6"/>
        <v>48</v>
      </c>
      <c r="J38" s="33">
        <f t="shared" si="7"/>
        <v>2.3746701846965701</v>
      </c>
      <c r="K38" s="122"/>
      <c r="L38" s="73" t="b">
        <f t="shared" si="8"/>
        <v>0</v>
      </c>
      <c r="N38" s="64"/>
      <c r="O38" s="118"/>
    </row>
    <row r="39" spans="1:15" ht="15" customHeight="1" x14ac:dyDescent="0.25">
      <c r="A39" s="343">
        <v>6</v>
      </c>
      <c r="B39" s="310">
        <v>1034</v>
      </c>
      <c r="C39" s="311" t="s">
        <v>169</v>
      </c>
      <c r="D39" s="312"/>
      <c r="E39" s="313">
        <v>11</v>
      </c>
      <c r="F39" s="314">
        <v>55.5</v>
      </c>
      <c r="G39" s="316">
        <v>0</v>
      </c>
      <c r="H39" s="316">
        <v>0</v>
      </c>
      <c r="I39" s="317">
        <f t="shared" si="6"/>
        <v>0</v>
      </c>
      <c r="J39" s="318" t="str">
        <f t="shared" si="7"/>
        <v>NO BET</v>
      </c>
      <c r="K39" s="122"/>
      <c r="L39" s="73">
        <f t="shared" si="8"/>
        <v>0</v>
      </c>
      <c r="N39" s="64"/>
      <c r="O39" s="118"/>
    </row>
    <row r="40" spans="1:15" ht="15" customHeight="1" x14ac:dyDescent="0.25">
      <c r="A40" s="338">
        <v>7</v>
      </c>
      <c r="B40" s="305" t="s">
        <v>170</v>
      </c>
      <c r="C40" s="304" t="s">
        <v>171</v>
      </c>
      <c r="D40" s="303"/>
      <c r="E40" s="307">
        <v>7</v>
      </c>
      <c r="F40" s="308">
        <v>55.5</v>
      </c>
      <c r="G40" s="29">
        <v>8.6</v>
      </c>
      <c r="H40" s="29">
        <v>4.2</v>
      </c>
      <c r="I40" s="32">
        <f t="shared" si="6"/>
        <v>4.2</v>
      </c>
      <c r="J40" s="33" t="str">
        <f t="shared" si="7"/>
        <v>NO BET</v>
      </c>
      <c r="K40" s="122"/>
      <c r="L40" s="73">
        <f t="shared" si="8"/>
        <v>0</v>
      </c>
      <c r="M40" s="72"/>
      <c r="N40" s="64"/>
      <c r="O40" s="118"/>
    </row>
    <row r="41" spans="1:15" ht="15" customHeight="1" x14ac:dyDescent="0.25">
      <c r="A41" s="338">
        <v>8</v>
      </c>
      <c r="B41" s="305">
        <v>2733</v>
      </c>
      <c r="C41" s="304" t="s">
        <v>172</v>
      </c>
      <c r="D41" s="303"/>
      <c r="E41" s="307">
        <v>5</v>
      </c>
      <c r="F41" s="308">
        <v>54</v>
      </c>
      <c r="G41" s="29">
        <v>6.6</v>
      </c>
      <c r="H41" s="29">
        <v>8.6</v>
      </c>
      <c r="I41" s="32">
        <f t="shared" si="6"/>
        <v>8.6</v>
      </c>
      <c r="J41" s="33">
        <f t="shared" si="7"/>
        <v>13.636363636363637</v>
      </c>
      <c r="K41" s="122"/>
      <c r="L41" s="73" t="b">
        <f t="shared" si="8"/>
        <v>0</v>
      </c>
      <c r="N41" s="64"/>
      <c r="O41" s="118" t="s">
        <v>102</v>
      </c>
    </row>
    <row r="42" spans="1:15" ht="15" customHeight="1" x14ac:dyDescent="0.25">
      <c r="A42" s="338">
        <v>9</v>
      </c>
      <c r="B42" s="305" t="s">
        <v>173</v>
      </c>
      <c r="C42" s="304" t="s">
        <v>174</v>
      </c>
      <c r="D42" s="303"/>
      <c r="E42" s="307">
        <v>2</v>
      </c>
      <c r="F42" s="308">
        <v>54</v>
      </c>
      <c r="G42" s="29">
        <v>24.9</v>
      </c>
      <c r="H42" s="29">
        <v>10.5</v>
      </c>
      <c r="I42" s="32">
        <f t="shared" si="6"/>
        <v>10.5</v>
      </c>
      <c r="J42" s="33" t="str">
        <f t="shared" si="7"/>
        <v>NO BET</v>
      </c>
      <c r="K42" s="122"/>
      <c r="L42" s="73">
        <f t="shared" si="8"/>
        <v>0</v>
      </c>
      <c r="N42" s="64"/>
      <c r="O42" s="118" t="s">
        <v>102</v>
      </c>
    </row>
    <row r="43" spans="1:15" ht="15" customHeight="1" x14ac:dyDescent="0.25">
      <c r="A43" s="338">
        <v>10</v>
      </c>
      <c r="B43" s="305">
        <v>9316</v>
      </c>
      <c r="C43" s="304" t="s">
        <v>175</v>
      </c>
      <c r="D43" s="303"/>
      <c r="E43" s="307">
        <v>4</v>
      </c>
      <c r="F43" s="308">
        <v>54</v>
      </c>
      <c r="G43" s="29">
        <v>15.5</v>
      </c>
      <c r="H43" s="29">
        <v>24</v>
      </c>
      <c r="I43" s="32">
        <f t="shared" si="6"/>
        <v>24</v>
      </c>
      <c r="J43" s="33">
        <f t="shared" si="7"/>
        <v>5.806451612903226</v>
      </c>
      <c r="K43" s="122"/>
      <c r="L43" s="73" t="b">
        <f t="shared" si="8"/>
        <v>0</v>
      </c>
      <c r="N43" s="64"/>
      <c r="O43" s="118"/>
    </row>
    <row r="44" spans="1:15" ht="15" customHeight="1" x14ac:dyDescent="0.25">
      <c r="A44" s="338">
        <v>11</v>
      </c>
      <c r="B44" s="305" t="s">
        <v>176</v>
      </c>
      <c r="C44" s="304" t="s">
        <v>177</v>
      </c>
      <c r="D44" s="303"/>
      <c r="E44" s="307">
        <v>1</v>
      </c>
      <c r="F44" s="308">
        <v>54</v>
      </c>
      <c r="G44" s="29">
        <v>13.9</v>
      </c>
      <c r="H44" s="29">
        <v>7.8</v>
      </c>
      <c r="I44" s="32">
        <f t="shared" si="6"/>
        <v>7.8</v>
      </c>
      <c r="J44" s="33" t="str">
        <f t="shared" si="7"/>
        <v>NO BET</v>
      </c>
      <c r="K44" s="122"/>
      <c r="L44" s="73">
        <f t="shared" si="8"/>
        <v>0</v>
      </c>
      <c r="N44" s="64"/>
      <c r="O44" s="118"/>
    </row>
    <row r="45" spans="1:15" hidden="1" x14ac:dyDescent="0.25">
      <c r="A45" s="84">
        <v>12</v>
      </c>
      <c r="B45" s="135"/>
      <c r="C45" s="124"/>
      <c r="D45" s="301"/>
      <c r="E45" s="203"/>
      <c r="F45" s="204"/>
      <c r="G45" s="29">
        <v>0</v>
      </c>
      <c r="H45" s="29">
        <v>0</v>
      </c>
      <c r="I45" s="32">
        <f t="shared" si="6"/>
        <v>0</v>
      </c>
      <c r="J45" s="33" t="str">
        <f t="shared" si="7"/>
        <v>NO BET</v>
      </c>
      <c r="K45" s="122"/>
      <c r="L45" s="73">
        <f t="shared" si="8"/>
        <v>0</v>
      </c>
      <c r="N45" s="64"/>
      <c r="O45" s="118"/>
    </row>
    <row r="46" spans="1:15" hidden="1" x14ac:dyDescent="0.25">
      <c r="A46" s="84">
        <v>13</v>
      </c>
      <c r="B46" s="135"/>
      <c r="C46" s="124"/>
      <c r="D46" s="301"/>
      <c r="E46" s="203"/>
      <c r="F46" s="204"/>
      <c r="G46" s="29">
        <v>0</v>
      </c>
      <c r="H46" s="29">
        <v>0</v>
      </c>
      <c r="I46" s="32">
        <f t="shared" si="6"/>
        <v>0</v>
      </c>
      <c r="J46" s="33" t="str">
        <f t="shared" si="7"/>
        <v>NO BET</v>
      </c>
      <c r="K46" s="122"/>
      <c r="L46" s="73">
        <f t="shared" si="8"/>
        <v>0</v>
      </c>
      <c r="N46" s="64"/>
      <c r="O46" s="118"/>
    </row>
    <row r="47" spans="1:15" hidden="1" x14ac:dyDescent="0.25">
      <c r="A47" s="84">
        <v>14</v>
      </c>
      <c r="B47" s="135"/>
      <c r="C47" s="124"/>
      <c r="D47" s="121"/>
      <c r="E47" s="125"/>
      <c r="F47" s="126"/>
      <c r="G47" s="28">
        <v>0</v>
      </c>
      <c r="H47" s="29">
        <v>0</v>
      </c>
      <c r="I47" s="32">
        <f t="shared" si="6"/>
        <v>0</v>
      </c>
      <c r="J47" s="33" t="str">
        <f t="shared" si="7"/>
        <v>NO BET</v>
      </c>
      <c r="K47" s="122"/>
      <c r="L47" s="73">
        <f t="shared" si="8"/>
        <v>0</v>
      </c>
      <c r="N47" s="64"/>
      <c r="O47" s="118"/>
    </row>
    <row r="48" spans="1:15" hidden="1" x14ac:dyDescent="0.25">
      <c r="A48" s="84">
        <v>15</v>
      </c>
      <c r="B48" s="135"/>
      <c r="C48" s="124"/>
      <c r="D48" s="121"/>
      <c r="E48" s="125"/>
      <c r="F48" s="126"/>
      <c r="G48" s="28">
        <v>0</v>
      </c>
      <c r="H48" s="29">
        <v>0</v>
      </c>
      <c r="I48" s="32">
        <f t="shared" si="6"/>
        <v>0</v>
      </c>
      <c r="J48" s="33" t="str">
        <f t="shared" si="7"/>
        <v>NO BET</v>
      </c>
      <c r="K48" s="122"/>
      <c r="L48" s="73">
        <f t="shared" si="8"/>
        <v>0</v>
      </c>
      <c r="N48" s="64"/>
      <c r="O48" s="118"/>
    </row>
    <row r="49" spans="1:16" ht="15" hidden="1" customHeight="1" x14ac:dyDescent="0.25">
      <c r="A49" s="84">
        <v>16</v>
      </c>
      <c r="B49" s="135"/>
      <c r="C49" s="124"/>
      <c r="D49" s="121"/>
      <c r="E49" s="125"/>
      <c r="F49" s="126"/>
      <c r="G49" s="28">
        <v>0</v>
      </c>
      <c r="H49" s="29">
        <v>0</v>
      </c>
      <c r="I49" s="32">
        <f t="shared" si="6"/>
        <v>0</v>
      </c>
      <c r="J49" s="33" t="str">
        <f t="shared" si="7"/>
        <v>NO BET</v>
      </c>
      <c r="K49" s="122"/>
      <c r="L49" s="73">
        <f t="shared" si="8"/>
        <v>0</v>
      </c>
      <c r="N49" s="64"/>
      <c r="O49" s="127"/>
    </row>
    <row r="50" spans="1:16" ht="15" hidden="1" customHeight="1" x14ac:dyDescent="0.25">
      <c r="A50" s="84">
        <v>17</v>
      </c>
      <c r="B50" s="135"/>
      <c r="C50" s="124"/>
      <c r="D50" s="121"/>
      <c r="E50" s="125"/>
      <c r="F50" s="126"/>
      <c r="G50" s="28">
        <v>0</v>
      </c>
      <c r="H50" s="29">
        <v>0</v>
      </c>
      <c r="I50" s="32">
        <f t="shared" si="6"/>
        <v>0</v>
      </c>
      <c r="J50" s="33" t="str">
        <f t="shared" si="7"/>
        <v>NO BET</v>
      </c>
      <c r="K50" s="122"/>
      <c r="L50" s="73">
        <f t="shared" si="8"/>
        <v>0</v>
      </c>
      <c r="N50" s="64"/>
      <c r="O50" s="128"/>
    </row>
    <row r="51" spans="1:16" ht="15" hidden="1" customHeight="1" x14ac:dyDescent="0.25">
      <c r="A51" s="83">
        <v>18</v>
      </c>
      <c r="B51" s="153"/>
      <c r="C51" s="129"/>
      <c r="D51" s="129"/>
      <c r="E51" s="130"/>
      <c r="F51" s="161"/>
      <c r="G51" s="6">
        <v>0</v>
      </c>
      <c r="H51" s="9">
        <v>0</v>
      </c>
      <c r="I51" s="19">
        <f t="shared" si="6"/>
        <v>0</v>
      </c>
      <c r="J51" s="15" t="str">
        <f t="shared" si="7"/>
        <v>NO BET</v>
      </c>
      <c r="K51" s="55"/>
      <c r="L51" s="73">
        <f t="shared" si="8"/>
        <v>0</v>
      </c>
      <c r="N51" s="64"/>
      <c r="O51" s="127"/>
    </row>
    <row r="52" spans="1:16" ht="15" hidden="1" customHeight="1" x14ac:dyDescent="0.25">
      <c r="A52" s="83">
        <v>19</v>
      </c>
      <c r="B52" s="153"/>
      <c r="C52" s="58"/>
      <c r="D52" s="58"/>
      <c r="E52" s="62"/>
      <c r="F52" s="152"/>
      <c r="G52" s="6">
        <v>0</v>
      </c>
      <c r="H52" s="9">
        <v>0</v>
      </c>
      <c r="I52" s="19">
        <f t="shared" si="6"/>
        <v>0</v>
      </c>
      <c r="J52" s="15" t="str">
        <f t="shared" si="7"/>
        <v>NO BET</v>
      </c>
      <c r="K52" s="55"/>
      <c r="L52" s="73">
        <f t="shared" si="8"/>
        <v>0</v>
      </c>
      <c r="N52" s="64"/>
      <c r="O52" s="127"/>
    </row>
    <row r="53" spans="1:16" ht="15" hidden="1" customHeight="1" x14ac:dyDescent="0.25">
      <c r="A53" s="83">
        <v>20</v>
      </c>
      <c r="B53" s="153"/>
      <c r="C53" s="58"/>
      <c r="D53" s="58"/>
      <c r="E53" s="62"/>
      <c r="F53" s="152"/>
      <c r="G53" s="7">
        <v>0</v>
      </c>
      <c r="H53" s="10">
        <v>0</v>
      </c>
      <c r="I53" s="19">
        <f t="shared" si="6"/>
        <v>0</v>
      </c>
      <c r="J53" s="15" t="str">
        <f t="shared" si="7"/>
        <v>NO BET</v>
      </c>
      <c r="K53" s="55"/>
      <c r="L53" s="73">
        <f t="shared" si="8"/>
        <v>0</v>
      </c>
      <c r="M53" s="72"/>
      <c r="N53" s="64"/>
      <c r="O53" s="127"/>
    </row>
    <row r="54" spans="1:16" ht="15" hidden="1" customHeight="1" x14ac:dyDescent="0.25">
      <c r="A54" s="84">
        <v>21</v>
      </c>
      <c r="B54" s="134"/>
      <c r="C54" s="31"/>
      <c r="D54" s="31"/>
      <c r="E54" s="43"/>
      <c r="F54" s="162"/>
      <c r="G54" s="28">
        <v>0</v>
      </c>
      <c r="H54" s="29">
        <v>0</v>
      </c>
      <c r="I54" s="19">
        <f t="shared" si="6"/>
        <v>0</v>
      </c>
      <c r="J54" s="15" t="str">
        <f t="shared" si="7"/>
        <v>NO BET</v>
      </c>
      <c r="K54" s="55"/>
      <c r="L54" s="73">
        <f t="shared" si="8"/>
        <v>0</v>
      </c>
      <c r="N54" s="64"/>
      <c r="O54" s="127"/>
    </row>
    <row r="55" spans="1:16" ht="15" hidden="1" customHeight="1" x14ac:dyDescent="0.25">
      <c r="A55" s="83">
        <v>22</v>
      </c>
      <c r="B55" s="58"/>
      <c r="C55" s="58"/>
      <c r="D55" s="58"/>
      <c r="E55" s="62"/>
      <c r="F55" s="152"/>
      <c r="G55" s="5">
        <v>0</v>
      </c>
      <c r="H55" s="8">
        <v>0</v>
      </c>
      <c r="I55" s="19">
        <f t="shared" si="6"/>
        <v>0</v>
      </c>
      <c r="J55" s="15" t="str">
        <f t="shared" si="7"/>
        <v>NO BET</v>
      </c>
      <c r="K55" s="55"/>
      <c r="L55" s="73">
        <f t="shared" si="8"/>
        <v>0</v>
      </c>
      <c r="N55" s="64"/>
      <c r="O55" s="127"/>
    </row>
    <row r="56" spans="1:16" ht="15" hidden="1" customHeight="1" x14ac:dyDescent="0.25">
      <c r="A56" s="83">
        <v>23</v>
      </c>
      <c r="B56" s="58"/>
      <c r="C56" s="58"/>
      <c r="D56" s="58"/>
      <c r="E56" s="62"/>
      <c r="F56" s="62"/>
      <c r="G56" s="6">
        <v>0</v>
      </c>
      <c r="H56" s="9">
        <v>0</v>
      </c>
      <c r="I56" s="19">
        <f t="shared" si="6"/>
        <v>0</v>
      </c>
      <c r="J56" s="15" t="str">
        <f t="shared" si="7"/>
        <v>NO BET</v>
      </c>
      <c r="K56" s="55"/>
      <c r="L56" s="73">
        <f t="shared" si="8"/>
        <v>0</v>
      </c>
      <c r="N56" s="64"/>
      <c r="O56" s="118"/>
    </row>
    <row r="57" spans="1:16" ht="15" hidden="1" customHeight="1" x14ac:dyDescent="0.25">
      <c r="A57" s="83">
        <v>24</v>
      </c>
      <c r="B57" s="58"/>
      <c r="C57" s="58"/>
      <c r="D57" s="58"/>
      <c r="E57" s="62"/>
      <c r="F57" s="62"/>
      <c r="G57" s="6">
        <v>0</v>
      </c>
      <c r="H57" s="9">
        <v>0</v>
      </c>
      <c r="I57" s="19">
        <f t="shared" si="6"/>
        <v>0</v>
      </c>
      <c r="J57" s="15" t="str">
        <f t="shared" si="7"/>
        <v>NO BET</v>
      </c>
      <c r="K57" s="55"/>
      <c r="L57" s="73">
        <f t="shared" si="8"/>
        <v>0</v>
      </c>
      <c r="N57" s="64"/>
      <c r="O57" s="118"/>
    </row>
    <row r="58" spans="1:16" ht="15" customHeight="1" x14ac:dyDescent="0.25">
      <c r="A58" s="76"/>
      <c r="B58" s="77"/>
      <c r="C58" s="76"/>
      <c r="D58" s="76"/>
      <c r="J58" s="59"/>
      <c r="K58" s="56" t="s">
        <v>26</v>
      </c>
      <c r="L58" s="60"/>
      <c r="O58" s="118"/>
    </row>
    <row r="59" spans="1:16" s="87" customFormat="1" ht="15" customHeight="1" x14ac:dyDescent="0.25">
      <c r="A59" s="57" t="s">
        <v>22</v>
      </c>
      <c r="B59" s="407"/>
      <c r="C59" s="407"/>
      <c r="D59" s="231"/>
      <c r="E59" s="63" t="s">
        <v>16</v>
      </c>
      <c r="F59" s="61"/>
      <c r="G59" s="86"/>
      <c r="H59" s="16"/>
      <c r="I59" s="17" t="s">
        <v>25</v>
      </c>
      <c r="J59" s="18">
        <f>SUM(J34:J57)</f>
        <v>42.745985930487755</v>
      </c>
      <c r="K59" s="56" t="s">
        <v>17</v>
      </c>
      <c r="L59" s="18">
        <f>SUM(L34:L58)</f>
        <v>0</v>
      </c>
      <c r="M59" s="71"/>
      <c r="N59" s="71"/>
      <c r="O59" s="118"/>
      <c r="P59" s="71"/>
    </row>
    <row r="60" spans="1:16" ht="15" customHeight="1" x14ac:dyDescent="0.25">
      <c r="A60" s="30" t="s">
        <v>40</v>
      </c>
      <c r="B60" s="2"/>
      <c r="C60" s="2"/>
      <c r="D60" s="2"/>
      <c r="E60" s="86"/>
      <c r="F60" s="86"/>
      <c r="G60" s="86"/>
      <c r="H60" s="20"/>
      <c r="I60" s="94"/>
      <c r="J60" s="22"/>
      <c r="K60" s="55"/>
      <c r="N60" s="55"/>
      <c r="O60" s="4"/>
    </row>
    <row r="61" spans="1:16" ht="15" customHeight="1" x14ac:dyDescent="0.25">
      <c r="A61" s="30"/>
      <c r="B61" s="2"/>
      <c r="C61" s="2"/>
      <c r="D61" s="2"/>
      <c r="E61" s="86"/>
      <c r="F61" s="86"/>
      <c r="G61" s="86"/>
    </row>
    <row r="62" spans="1:16" ht="15" customHeight="1" x14ac:dyDescent="0.25">
      <c r="A62" s="30"/>
      <c r="B62" s="2"/>
      <c r="C62" s="2"/>
      <c r="D62" s="2"/>
      <c r="E62" s="86"/>
      <c r="F62" s="86"/>
      <c r="G62" s="86"/>
    </row>
    <row r="63" spans="1:16" ht="15" customHeight="1" x14ac:dyDescent="0.25">
      <c r="A63" s="238" t="s">
        <v>6</v>
      </c>
      <c r="B63" s="79" t="s">
        <v>63</v>
      </c>
      <c r="C63" s="69" t="s">
        <v>14</v>
      </c>
      <c r="D63" s="114" t="s">
        <v>180</v>
      </c>
      <c r="E63" s="232"/>
      <c r="F63" s="232"/>
      <c r="G63" s="114"/>
      <c r="H63" s="238" t="s">
        <v>19</v>
      </c>
      <c r="I63" s="415" t="s">
        <v>15</v>
      </c>
      <c r="J63" s="409">
        <v>0.9</v>
      </c>
      <c r="K63" s="412" t="s">
        <v>4</v>
      </c>
      <c r="L63" s="408">
        <v>100</v>
      </c>
      <c r="M63" s="411" t="s">
        <v>3</v>
      </c>
      <c r="N63" s="410" t="s">
        <v>50</v>
      </c>
      <c r="O63" s="115"/>
    </row>
    <row r="64" spans="1:16" x14ac:dyDescent="0.25">
      <c r="A64" s="79" t="s">
        <v>7</v>
      </c>
      <c r="B64" s="85">
        <v>6</v>
      </c>
      <c r="C64" s="80" t="s">
        <v>13</v>
      </c>
      <c r="D64" s="85" t="s">
        <v>181</v>
      </c>
      <c r="E64" s="78"/>
      <c r="F64" s="78"/>
      <c r="G64" s="85"/>
      <c r="H64" s="67"/>
      <c r="I64" s="415"/>
      <c r="J64" s="409"/>
      <c r="K64" s="412"/>
      <c r="L64" s="408"/>
      <c r="M64" s="411"/>
      <c r="N64" s="410"/>
      <c r="O64" s="115"/>
    </row>
    <row r="65" spans="1:15" ht="15" customHeight="1" x14ac:dyDescent="0.25">
      <c r="A65" s="81" t="s">
        <v>8</v>
      </c>
      <c r="B65" s="82" t="s">
        <v>179</v>
      </c>
      <c r="C65" s="67"/>
      <c r="D65" s="85"/>
      <c r="E65" s="54"/>
      <c r="F65" s="54"/>
      <c r="G65" s="67"/>
      <c r="H65" s="67"/>
      <c r="I65" s="52"/>
      <c r="J65" s="67"/>
      <c r="K65" s="67"/>
      <c r="L65" s="67"/>
      <c r="M65" s="410" t="s">
        <v>20</v>
      </c>
      <c r="N65" s="410"/>
      <c r="O65" s="116" t="s">
        <v>51</v>
      </c>
    </row>
    <row r="66" spans="1:15" ht="30" x14ac:dyDescent="0.25">
      <c r="A66" s="78" t="s">
        <v>9</v>
      </c>
      <c r="B66" s="78" t="s">
        <v>10</v>
      </c>
      <c r="C66" s="81" t="s">
        <v>0</v>
      </c>
      <c r="D66" s="81"/>
      <c r="E66" s="78" t="s">
        <v>43</v>
      </c>
      <c r="F66" s="78" t="s">
        <v>44</v>
      </c>
      <c r="G66" s="78" t="s">
        <v>11</v>
      </c>
      <c r="H66" s="233" t="s">
        <v>69</v>
      </c>
      <c r="I66" s="233" t="s">
        <v>70</v>
      </c>
      <c r="J66" s="78" t="s">
        <v>1</v>
      </c>
      <c r="K66" s="78" t="s">
        <v>12</v>
      </c>
      <c r="L66" s="78" t="s">
        <v>5</v>
      </c>
      <c r="M66" s="410"/>
      <c r="N66" s="410"/>
      <c r="O66" s="117" t="s">
        <v>52</v>
      </c>
    </row>
    <row r="67" spans="1:15" x14ac:dyDescent="0.25">
      <c r="A67" s="84">
        <v>1</v>
      </c>
      <c r="B67" s="305">
        <v>3144</v>
      </c>
      <c r="C67" s="304" t="s">
        <v>182</v>
      </c>
      <c r="D67" s="319"/>
      <c r="E67" s="307">
        <v>10</v>
      </c>
      <c r="F67" s="308">
        <v>60</v>
      </c>
      <c r="G67" s="131">
        <v>13</v>
      </c>
      <c r="H67" s="8">
        <v>21</v>
      </c>
      <c r="I67" s="32">
        <f>H67</f>
        <v>21</v>
      </c>
      <c r="J67" s="33">
        <f>IF(M67="B", $L$63/G67*$J$63,IF(I67&lt;=G67,$M$63,IF(I67&gt;G67,SUM($L$63/G67*$J$63,0,ROUNDUP(,0)))))</f>
        <v>6.9230769230769234</v>
      </c>
      <c r="K67" s="122"/>
      <c r="L67" s="73" t="b">
        <f>IF(J67="NO BET",0,IF(K67&gt;1,J67*-1,IF(K67=1,SUM(J67*I67-J67,0))))</f>
        <v>0</v>
      </c>
      <c r="M67" s="12"/>
      <c r="N67" s="64"/>
      <c r="O67" s="118"/>
    </row>
    <row r="68" spans="1:15" ht="15" customHeight="1" x14ac:dyDescent="0.25">
      <c r="A68" s="84">
        <v>2</v>
      </c>
      <c r="B68" s="305">
        <v>1419</v>
      </c>
      <c r="C68" s="304" t="s">
        <v>183</v>
      </c>
      <c r="D68" s="319"/>
      <c r="E68" s="307">
        <v>5</v>
      </c>
      <c r="F68" s="308">
        <v>59.5</v>
      </c>
      <c r="G68" s="131">
        <v>15.8</v>
      </c>
      <c r="H68" s="8">
        <v>8.1999999999999993</v>
      </c>
      <c r="I68" s="32">
        <f t="shared" ref="I68:I90" si="9">H68</f>
        <v>8.1999999999999993</v>
      </c>
      <c r="J68" s="33" t="str">
        <f t="shared" ref="J68:J90" si="10">IF(M68="B", $L$63/G68*$J$63,IF(I68&lt;=G68,$M$63,IF(I68&gt;G68,SUM($L$63/G68*$J$63,0,ROUNDUP(,0)))))</f>
        <v>NO BET</v>
      </c>
      <c r="K68" s="122"/>
      <c r="L68" s="73">
        <f t="shared" ref="L68:L90" si="11">IF(J68="NO BET",0,IF(K68&gt;1,J68*-1,IF(K68=1,SUM(J68*I68-J68,0))))</f>
        <v>0</v>
      </c>
      <c r="M68" s="12"/>
      <c r="N68" s="64"/>
      <c r="O68" s="118"/>
    </row>
    <row r="69" spans="1:15" x14ac:dyDescent="0.25">
      <c r="A69" s="84">
        <v>3</v>
      </c>
      <c r="B69" s="305" t="s">
        <v>184</v>
      </c>
      <c r="C69" s="304" t="s">
        <v>225</v>
      </c>
      <c r="D69" s="319"/>
      <c r="E69" s="307">
        <v>8</v>
      </c>
      <c r="F69" s="308">
        <v>59.5</v>
      </c>
      <c r="G69" s="132">
        <v>5</v>
      </c>
      <c r="H69" s="29">
        <v>4.0999999999999996</v>
      </c>
      <c r="I69" s="32">
        <f t="shared" si="9"/>
        <v>4.0999999999999996</v>
      </c>
      <c r="J69" s="33" t="str">
        <f t="shared" si="10"/>
        <v>NO BET</v>
      </c>
      <c r="K69" s="122"/>
      <c r="L69" s="73">
        <f t="shared" si="11"/>
        <v>0</v>
      </c>
      <c r="M69" s="12"/>
      <c r="N69" s="64"/>
      <c r="O69" s="118" t="s">
        <v>66</v>
      </c>
    </row>
    <row r="70" spans="1:15" ht="15" customHeight="1" x14ac:dyDescent="0.25">
      <c r="A70" s="84">
        <v>4</v>
      </c>
      <c r="B70" s="305">
        <v>5170</v>
      </c>
      <c r="C70" s="304" t="s">
        <v>185</v>
      </c>
      <c r="D70" s="319"/>
      <c r="E70" s="307">
        <v>9</v>
      </c>
      <c r="F70" s="308">
        <v>59.5</v>
      </c>
      <c r="G70" s="132">
        <v>19.5</v>
      </c>
      <c r="H70" s="29">
        <v>10.5</v>
      </c>
      <c r="I70" s="32">
        <f t="shared" si="9"/>
        <v>10.5</v>
      </c>
      <c r="J70" s="33" t="str">
        <f t="shared" si="10"/>
        <v>NO BET</v>
      </c>
      <c r="K70" s="122"/>
      <c r="L70" s="73">
        <f t="shared" si="11"/>
        <v>0</v>
      </c>
      <c r="M70" s="12"/>
      <c r="N70" s="64"/>
      <c r="O70" s="118" t="s">
        <v>66</v>
      </c>
    </row>
    <row r="71" spans="1:15" x14ac:dyDescent="0.25">
      <c r="A71" s="84">
        <v>5</v>
      </c>
      <c r="B71" s="305" t="s">
        <v>186</v>
      </c>
      <c r="C71" s="304" t="s">
        <v>187</v>
      </c>
      <c r="D71" s="319"/>
      <c r="E71" s="307">
        <v>6</v>
      </c>
      <c r="F71" s="308">
        <v>59.5</v>
      </c>
      <c r="G71" s="132">
        <v>27.7</v>
      </c>
      <c r="H71" s="29">
        <v>11</v>
      </c>
      <c r="I71" s="32">
        <f t="shared" si="9"/>
        <v>11</v>
      </c>
      <c r="J71" s="33" t="str">
        <f t="shared" si="10"/>
        <v>NO BET</v>
      </c>
      <c r="K71" s="122"/>
      <c r="L71" s="73">
        <f t="shared" si="11"/>
        <v>0</v>
      </c>
      <c r="M71" s="12"/>
      <c r="N71" s="64"/>
      <c r="O71" s="118"/>
    </row>
    <row r="72" spans="1:15" x14ac:dyDescent="0.25">
      <c r="A72" s="309">
        <v>6</v>
      </c>
      <c r="B72" s="310">
        <v>1158</v>
      </c>
      <c r="C72" s="311" t="s">
        <v>188</v>
      </c>
      <c r="D72" s="320"/>
      <c r="E72" s="313">
        <v>12</v>
      </c>
      <c r="F72" s="314">
        <v>59</v>
      </c>
      <c r="G72" s="323">
        <v>0</v>
      </c>
      <c r="H72" s="316">
        <v>0</v>
      </c>
      <c r="I72" s="317">
        <f t="shared" si="9"/>
        <v>0</v>
      </c>
      <c r="J72" s="318" t="str">
        <f t="shared" si="10"/>
        <v>NO BET</v>
      </c>
      <c r="K72" s="122"/>
      <c r="L72" s="73">
        <f t="shared" si="11"/>
        <v>0</v>
      </c>
      <c r="M72" s="12"/>
      <c r="N72" s="64"/>
      <c r="O72" s="127"/>
    </row>
    <row r="73" spans="1:15" x14ac:dyDescent="0.25">
      <c r="A73" s="84">
        <v>7</v>
      </c>
      <c r="B73" s="305">
        <v>4633</v>
      </c>
      <c r="C73" s="304" t="s">
        <v>189</v>
      </c>
      <c r="D73" s="319"/>
      <c r="E73" s="307">
        <v>2</v>
      </c>
      <c r="F73" s="308">
        <v>58</v>
      </c>
      <c r="G73" s="131">
        <v>10</v>
      </c>
      <c r="H73" s="8">
        <v>13</v>
      </c>
      <c r="I73" s="32">
        <f t="shared" si="9"/>
        <v>13</v>
      </c>
      <c r="J73" s="33">
        <f t="shared" si="10"/>
        <v>9</v>
      </c>
      <c r="K73" s="122"/>
      <c r="L73" s="73" t="b">
        <f t="shared" si="11"/>
        <v>0</v>
      </c>
      <c r="M73" s="12"/>
      <c r="N73" s="64"/>
      <c r="O73" s="127" t="s">
        <v>102</v>
      </c>
    </row>
    <row r="74" spans="1:15" x14ac:dyDescent="0.25">
      <c r="A74" s="84">
        <v>8</v>
      </c>
      <c r="B74" s="305">
        <v>8297</v>
      </c>
      <c r="C74" s="304" t="s">
        <v>190</v>
      </c>
      <c r="D74" s="319"/>
      <c r="E74" s="307">
        <v>7</v>
      </c>
      <c r="F74" s="308">
        <v>58</v>
      </c>
      <c r="G74" s="132">
        <v>19.5</v>
      </c>
      <c r="H74" s="29">
        <v>36</v>
      </c>
      <c r="I74" s="32">
        <f t="shared" si="9"/>
        <v>36</v>
      </c>
      <c r="J74" s="33">
        <f t="shared" si="10"/>
        <v>4.6153846153846159</v>
      </c>
      <c r="K74" s="122"/>
      <c r="L74" s="73" t="b">
        <f t="shared" si="11"/>
        <v>0</v>
      </c>
      <c r="M74" s="12"/>
      <c r="N74" s="64"/>
      <c r="O74" s="128"/>
    </row>
    <row r="75" spans="1:15" x14ac:dyDescent="0.25">
      <c r="A75" s="84">
        <v>9</v>
      </c>
      <c r="B75" s="305" t="s">
        <v>191</v>
      </c>
      <c r="C75" s="304" t="s">
        <v>192</v>
      </c>
      <c r="D75" s="319"/>
      <c r="E75" s="307">
        <v>11</v>
      </c>
      <c r="F75" s="308">
        <v>57.5</v>
      </c>
      <c r="G75" s="132">
        <v>56</v>
      </c>
      <c r="H75" s="29">
        <v>20</v>
      </c>
      <c r="I75" s="32">
        <f t="shared" si="9"/>
        <v>20</v>
      </c>
      <c r="J75" s="33" t="str">
        <f t="shared" si="10"/>
        <v>NO BET</v>
      </c>
      <c r="K75" s="122"/>
      <c r="L75" s="73">
        <f t="shared" si="11"/>
        <v>0</v>
      </c>
      <c r="M75" s="12"/>
      <c r="N75" s="64"/>
      <c r="O75" s="127"/>
    </row>
    <row r="76" spans="1:15" x14ac:dyDescent="0.25">
      <c r="A76" s="324">
        <v>10</v>
      </c>
      <c r="B76" s="325" t="s">
        <v>193</v>
      </c>
      <c r="C76" s="326" t="s">
        <v>194</v>
      </c>
      <c r="D76" s="327"/>
      <c r="E76" s="328">
        <v>3</v>
      </c>
      <c r="F76" s="329">
        <v>57.5</v>
      </c>
      <c r="G76" s="330">
        <v>5.4</v>
      </c>
      <c r="H76" s="331">
        <v>5.5</v>
      </c>
      <c r="I76" s="32">
        <f t="shared" si="9"/>
        <v>5.5</v>
      </c>
      <c r="J76" s="33">
        <f t="shared" si="10"/>
        <v>16.666666666666668</v>
      </c>
      <c r="K76" s="122"/>
      <c r="L76" s="73" t="b">
        <f t="shared" si="11"/>
        <v>0</v>
      </c>
      <c r="M76" s="12"/>
      <c r="N76" s="64"/>
      <c r="O76" s="127"/>
    </row>
    <row r="77" spans="1:15" x14ac:dyDescent="0.25">
      <c r="A77" s="84">
        <v>11</v>
      </c>
      <c r="B77" s="305" t="s">
        <v>195</v>
      </c>
      <c r="C77" s="304" t="s">
        <v>196</v>
      </c>
      <c r="D77" s="319"/>
      <c r="E77" s="307">
        <v>4</v>
      </c>
      <c r="F77" s="308">
        <v>54.5</v>
      </c>
      <c r="G77" s="132">
        <v>7.8</v>
      </c>
      <c r="H77" s="29">
        <v>7.4</v>
      </c>
      <c r="I77" s="32">
        <f t="shared" si="9"/>
        <v>7.4</v>
      </c>
      <c r="J77" s="33" t="str">
        <f t="shared" si="10"/>
        <v>NO BET</v>
      </c>
      <c r="K77" s="122"/>
      <c r="L77" s="73">
        <f t="shared" si="11"/>
        <v>0</v>
      </c>
      <c r="M77" s="12"/>
      <c r="N77" s="64"/>
      <c r="O77" s="127"/>
    </row>
    <row r="78" spans="1:15" x14ac:dyDescent="0.25">
      <c r="A78" s="84">
        <v>12</v>
      </c>
      <c r="B78" s="306" t="s">
        <v>198</v>
      </c>
      <c r="C78" s="304" t="s">
        <v>197</v>
      </c>
      <c r="D78" s="319"/>
      <c r="E78" s="307">
        <v>1</v>
      </c>
      <c r="F78" s="308">
        <v>54.5</v>
      </c>
      <c r="G78" s="132">
        <v>7.8</v>
      </c>
      <c r="H78" s="29">
        <v>5.4</v>
      </c>
      <c r="I78" s="32">
        <f t="shared" si="9"/>
        <v>5.4</v>
      </c>
      <c r="J78" s="33" t="str">
        <f t="shared" si="10"/>
        <v>NO BET</v>
      </c>
      <c r="K78" s="122"/>
      <c r="L78" s="73">
        <f t="shared" si="11"/>
        <v>0</v>
      </c>
      <c r="M78" s="12"/>
      <c r="N78" s="64"/>
      <c r="O78" s="127" t="s">
        <v>102</v>
      </c>
    </row>
    <row r="79" spans="1:15" hidden="1" x14ac:dyDescent="0.25">
      <c r="A79" s="84">
        <v>13</v>
      </c>
      <c r="B79" s="346"/>
      <c r="C79" s="347"/>
      <c r="D79" s="319"/>
      <c r="E79" s="348"/>
      <c r="F79" s="349"/>
      <c r="G79" s="132">
        <v>0</v>
      </c>
      <c r="H79" s="29">
        <v>0</v>
      </c>
      <c r="I79" s="32">
        <f t="shared" si="9"/>
        <v>0</v>
      </c>
      <c r="J79" s="33" t="str">
        <f t="shared" si="10"/>
        <v>NO BET</v>
      </c>
      <c r="K79" s="122"/>
      <c r="L79" s="73">
        <f t="shared" si="11"/>
        <v>0</v>
      </c>
      <c r="M79" s="12"/>
      <c r="N79" s="64"/>
      <c r="O79" s="127"/>
    </row>
    <row r="80" spans="1:15" hidden="1" x14ac:dyDescent="0.25">
      <c r="A80" s="84">
        <v>14</v>
      </c>
      <c r="B80" s="346"/>
      <c r="C80" s="347"/>
      <c r="D80" s="319"/>
      <c r="E80" s="348"/>
      <c r="F80" s="348"/>
      <c r="G80" s="132">
        <v>0</v>
      </c>
      <c r="H80" s="29">
        <v>0</v>
      </c>
      <c r="I80" s="32">
        <f t="shared" si="9"/>
        <v>0</v>
      </c>
      <c r="J80" s="33" t="str">
        <f t="shared" si="10"/>
        <v>NO BET</v>
      </c>
      <c r="K80" s="122"/>
      <c r="L80" s="73">
        <f t="shared" si="11"/>
        <v>0</v>
      </c>
      <c r="M80" s="12"/>
      <c r="N80" s="64"/>
      <c r="O80" s="118"/>
    </row>
    <row r="81" spans="1:15" hidden="1" x14ac:dyDescent="0.25">
      <c r="A81" s="84">
        <v>15</v>
      </c>
      <c r="B81" s="205"/>
      <c r="C81" s="206"/>
      <c r="D81" s="31"/>
      <c r="E81" s="125"/>
      <c r="F81" s="125"/>
      <c r="G81" s="28">
        <v>0</v>
      </c>
      <c r="H81" s="29">
        <v>0</v>
      </c>
      <c r="I81" s="32">
        <f t="shared" si="9"/>
        <v>0</v>
      </c>
      <c r="J81" s="33" t="str">
        <f t="shared" si="10"/>
        <v>NO BET</v>
      </c>
      <c r="K81" s="122"/>
      <c r="L81" s="73">
        <f t="shared" si="11"/>
        <v>0</v>
      </c>
      <c r="M81" s="12"/>
      <c r="N81" s="64"/>
      <c r="O81" s="118"/>
    </row>
    <row r="82" spans="1:15" hidden="1" x14ac:dyDescent="0.25">
      <c r="A82" s="84">
        <v>16</v>
      </c>
      <c r="B82" s="134"/>
      <c r="C82" s="31"/>
      <c r="D82" s="31"/>
      <c r="E82" s="43"/>
      <c r="F82" s="43"/>
      <c r="G82" s="28">
        <v>0</v>
      </c>
      <c r="H82" s="29">
        <v>0</v>
      </c>
      <c r="I82" s="32">
        <f t="shared" si="9"/>
        <v>0</v>
      </c>
      <c r="J82" s="33" t="str">
        <f t="shared" si="10"/>
        <v>NO BET</v>
      </c>
      <c r="K82" s="122"/>
      <c r="L82" s="73">
        <f t="shared" si="11"/>
        <v>0</v>
      </c>
      <c r="M82" s="12"/>
      <c r="N82" s="64"/>
      <c r="O82" s="118"/>
    </row>
    <row r="83" spans="1:15" hidden="1" x14ac:dyDescent="0.25">
      <c r="A83" s="84">
        <v>17</v>
      </c>
      <c r="B83" s="134"/>
      <c r="C83" s="31"/>
      <c r="D83" s="31"/>
      <c r="E83" s="43"/>
      <c r="F83" s="43"/>
      <c r="G83" s="28">
        <v>0</v>
      </c>
      <c r="H83" s="29">
        <v>0</v>
      </c>
      <c r="I83" s="32">
        <f t="shared" si="9"/>
        <v>0</v>
      </c>
      <c r="J83" s="33" t="str">
        <f t="shared" si="10"/>
        <v>NO BET</v>
      </c>
      <c r="K83" s="122"/>
      <c r="L83" s="73">
        <f t="shared" si="11"/>
        <v>0</v>
      </c>
      <c r="M83" s="12"/>
      <c r="N83" s="64"/>
      <c r="O83" s="118"/>
    </row>
    <row r="84" spans="1:15" hidden="1" x14ac:dyDescent="0.25">
      <c r="A84" s="84">
        <v>18</v>
      </c>
      <c r="B84" s="31"/>
      <c r="C84" s="31"/>
      <c r="D84" s="31"/>
      <c r="E84" s="43"/>
      <c r="F84" s="43"/>
      <c r="G84" s="28">
        <v>0</v>
      </c>
      <c r="H84" s="29">
        <v>0</v>
      </c>
      <c r="I84" s="32">
        <f t="shared" si="9"/>
        <v>0</v>
      </c>
      <c r="J84" s="33" t="str">
        <f t="shared" si="10"/>
        <v>NO BET</v>
      </c>
      <c r="K84" s="55"/>
      <c r="L84" s="73">
        <f t="shared" si="11"/>
        <v>0</v>
      </c>
      <c r="N84" s="64"/>
      <c r="O84" s="118"/>
    </row>
    <row r="85" spans="1:15" hidden="1" x14ac:dyDescent="0.25">
      <c r="A85" s="83">
        <v>19</v>
      </c>
      <c r="B85" s="58"/>
      <c r="C85" s="58"/>
      <c r="D85" s="58"/>
      <c r="E85" s="62"/>
      <c r="F85" s="62"/>
      <c r="G85" s="6">
        <v>0</v>
      </c>
      <c r="H85" s="9">
        <v>0</v>
      </c>
      <c r="I85" s="19">
        <f t="shared" si="9"/>
        <v>0</v>
      </c>
      <c r="J85" s="15" t="str">
        <f t="shared" si="10"/>
        <v>NO BET</v>
      </c>
      <c r="K85" s="55"/>
      <c r="L85" s="73">
        <f t="shared" si="11"/>
        <v>0</v>
      </c>
      <c r="N85" s="64"/>
      <c r="O85" s="118"/>
    </row>
    <row r="86" spans="1:15" hidden="1" x14ac:dyDescent="0.25">
      <c r="A86" s="83">
        <v>20</v>
      </c>
      <c r="B86" s="58"/>
      <c r="C86" s="58"/>
      <c r="D86" s="58"/>
      <c r="E86" s="62"/>
      <c r="F86" s="62"/>
      <c r="G86" s="7">
        <v>0</v>
      </c>
      <c r="H86" s="10">
        <v>0</v>
      </c>
      <c r="I86" s="19">
        <f t="shared" si="9"/>
        <v>0</v>
      </c>
      <c r="J86" s="15" t="str">
        <f t="shared" si="10"/>
        <v>NO BET</v>
      </c>
      <c r="K86" s="55"/>
      <c r="L86" s="73">
        <f t="shared" si="11"/>
        <v>0</v>
      </c>
      <c r="M86" s="72"/>
      <c r="N86" s="64"/>
      <c r="O86" s="118"/>
    </row>
    <row r="87" spans="1:15" hidden="1" x14ac:dyDescent="0.25">
      <c r="A87" s="84">
        <v>21</v>
      </c>
      <c r="B87" s="31"/>
      <c r="C87" s="31"/>
      <c r="D87" s="31"/>
      <c r="E87" s="43"/>
      <c r="F87" s="43"/>
      <c r="G87" s="28">
        <v>0</v>
      </c>
      <c r="H87" s="29">
        <v>0</v>
      </c>
      <c r="I87" s="19">
        <f t="shared" si="9"/>
        <v>0</v>
      </c>
      <c r="J87" s="15" t="str">
        <f t="shared" si="10"/>
        <v>NO BET</v>
      </c>
      <c r="K87" s="55"/>
      <c r="L87" s="73">
        <f t="shared" si="11"/>
        <v>0</v>
      </c>
      <c r="N87" s="64"/>
      <c r="O87" s="118"/>
    </row>
    <row r="88" spans="1:15" hidden="1" x14ac:dyDescent="0.25">
      <c r="A88" s="83">
        <v>22</v>
      </c>
      <c r="B88" s="58"/>
      <c r="C88" s="58"/>
      <c r="D88" s="58"/>
      <c r="E88" s="62"/>
      <c r="F88" s="62"/>
      <c r="G88" s="5">
        <v>0</v>
      </c>
      <c r="H88" s="8">
        <v>0</v>
      </c>
      <c r="I88" s="19">
        <f t="shared" si="9"/>
        <v>0</v>
      </c>
      <c r="J88" s="15" t="str">
        <f t="shared" si="10"/>
        <v>NO BET</v>
      </c>
      <c r="K88" s="55"/>
      <c r="L88" s="73">
        <f t="shared" si="11"/>
        <v>0</v>
      </c>
      <c r="N88" s="64"/>
      <c r="O88" s="118"/>
    </row>
    <row r="89" spans="1:15" hidden="1" x14ac:dyDescent="0.25">
      <c r="A89" s="83">
        <v>23</v>
      </c>
      <c r="B89" s="58"/>
      <c r="C89" s="58"/>
      <c r="D89" s="58"/>
      <c r="E89" s="62"/>
      <c r="F89" s="62"/>
      <c r="G89" s="6">
        <v>0</v>
      </c>
      <c r="H89" s="9">
        <v>0</v>
      </c>
      <c r="I89" s="19">
        <f t="shared" si="9"/>
        <v>0</v>
      </c>
      <c r="J89" s="15" t="str">
        <f t="shared" si="10"/>
        <v>NO BET</v>
      </c>
      <c r="K89" s="55"/>
      <c r="L89" s="73">
        <f t="shared" si="11"/>
        <v>0</v>
      </c>
      <c r="N89" s="64"/>
      <c r="O89" s="118"/>
    </row>
    <row r="90" spans="1:15" ht="15.75" hidden="1" customHeight="1" x14ac:dyDescent="0.25">
      <c r="A90" s="83">
        <v>24</v>
      </c>
      <c r="B90" s="58"/>
      <c r="C90" s="58"/>
      <c r="D90" s="58"/>
      <c r="E90" s="62"/>
      <c r="F90" s="62"/>
      <c r="G90" s="6">
        <v>0</v>
      </c>
      <c r="H90" s="9">
        <v>0</v>
      </c>
      <c r="I90" s="19">
        <f t="shared" si="9"/>
        <v>0</v>
      </c>
      <c r="J90" s="15" t="str">
        <f t="shared" si="10"/>
        <v>NO BET</v>
      </c>
      <c r="K90" s="55"/>
      <c r="L90" s="73">
        <f t="shared" si="11"/>
        <v>0</v>
      </c>
      <c r="N90" s="64"/>
      <c r="O90" s="118"/>
    </row>
    <row r="91" spans="1:15" x14ac:dyDescent="0.25">
      <c r="A91" s="76"/>
      <c r="B91" s="77"/>
      <c r="C91" s="76"/>
      <c r="D91" s="76"/>
      <c r="J91" s="59"/>
      <c r="K91" s="56" t="s">
        <v>26</v>
      </c>
      <c r="L91" s="60"/>
      <c r="N91" s="72"/>
      <c r="O91" s="3"/>
    </row>
    <row r="92" spans="1:15" x14ac:dyDescent="0.25">
      <c r="A92" s="57" t="s">
        <v>22</v>
      </c>
      <c r="B92" s="418"/>
      <c r="C92" s="418"/>
      <c r="D92" s="230"/>
      <c r="E92" s="63" t="s">
        <v>16</v>
      </c>
      <c r="F92" s="61"/>
      <c r="G92" s="86">
        <v>10</v>
      </c>
      <c r="H92" s="16"/>
      <c r="I92" s="17" t="s">
        <v>25</v>
      </c>
      <c r="J92" s="18">
        <f>SUM(J67:J90)</f>
        <v>37.205128205128204</v>
      </c>
      <c r="K92" s="56" t="s">
        <v>17</v>
      </c>
      <c r="L92" s="18">
        <f>SUM(L67:L91)</f>
        <v>0</v>
      </c>
      <c r="N92" s="72"/>
      <c r="O92" s="3"/>
    </row>
    <row r="93" spans="1:15" x14ac:dyDescent="0.25">
      <c r="A93" s="30" t="s">
        <v>40</v>
      </c>
      <c r="B93" s="2"/>
      <c r="C93" s="2"/>
      <c r="D93" s="2"/>
      <c r="E93" s="86"/>
      <c r="F93" s="86"/>
      <c r="G93" s="86"/>
      <c r="H93" s="3"/>
      <c r="I93" s="94"/>
      <c r="J93" s="22"/>
      <c r="K93" s="55"/>
      <c r="L93" s="95"/>
      <c r="N93" s="72"/>
      <c r="O93" s="3"/>
    </row>
    <row r="94" spans="1:15" x14ac:dyDescent="0.25">
      <c r="A94" s="30"/>
      <c r="B94" s="2"/>
      <c r="C94" s="2"/>
      <c r="D94" s="2"/>
      <c r="E94" s="86"/>
      <c r="F94" s="86"/>
      <c r="G94" s="23"/>
      <c r="H94" s="3"/>
      <c r="I94" s="94"/>
      <c r="J94" s="22"/>
      <c r="K94" s="55"/>
      <c r="L94" s="95"/>
      <c r="O94" s="3"/>
    </row>
    <row r="95" spans="1:15" x14ac:dyDescent="0.25">
      <c r="A95" s="30"/>
      <c r="B95" s="2"/>
      <c r="C95" s="2"/>
      <c r="D95" s="2"/>
      <c r="E95" s="86"/>
      <c r="F95" s="86"/>
      <c r="G95" s="23"/>
      <c r="H95" s="3"/>
      <c r="I95" s="94"/>
      <c r="J95" s="22"/>
      <c r="K95" s="55"/>
      <c r="L95" s="95"/>
      <c r="O95" s="3"/>
    </row>
    <row r="96" spans="1:15" ht="15" customHeight="1" x14ac:dyDescent="0.25">
      <c r="A96" s="238" t="s">
        <v>6</v>
      </c>
      <c r="B96" s="79" t="s">
        <v>63</v>
      </c>
      <c r="C96" s="69" t="s">
        <v>14</v>
      </c>
      <c r="D96" s="114" t="s">
        <v>201</v>
      </c>
      <c r="E96" s="232"/>
      <c r="F96" s="232"/>
      <c r="G96" s="114"/>
      <c r="H96" s="238" t="s">
        <v>19</v>
      </c>
      <c r="I96" s="415" t="s">
        <v>15</v>
      </c>
      <c r="J96" s="409">
        <v>0.9</v>
      </c>
      <c r="K96" s="412" t="s">
        <v>4</v>
      </c>
      <c r="L96" s="408">
        <v>100</v>
      </c>
      <c r="M96" s="411" t="s">
        <v>3</v>
      </c>
      <c r="N96" s="410" t="s">
        <v>50</v>
      </c>
      <c r="O96" s="115"/>
    </row>
    <row r="97" spans="1:15" x14ac:dyDescent="0.25">
      <c r="A97" s="79" t="s">
        <v>7</v>
      </c>
      <c r="B97" s="85">
        <v>8</v>
      </c>
      <c r="C97" s="80" t="s">
        <v>13</v>
      </c>
      <c r="D97" s="85" t="s">
        <v>199</v>
      </c>
      <c r="E97" s="78"/>
      <c r="F97" s="78"/>
      <c r="G97" s="85"/>
      <c r="H97" s="67"/>
      <c r="I97" s="415"/>
      <c r="J97" s="409"/>
      <c r="K97" s="412"/>
      <c r="L97" s="408"/>
      <c r="M97" s="411"/>
      <c r="N97" s="410"/>
      <c r="O97" s="115"/>
    </row>
    <row r="98" spans="1:15" ht="15" customHeight="1" x14ac:dyDescent="0.25">
      <c r="A98" s="81" t="s">
        <v>8</v>
      </c>
      <c r="B98" s="82" t="s">
        <v>200</v>
      </c>
      <c r="C98" s="67"/>
      <c r="D98" s="85"/>
      <c r="E98" s="54"/>
      <c r="F98" s="54"/>
      <c r="G98" s="67"/>
      <c r="H98" s="67"/>
      <c r="I98" s="52"/>
      <c r="J98" s="67"/>
      <c r="K98" s="67"/>
      <c r="L98" s="67"/>
      <c r="M98" s="410" t="s">
        <v>20</v>
      </c>
      <c r="N98" s="410"/>
      <c r="O98" s="116" t="s">
        <v>51</v>
      </c>
    </row>
    <row r="99" spans="1:15" ht="30" x14ac:dyDescent="0.25">
      <c r="A99" s="78" t="s">
        <v>9</v>
      </c>
      <c r="B99" s="78" t="s">
        <v>10</v>
      </c>
      <c r="C99" s="81" t="s">
        <v>0</v>
      </c>
      <c r="D99" s="81"/>
      <c r="E99" s="78" t="s">
        <v>43</v>
      </c>
      <c r="F99" s="78" t="s">
        <v>44</v>
      </c>
      <c r="G99" s="78" t="s">
        <v>11</v>
      </c>
      <c r="H99" s="233" t="s">
        <v>69</v>
      </c>
      <c r="I99" s="233" t="s">
        <v>70</v>
      </c>
      <c r="J99" s="78" t="s">
        <v>1</v>
      </c>
      <c r="K99" s="78" t="s">
        <v>12</v>
      </c>
      <c r="L99" s="78" t="s">
        <v>5</v>
      </c>
      <c r="M99" s="410"/>
      <c r="N99" s="410"/>
      <c r="O99" s="117" t="s">
        <v>52</v>
      </c>
    </row>
    <row r="100" spans="1:15" x14ac:dyDescent="0.25">
      <c r="A100" s="324">
        <v>1</v>
      </c>
      <c r="B100" s="326">
        <v>3831</v>
      </c>
      <c r="C100" s="326" t="s">
        <v>226</v>
      </c>
      <c r="D100" s="336"/>
      <c r="E100" s="328">
        <v>5</v>
      </c>
      <c r="F100" s="329">
        <v>59</v>
      </c>
      <c r="G100" s="21">
        <v>4.5</v>
      </c>
      <c r="H100" s="337">
        <v>4.5</v>
      </c>
      <c r="I100" s="32">
        <f>H100</f>
        <v>4.5</v>
      </c>
      <c r="J100" s="33" t="str">
        <f>IF(M100="B", $L$96/G100*$J$96,IF(I100&lt;=G100,$M$96,IF(I100&gt;G100,SUM($L$96/G100*$J$96,0,ROUNDUP(,0)))))</f>
        <v>NO BET</v>
      </c>
      <c r="K100" s="122"/>
      <c r="L100" s="73">
        <f>IF(J100="NO BET",0,IF(K100&gt;1,J100*-1,IF(K100=1,SUM(J100*I100-J100,0))))</f>
        <v>0</v>
      </c>
      <c r="M100" s="86"/>
      <c r="N100" s="64"/>
      <c r="O100" s="64" t="s">
        <v>66</v>
      </c>
    </row>
    <row r="101" spans="1:15" ht="15" customHeight="1" x14ac:dyDescent="0.25">
      <c r="A101" s="84">
        <v>2</v>
      </c>
      <c r="B101" s="304" t="s">
        <v>202</v>
      </c>
      <c r="C101" s="304" t="s">
        <v>203</v>
      </c>
      <c r="D101" s="332"/>
      <c r="E101" s="307">
        <v>11</v>
      </c>
      <c r="F101" s="308">
        <v>58.5</v>
      </c>
      <c r="G101" s="131">
        <v>10.4</v>
      </c>
      <c r="H101" s="8">
        <v>5.6</v>
      </c>
      <c r="I101" s="32">
        <f t="shared" ref="I101:I123" si="12">H101</f>
        <v>5.6</v>
      </c>
      <c r="J101" s="33" t="str">
        <f t="shared" ref="J101:J123" si="13">IF(M101="B", $L$96/G101*$J$96,IF(I101&lt;=G101,$M$96,IF(I101&gt;G101,SUM($L$96/G101*$J$96,0,ROUNDUP(,0)))))</f>
        <v>NO BET</v>
      </c>
      <c r="K101" s="122"/>
      <c r="L101" s="73">
        <f t="shared" ref="L101:L123" si="14">IF(J101="NO BET",0,IF(K101&gt;1,J101*-1,IF(K101=1,SUM(J101*I101-J101,0))))</f>
        <v>0</v>
      </c>
      <c r="M101" s="86"/>
      <c r="N101" s="64"/>
      <c r="O101" s="64" t="s">
        <v>66</v>
      </c>
    </row>
    <row r="102" spans="1:15" x14ac:dyDescent="0.25">
      <c r="A102" s="309">
        <v>3</v>
      </c>
      <c r="B102" s="311" t="s">
        <v>161</v>
      </c>
      <c r="C102" s="311" t="s">
        <v>163</v>
      </c>
      <c r="D102" s="333"/>
      <c r="E102" s="313">
        <v>13</v>
      </c>
      <c r="F102" s="314">
        <v>58</v>
      </c>
      <c r="G102" s="323">
        <v>0</v>
      </c>
      <c r="H102" s="316">
        <v>0</v>
      </c>
      <c r="I102" s="317">
        <f t="shared" si="12"/>
        <v>0</v>
      </c>
      <c r="J102" s="318" t="str">
        <f t="shared" si="13"/>
        <v>NO BET</v>
      </c>
      <c r="K102" s="122"/>
      <c r="L102" s="73">
        <f t="shared" si="14"/>
        <v>0</v>
      </c>
      <c r="M102" s="86"/>
      <c r="N102" s="64"/>
      <c r="O102" s="64"/>
    </row>
    <row r="103" spans="1:15" ht="15" customHeight="1" x14ac:dyDescent="0.25">
      <c r="A103" s="84">
        <v>4</v>
      </c>
      <c r="B103" s="304">
        <v>8709</v>
      </c>
      <c r="C103" s="304" t="s">
        <v>224</v>
      </c>
      <c r="D103" s="332"/>
      <c r="E103" s="307">
        <v>8</v>
      </c>
      <c r="F103" s="308">
        <v>57.5</v>
      </c>
      <c r="G103" s="132">
        <v>104.5</v>
      </c>
      <c r="H103" s="29">
        <v>130</v>
      </c>
      <c r="I103" s="32">
        <f t="shared" si="12"/>
        <v>130</v>
      </c>
      <c r="J103" s="33">
        <f t="shared" si="13"/>
        <v>0.86124401913875603</v>
      </c>
      <c r="K103" s="122"/>
      <c r="L103" s="73" t="b">
        <f t="shared" si="14"/>
        <v>0</v>
      </c>
      <c r="M103" s="86"/>
      <c r="N103" s="64"/>
      <c r="O103" s="64"/>
    </row>
    <row r="104" spans="1:15" x14ac:dyDescent="0.25">
      <c r="A104" s="309">
        <v>5</v>
      </c>
      <c r="B104" s="311" t="s">
        <v>204</v>
      </c>
      <c r="C104" s="311" t="s">
        <v>205</v>
      </c>
      <c r="D104" s="333"/>
      <c r="E104" s="313">
        <v>12</v>
      </c>
      <c r="F104" s="314">
        <v>57</v>
      </c>
      <c r="G104" s="323">
        <v>0</v>
      </c>
      <c r="H104" s="316">
        <v>0</v>
      </c>
      <c r="I104" s="317">
        <f t="shared" si="12"/>
        <v>0</v>
      </c>
      <c r="J104" s="318" t="str">
        <f t="shared" si="13"/>
        <v>NO BET</v>
      </c>
      <c r="K104" s="122"/>
      <c r="L104" s="73">
        <f t="shared" si="14"/>
        <v>0</v>
      </c>
      <c r="M104" s="86"/>
      <c r="N104" s="64"/>
      <c r="O104" s="64"/>
    </row>
    <row r="105" spans="1:15" x14ac:dyDescent="0.25">
      <c r="A105" s="309">
        <v>6</v>
      </c>
      <c r="B105" s="311" t="s">
        <v>206</v>
      </c>
      <c r="C105" s="311" t="s">
        <v>207</v>
      </c>
      <c r="D105" s="333"/>
      <c r="E105" s="313">
        <v>15</v>
      </c>
      <c r="F105" s="314">
        <v>57</v>
      </c>
      <c r="G105" s="323">
        <v>0</v>
      </c>
      <c r="H105" s="316">
        <v>0</v>
      </c>
      <c r="I105" s="317">
        <f t="shared" si="12"/>
        <v>0</v>
      </c>
      <c r="J105" s="318" t="str">
        <f t="shared" si="13"/>
        <v>NO BET</v>
      </c>
      <c r="K105" s="122"/>
      <c r="L105" s="73">
        <f t="shared" si="14"/>
        <v>0</v>
      </c>
      <c r="M105" s="86"/>
      <c r="N105" s="64"/>
      <c r="O105" s="118"/>
    </row>
    <row r="106" spans="1:15" x14ac:dyDescent="0.25">
      <c r="A106" s="84">
        <v>7</v>
      </c>
      <c r="B106" s="351">
        <v>3192</v>
      </c>
      <c r="C106" s="351" t="s">
        <v>208</v>
      </c>
      <c r="D106" s="332"/>
      <c r="E106" s="348">
        <v>7</v>
      </c>
      <c r="F106" s="349">
        <v>56.5</v>
      </c>
      <c r="G106" s="131">
        <v>5.3</v>
      </c>
      <c r="H106" s="8">
        <v>8.3000000000000007</v>
      </c>
      <c r="I106" s="32">
        <f t="shared" si="12"/>
        <v>8.3000000000000007</v>
      </c>
      <c r="J106" s="33">
        <f t="shared" si="13"/>
        <v>16.981132075471699</v>
      </c>
      <c r="K106" s="122"/>
      <c r="L106" s="73" t="b">
        <f t="shared" si="14"/>
        <v>0</v>
      </c>
      <c r="M106" s="86"/>
      <c r="N106" s="64"/>
      <c r="O106" s="118" t="s">
        <v>66</v>
      </c>
    </row>
    <row r="107" spans="1:15" x14ac:dyDescent="0.25">
      <c r="A107" s="84">
        <v>8</v>
      </c>
      <c r="B107" s="304" t="s">
        <v>209</v>
      </c>
      <c r="C107" s="304" t="s">
        <v>210</v>
      </c>
      <c r="D107" s="332"/>
      <c r="E107" s="307">
        <v>9</v>
      </c>
      <c r="F107" s="308">
        <v>56.5</v>
      </c>
      <c r="G107" s="132">
        <v>9.4</v>
      </c>
      <c r="H107" s="29">
        <v>26</v>
      </c>
      <c r="I107" s="32">
        <f t="shared" si="12"/>
        <v>26</v>
      </c>
      <c r="J107" s="33">
        <f t="shared" si="13"/>
        <v>9.5744680851063837</v>
      </c>
      <c r="K107" s="122"/>
      <c r="L107" s="73" t="b">
        <f t="shared" si="14"/>
        <v>0</v>
      </c>
      <c r="M107" s="86"/>
      <c r="N107" s="64"/>
      <c r="O107" s="118"/>
    </row>
    <row r="108" spans="1:15" x14ac:dyDescent="0.25">
      <c r="A108" s="84">
        <v>9</v>
      </c>
      <c r="B108" s="304" t="s">
        <v>211</v>
      </c>
      <c r="C108" s="304" t="s">
        <v>212</v>
      </c>
      <c r="D108" s="332"/>
      <c r="E108" s="307">
        <v>14</v>
      </c>
      <c r="F108" s="308">
        <v>56.5</v>
      </c>
      <c r="G108" s="132">
        <v>29.9</v>
      </c>
      <c r="H108" s="29">
        <v>85</v>
      </c>
      <c r="I108" s="32">
        <f t="shared" si="12"/>
        <v>85</v>
      </c>
      <c r="J108" s="33">
        <f t="shared" si="13"/>
        <v>3.0100334448160537</v>
      </c>
      <c r="K108" s="122"/>
      <c r="L108" s="73" t="b">
        <f t="shared" si="14"/>
        <v>0</v>
      </c>
      <c r="M108" s="86"/>
      <c r="N108" s="64"/>
      <c r="O108" s="118"/>
    </row>
    <row r="109" spans="1:15" x14ac:dyDescent="0.25">
      <c r="A109" s="84">
        <v>10</v>
      </c>
      <c r="B109" s="304" t="s">
        <v>213</v>
      </c>
      <c r="C109" s="304" t="s">
        <v>214</v>
      </c>
      <c r="D109" s="332"/>
      <c r="E109" s="307">
        <v>1</v>
      </c>
      <c r="F109" s="308">
        <v>56</v>
      </c>
      <c r="G109" s="132">
        <v>13</v>
      </c>
      <c r="H109" s="29">
        <v>23</v>
      </c>
      <c r="I109" s="32">
        <f t="shared" si="12"/>
        <v>23</v>
      </c>
      <c r="J109" s="33">
        <f t="shared" si="13"/>
        <v>6.9230769230769234</v>
      </c>
      <c r="K109" s="122"/>
      <c r="L109" s="73" t="b">
        <f t="shared" si="14"/>
        <v>0</v>
      </c>
      <c r="M109" s="86"/>
      <c r="N109" s="64"/>
      <c r="O109" s="118"/>
    </row>
    <row r="110" spans="1:15" x14ac:dyDescent="0.25">
      <c r="A110" s="84">
        <v>11</v>
      </c>
      <c r="B110" s="304" t="s">
        <v>215</v>
      </c>
      <c r="C110" s="304" t="s">
        <v>216</v>
      </c>
      <c r="D110" s="332"/>
      <c r="E110" s="307">
        <v>3</v>
      </c>
      <c r="F110" s="308">
        <v>56</v>
      </c>
      <c r="G110" s="132">
        <v>84.2</v>
      </c>
      <c r="H110" s="29">
        <v>130</v>
      </c>
      <c r="I110" s="32">
        <f t="shared" si="12"/>
        <v>130</v>
      </c>
      <c r="J110" s="33">
        <f t="shared" si="13"/>
        <v>1.0688836104513064</v>
      </c>
      <c r="K110" s="122"/>
      <c r="L110" s="73" t="b">
        <f t="shared" si="14"/>
        <v>0</v>
      </c>
      <c r="M110" s="86"/>
      <c r="N110" s="64"/>
      <c r="O110" s="118"/>
    </row>
    <row r="111" spans="1:15" x14ac:dyDescent="0.25">
      <c r="A111" s="84">
        <v>12</v>
      </c>
      <c r="B111" s="304" t="s">
        <v>217</v>
      </c>
      <c r="C111" s="304" t="s">
        <v>218</v>
      </c>
      <c r="D111" s="332"/>
      <c r="E111" s="307">
        <v>10</v>
      </c>
      <c r="F111" s="308">
        <v>56</v>
      </c>
      <c r="G111" s="132">
        <v>29.9</v>
      </c>
      <c r="H111" s="29">
        <v>29</v>
      </c>
      <c r="I111" s="32">
        <f t="shared" si="12"/>
        <v>29</v>
      </c>
      <c r="J111" s="33" t="str">
        <f t="shared" si="13"/>
        <v>NO BET</v>
      </c>
      <c r="K111" s="122"/>
      <c r="L111" s="73">
        <f t="shared" si="14"/>
        <v>0</v>
      </c>
      <c r="M111" s="86"/>
      <c r="N111" s="64"/>
      <c r="O111" s="118"/>
    </row>
    <row r="112" spans="1:15" x14ac:dyDescent="0.25">
      <c r="A112" s="84">
        <v>13</v>
      </c>
      <c r="B112" s="304">
        <v>3108</v>
      </c>
      <c r="C112" s="304" t="s">
        <v>219</v>
      </c>
      <c r="D112" s="332"/>
      <c r="E112" s="307">
        <v>4</v>
      </c>
      <c r="F112" s="308">
        <v>55.5</v>
      </c>
      <c r="G112" s="132">
        <v>20</v>
      </c>
      <c r="H112" s="29">
        <v>22</v>
      </c>
      <c r="I112" s="32">
        <f t="shared" si="12"/>
        <v>22</v>
      </c>
      <c r="J112" s="33">
        <f t="shared" si="13"/>
        <v>4.5</v>
      </c>
      <c r="K112" s="122"/>
      <c r="L112" s="73" t="b">
        <f t="shared" si="14"/>
        <v>0</v>
      </c>
      <c r="M112" s="86"/>
      <c r="N112" s="64"/>
      <c r="O112" s="118"/>
    </row>
    <row r="113" spans="1:15" ht="15" customHeight="1" x14ac:dyDescent="0.25">
      <c r="A113" s="84">
        <v>14</v>
      </c>
      <c r="B113" s="304" t="s">
        <v>220</v>
      </c>
      <c r="C113" s="304" t="s">
        <v>221</v>
      </c>
      <c r="D113" s="332"/>
      <c r="E113" s="307">
        <v>6</v>
      </c>
      <c r="F113" s="308">
        <v>54.5</v>
      </c>
      <c r="G113" s="132">
        <v>14.1</v>
      </c>
      <c r="H113" s="29">
        <v>95</v>
      </c>
      <c r="I113" s="32">
        <f t="shared" si="12"/>
        <v>95</v>
      </c>
      <c r="J113" s="33">
        <f t="shared" si="13"/>
        <v>6.3829787234042561</v>
      </c>
      <c r="K113" s="122"/>
      <c r="L113" s="73" t="b">
        <f t="shared" si="14"/>
        <v>0</v>
      </c>
      <c r="M113" s="86"/>
      <c r="N113" s="64"/>
      <c r="O113" s="118"/>
    </row>
    <row r="114" spans="1:15" ht="16.5" customHeight="1" x14ac:dyDescent="0.25">
      <c r="A114" s="84">
        <v>15</v>
      </c>
      <c r="B114" s="342" t="s">
        <v>222</v>
      </c>
      <c r="C114" s="341" t="s">
        <v>223</v>
      </c>
      <c r="D114" s="332"/>
      <c r="E114" s="307">
        <v>2</v>
      </c>
      <c r="F114" s="308">
        <v>54</v>
      </c>
      <c r="G114" s="132">
        <v>5.7</v>
      </c>
      <c r="H114" s="29">
        <v>2.2999999999999998</v>
      </c>
      <c r="I114" s="32">
        <f t="shared" si="12"/>
        <v>2.2999999999999998</v>
      </c>
      <c r="J114" s="33" t="str">
        <f t="shared" si="13"/>
        <v>NO BET</v>
      </c>
      <c r="K114" s="122"/>
      <c r="L114" s="73">
        <f t="shared" si="14"/>
        <v>0</v>
      </c>
      <c r="M114" s="86"/>
      <c r="N114" s="64"/>
      <c r="O114" s="118" t="s">
        <v>102</v>
      </c>
    </row>
    <row r="115" spans="1:15" hidden="1" x14ac:dyDescent="0.25">
      <c r="A115" s="84">
        <v>16</v>
      </c>
      <c r="B115" s="350"/>
      <c r="C115" s="351"/>
      <c r="D115" s="332"/>
      <c r="E115" s="348"/>
      <c r="F115" s="349"/>
      <c r="G115" s="132">
        <v>0</v>
      </c>
      <c r="H115" s="29">
        <v>0</v>
      </c>
      <c r="I115" s="32">
        <f t="shared" si="12"/>
        <v>0</v>
      </c>
      <c r="J115" s="33" t="str">
        <f t="shared" si="13"/>
        <v>NO BET</v>
      </c>
      <c r="K115" s="122"/>
      <c r="L115" s="73">
        <f t="shared" si="14"/>
        <v>0</v>
      </c>
      <c r="M115" s="86"/>
      <c r="N115" s="64"/>
      <c r="O115" s="118"/>
    </row>
    <row r="116" spans="1:15" hidden="1" x14ac:dyDescent="0.25">
      <c r="A116" s="84">
        <v>17</v>
      </c>
      <c r="B116" s="350"/>
      <c r="C116" s="351"/>
      <c r="D116" s="332"/>
      <c r="E116" s="348"/>
      <c r="F116" s="349"/>
      <c r="G116" s="132">
        <v>0</v>
      </c>
      <c r="H116" s="29">
        <v>0</v>
      </c>
      <c r="I116" s="32">
        <f t="shared" si="12"/>
        <v>0</v>
      </c>
      <c r="J116" s="33" t="str">
        <f t="shared" si="13"/>
        <v>NO BET</v>
      </c>
      <c r="K116" s="122"/>
      <c r="L116" s="73">
        <f t="shared" si="14"/>
        <v>0</v>
      </c>
      <c r="M116" s="86"/>
      <c r="N116" s="64"/>
      <c r="O116" s="118"/>
    </row>
    <row r="117" spans="1:15" hidden="1" x14ac:dyDescent="0.25">
      <c r="A117" s="84">
        <v>18</v>
      </c>
      <c r="B117" s="134"/>
      <c r="C117" s="31"/>
      <c r="D117" s="31"/>
      <c r="E117" s="43"/>
      <c r="F117" s="162"/>
      <c r="G117" s="132">
        <v>0</v>
      </c>
      <c r="H117" s="29">
        <v>0</v>
      </c>
      <c r="I117" s="32">
        <f t="shared" si="12"/>
        <v>0</v>
      </c>
      <c r="J117" s="33" t="str">
        <f t="shared" si="13"/>
        <v>NO BET</v>
      </c>
      <c r="K117" s="122"/>
      <c r="L117" s="73">
        <f t="shared" si="14"/>
        <v>0</v>
      </c>
      <c r="M117" s="86"/>
      <c r="N117" s="64"/>
      <c r="O117" s="118"/>
    </row>
    <row r="118" spans="1:15" hidden="1" x14ac:dyDescent="0.25">
      <c r="A118" s="84">
        <v>19</v>
      </c>
      <c r="B118" s="134"/>
      <c r="C118" s="31"/>
      <c r="D118" s="31"/>
      <c r="E118" s="43"/>
      <c r="F118" s="162"/>
      <c r="G118" s="28">
        <v>0</v>
      </c>
      <c r="H118" s="29">
        <v>0</v>
      </c>
      <c r="I118" s="32">
        <f t="shared" si="12"/>
        <v>0</v>
      </c>
      <c r="J118" s="33" t="str">
        <f t="shared" si="13"/>
        <v>NO BET</v>
      </c>
      <c r="K118" s="122"/>
      <c r="L118" s="73">
        <f t="shared" si="14"/>
        <v>0</v>
      </c>
      <c r="M118" s="86"/>
      <c r="N118" s="64"/>
      <c r="O118" s="118"/>
    </row>
    <row r="119" spans="1:15" hidden="1" x14ac:dyDescent="0.25">
      <c r="A119" s="84">
        <v>20</v>
      </c>
      <c r="B119" s="134"/>
      <c r="C119" s="31"/>
      <c r="D119" s="31"/>
      <c r="E119" s="43"/>
      <c r="F119" s="43"/>
      <c r="G119" s="5">
        <v>0</v>
      </c>
      <c r="H119" s="8">
        <v>0</v>
      </c>
      <c r="I119" s="32">
        <f t="shared" si="12"/>
        <v>0</v>
      </c>
      <c r="J119" s="33" t="str">
        <f t="shared" si="13"/>
        <v>NO BET</v>
      </c>
      <c r="K119" s="122"/>
      <c r="L119" s="73">
        <f t="shared" si="14"/>
        <v>0</v>
      </c>
      <c r="M119" s="86"/>
      <c r="N119" s="64"/>
      <c r="O119" s="118"/>
    </row>
    <row r="120" spans="1:15" hidden="1" x14ac:dyDescent="0.25">
      <c r="A120" s="84">
        <v>21</v>
      </c>
      <c r="B120" s="31"/>
      <c r="C120" s="31"/>
      <c r="D120" s="31"/>
      <c r="E120" s="43"/>
      <c r="F120" s="43"/>
      <c r="G120" s="28">
        <v>0</v>
      </c>
      <c r="H120" s="29">
        <v>0</v>
      </c>
      <c r="I120" s="32">
        <f t="shared" si="12"/>
        <v>0</v>
      </c>
      <c r="J120" s="33" t="str">
        <f t="shared" si="13"/>
        <v>NO BET</v>
      </c>
      <c r="K120" s="122"/>
      <c r="L120" s="73">
        <f t="shared" si="14"/>
        <v>0</v>
      </c>
      <c r="M120" s="86"/>
      <c r="N120" s="64"/>
      <c r="O120" s="118"/>
    </row>
    <row r="121" spans="1:15" hidden="1" x14ac:dyDescent="0.25">
      <c r="A121" s="84">
        <v>22</v>
      </c>
      <c r="B121" s="31"/>
      <c r="C121" s="31"/>
      <c r="D121" s="31"/>
      <c r="E121" s="43"/>
      <c r="F121" s="43"/>
      <c r="G121" s="5">
        <v>0</v>
      </c>
      <c r="H121" s="8">
        <v>0</v>
      </c>
      <c r="I121" s="32">
        <f t="shared" si="12"/>
        <v>0</v>
      </c>
      <c r="J121" s="33" t="str">
        <f t="shared" si="13"/>
        <v>NO BET</v>
      </c>
      <c r="K121" s="122"/>
      <c r="L121" s="73">
        <f t="shared" si="14"/>
        <v>0</v>
      </c>
      <c r="M121" s="86"/>
      <c r="N121" s="64"/>
      <c r="O121" s="118"/>
    </row>
    <row r="122" spans="1:15" hidden="1" x14ac:dyDescent="0.25">
      <c r="A122" s="84">
        <v>23</v>
      </c>
      <c r="B122" s="31"/>
      <c r="C122" s="31"/>
      <c r="D122" s="31"/>
      <c r="E122" s="43"/>
      <c r="F122" s="43"/>
      <c r="G122" s="28">
        <v>0</v>
      </c>
      <c r="H122" s="29">
        <v>0</v>
      </c>
      <c r="I122" s="32">
        <f t="shared" si="12"/>
        <v>0</v>
      </c>
      <c r="J122" s="33" t="str">
        <f t="shared" si="13"/>
        <v>NO BET</v>
      </c>
      <c r="K122" s="122"/>
      <c r="L122" s="73">
        <f t="shared" si="14"/>
        <v>0</v>
      </c>
      <c r="M122" s="86"/>
      <c r="N122" s="64"/>
      <c r="O122" s="118"/>
    </row>
    <row r="123" spans="1:15" hidden="1" x14ac:dyDescent="0.25">
      <c r="A123" s="84">
        <v>24</v>
      </c>
      <c r="B123" s="31"/>
      <c r="C123" s="31"/>
      <c r="D123" s="31"/>
      <c r="E123" s="43"/>
      <c r="F123" s="43"/>
      <c r="G123" s="28">
        <v>0</v>
      </c>
      <c r="H123" s="29">
        <v>0</v>
      </c>
      <c r="I123" s="32">
        <f t="shared" si="12"/>
        <v>0</v>
      </c>
      <c r="J123" s="33" t="str">
        <f t="shared" si="13"/>
        <v>NO BET</v>
      </c>
      <c r="K123" s="122"/>
      <c r="L123" s="73">
        <f t="shared" si="14"/>
        <v>0</v>
      </c>
      <c r="M123" s="86"/>
      <c r="N123" s="64"/>
      <c r="O123" s="118"/>
    </row>
    <row r="124" spans="1:15" x14ac:dyDescent="0.25">
      <c r="A124" s="136"/>
      <c r="B124" s="137"/>
      <c r="C124" s="136"/>
      <c r="D124" s="136"/>
      <c r="E124" s="122"/>
      <c r="F124" s="122"/>
      <c r="G124" s="12"/>
      <c r="H124" s="12"/>
      <c r="I124" s="138"/>
      <c r="J124" s="139"/>
      <c r="K124" s="140" t="s">
        <v>26</v>
      </c>
      <c r="L124" s="60"/>
      <c r="M124" s="86"/>
      <c r="N124" s="2"/>
      <c r="O124" s="14"/>
    </row>
    <row r="125" spans="1:15" x14ac:dyDescent="0.25">
      <c r="A125" s="57" t="s">
        <v>22</v>
      </c>
      <c r="B125" s="407"/>
      <c r="C125" s="407"/>
      <c r="D125" s="231"/>
      <c r="E125" s="63" t="s">
        <v>16</v>
      </c>
      <c r="F125" s="61"/>
      <c r="G125" s="86"/>
      <c r="H125" s="16"/>
      <c r="I125" s="17" t="s">
        <v>25</v>
      </c>
      <c r="J125" s="18">
        <f>SUM(J100:J123)</f>
        <v>49.301816881465378</v>
      </c>
      <c r="K125" s="56" t="s">
        <v>17</v>
      </c>
      <c r="L125" s="18">
        <f>SUM(L100:L124)</f>
        <v>0</v>
      </c>
      <c r="M125" s="86"/>
      <c r="N125" s="2"/>
    </row>
    <row r="126" spans="1:15" x14ac:dyDescent="0.25">
      <c r="A126" s="30" t="s">
        <v>40</v>
      </c>
      <c r="B126" s="2"/>
      <c r="C126" s="2"/>
      <c r="D126" s="2"/>
      <c r="E126" s="86"/>
      <c r="F126" s="86"/>
      <c r="G126" s="86"/>
      <c r="L126" s="95"/>
    </row>
    <row r="127" spans="1:15" hidden="1" x14ac:dyDescent="0.25">
      <c r="A127" s="30"/>
      <c r="B127" s="2"/>
      <c r="C127" s="2"/>
      <c r="D127" s="2"/>
      <c r="E127" s="86"/>
      <c r="F127" s="86"/>
      <c r="G127" s="141"/>
      <c r="L127" s="95"/>
    </row>
    <row r="128" spans="1:15" hidden="1" x14ac:dyDescent="0.25">
      <c r="A128" s="30"/>
      <c r="B128" s="2"/>
      <c r="C128" s="2"/>
      <c r="D128" s="2"/>
      <c r="E128" s="86"/>
      <c r="F128" s="86"/>
      <c r="G128" s="141"/>
      <c r="L128" s="95"/>
    </row>
    <row r="129" spans="1:15" ht="15" hidden="1" customHeight="1" x14ac:dyDescent="0.25">
      <c r="A129" s="238" t="s">
        <v>6</v>
      </c>
      <c r="B129" s="79" t="s">
        <v>63</v>
      </c>
      <c r="C129" s="69" t="s">
        <v>14</v>
      </c>
      <c r="D129" s="114"/>
      <c r="E129" s="232"/>
      <c r="F129" s="232"/>
      <c r="G129" s="114"/>
      <c r="H129" s="238" t="s">
        <v>19</v>
      </c>
      <c r="I129" s="415" t="s">
        <v>15</v>
      </c>
      <c r="J129" s="409">
        <v>0.9</v>
      </c>
      <c r="K129" s="412" t="s">
        <v>4</v>
      </c>
      <c r="L129" s="408">
        <v>100</v>
      </c>
      <c r="M129" s="411" t="s">
        <v>3</v>
      </c>
      <c r="N129" s="410" t="s">
        <v>50</v>
      </c>
      <c r="O129" s="115"/>
    </row>
    <row r="130" spans="1:15" hidden="1" x14ac:dyDescent="0.25">
      <c r="A130" s="79" t="s">
        <v>7</v>
      </c>
      <c r="B130" s="85">
        <v>4</v>
      </c>
      <c r="C130" s="80" t="s">
        <v>13</v>
      </c>
      <c r="D130" s="85"/>
      <c r="E130" s="78"/>
      <c r="F130" s="78"/>
      <c r="G130" s="85"/>
      <c r="H130" s="67"/>
      <c r="I130" s="415"/>
      <c r="J130" s="409"/>
      <c r="K130" s="412"/>
      <c r="L130" s="408"/>
      <c r="M130" s="411"/>
      <c r="N130" s="410"/>
      <c r="O130" s="115"/>
    </row>
    <row r="131" spans="1:15" ht="15" hidden="1" customHeight="1" x14ac:dyDescent="0.25">
      <c r="A131" s="81" t="s">
        <v>8</v>
      </c>
      <c r="B131" s="82" t="s">
        <v>56</v>
      </c>
      <c r="C131" s="67"/>
      <c r="D131" s="85"/>
      <c r="E131" s="54"/>
      <c r="F131" s="54"/>
      <c r="G131" s="67"/>
      <c r="H131" s="67"/>
      <c r="I131" s="52"/>
      <c r="J131" s="67"/>
      <c r="K131" s="67"/>
      <c r="L131" s="67"/>
      <c r="M131" s="410" t="s">
        <v>20</v>
      </c>
      <c r="N131" s="410"/>
      <c r="O131" s="116" t="s">
        <v>51</v>
      </c>
    </row>
    <row r="132" spans="1:15" ht="30" hidden="1" x14ac:dyDescent="0.25">
      <c r="A132" s="78" t="s">
        <v>9</v>
      </c>
      <c r="B132" s="78" t="s">
        <v>10</v>
      </c>
      <c r="C132" s="81" t="s">
        <v>0</v>
      </c>
      <c r="D132" s="81"/>
      <c r="E132" s="78" t="s">
        <v>43</v>
      </c>
      <c r="F132" s="78" t="s">
        <v>44</v>
      </c>
      <c r="G132" s="78" t="s">
        <v>11</v>
      </c>
      <c r="H132" s="233" t="s">
        <v>69</v>
      </c>
      <c r="I132" s="233" t="s">
        <v>70</v>
      </c>
      <c r="J132" s="78" t="s">
        <v>1</v>
      </c>
      <c r="K132" s="78" t="s">
        <v>12</v>
      </c>
      <c r="L132" s="78" t="s">
        <v>5</v>
      </c>
      <c r="M132" s="410"/>
      <c r="N132" s="410"/>
      <c r="O132" s="117" t="s">
        <v>52</v>
      </c>
    </row>
    <row r="133" spans="1:15" hidden="1" x14ac:dyDescent="0.25">
      <c r="A133" s="84">
        <v>1</v>
      </c>
      <c r="B133" s="135"/>
      <c r="C133" s="124"/>
      <c r="D133" s="31"/>
      <c r="E133" s="125"/>
      <c r="F133" s="125"/>
      <c r="G133" s="5">
        <v>0</v>
      </c>
      <c r="H133" s="8">
        <v>0</v>
      </c>
      <c r="I133" s="32">
        <f>H133</f>
        <v>0</v>
      </c>
      <c r="J133" s="33" t="str">
        <f>IF(M133="B", $L$129/G133*$J$129,IF(I133&lt;=G133,$M$129,IF(I133&gt;G133,SUM($L$129/G133*$J$129,0,ROUNDUP(,0)))))</f>
        <v>NO BET</v>
      </c>
      <c r="K133" s="55"/>
      <c r="L133" s="73">
        <f>IF(J133="NO BET",0,IF(K133&gt;1,J133*-1,IF(K133=1,SUM(J133*I133-J133,0))))</f>
        <v>0</v>
      </c>
      <c r="M133" s="86"/>
      <c r="N133" s="64"/>
      <c r="O133" s="127"/>
    </row>
    <row r="134" spans="1:15" ht="15" hidden="1" customHeight="1" x14ac:dyDescent="0.25">
      <c r="A134" s="84">
        <v>2</v>
      </c>
      <c r="B134" s="135"/>
      <c r="C134" s="124"/>
      <c r="D134" s="31"/>
      <c r="E134" s="125"/>
      <c r="F134" s="125"/>
      <c r="G134" s="5">
        <v>0</v>
      </c>
      <c r="H134" s="8">
        <v>0</v>
      </c>
      <c r="I134" s="32">
        <f t="shared" ref="I134:I156" si="15">H134</f>
        <v>0</v>
      </c>
      <c r="J134" s="33" t="str">
        <f t="shared" ref="J134:J156" si="16">IF(M134="B", $L$129/G134*$J$129,IF(I134&lt;=G134,$M$129,IF(I134&gt;G134,SUM($L$129/G134*$J$129,0,ROUNDUP(,0)))))</f>
        <v>NO BET</v>
      </c>
      <c r="K134" s="55"/>
      <c r="L134" s="73">
        <f t="shared" ref="L134:L156" si="17">IF(J134="NO BET",0,IF(K134&gt;1,J134*-1,IF(K134=1,SUM(J134*I134-J134,0))))</f>
        <v>0</v>
      </c>
      <c r="M134" s="86"/>
      <c r="N134" s="64"/>
      <c r="O134" s="127"/>
    </row>
    <row r="135" spans="1:15" hidden="1" x14ac:dyDescent="0.25">
      <c r="A135" s="84">
        <v>3</v>
      </c>
      <c r="B135" s="135"/>
      <c r="C135" s="124"/>
      <c r="D135" s="31"/>
      <c r="E135" s="125"/>
      <c r="F135" s="125"/>
      <c r="G135" s="28">
        <v>0</v>
      </c>
      <c r="H135" s="29">
        <v>0</v>
      </c>
      <c r="I135" s="32">
        <f t="shared" si="15"/>
        <v>0</v>
      </c>
      <c r="J135" s="33" t="str">
        <f t="shared" si="16"/>
        <v>NO BET</v>
      </c>
      <c r="K135" s="55"/>
      <c r="L135" s="73">
        <f t="shared" si="17"/>
        <v>0</v>
      </c>
      <c r="M135" s="86"/>
      <c r="N135" s="64"/>
      <c r="O135" s="118"/>
    </row>
    <row r="136" spans="1:15" ht="15" hidden="1" customHeight="1" x14ac:dyDescent="0.25">
      <c r="A136" s="84">
        <v>4</v>
      </c>
      <c r="B136" s="135"/>
      <c r="C136" s="124"/>
      <c r="D136" s="31"/>
      <c r="E136" s="125"/>
      <c r="F136" s="125"/>
      <c r="G136" s="28">
        <v>0</v>
      </c>
      <c r="H136" s="29">
        <v>0</v>
      </c>
      <c r="I136" s="32">
        <f t="shared" si="15"/>
        <v>0</v>
      </c>
      <c r="J136" s="33" t="str">
        <f t="shared" si="16"/>
        <v>NO BET</v>
      </c>
      <c r="K136" s="55"/>
      <c r="L136" s="73">
        <f t="shared" si="17"/>
        <v>0</v>
      </c>
      <c r="M136" s="86"/>
      <c r="N136" s="64"/>
      <c r="O136" s="118"/>
    </row>
    <row r="137" spans="1:15" hidden="1" x14ac:dyDescent="0.25">
      <c r="A137" s="84">
        <v>5</v>
      </c>
      <c r="B137" s="135"/>
      <c r="C137" s="124"/>
      <c r="D137" s="31"/>
      <c r="E137" s="125"/>
      <c r="F137" s="125"/>
      <c r="G137" s="28">
        <v>0</v>
      </c>
      <c r="H137" s="29">
        <v>0</v>
      </c>
      <c r="I137" s="32">
        <f t="shared" si="15"/>
        <v>0</v>
      </c>
      <c r="J137" s="33" t="str">
        <f t="shared" si="16"/>
        <v>NO BET</v>
      </c>
      <c r="K137" s="55"/>
      <c r="L137" s="73">
        <f t="shared" si="17"/>
        <v>0</v>
      </c>
      <c r="M137" s="86"/>
      <c r="N137" s="64"/>
      <c r="O137" s="118"/>
    </row>
    <row r="138" spans="1:15" hidden="1" x14ac:dyDescent="0.25">
      <c r="A138" s="84">
        <v>6</v>
      </c>
      <c r="B138" s="135"/>
      <c r="C138" s="124"/>
      <c r="D138" s="31"/>
      <c r="E138" s="125"/>
      <c r="F138" s="125"/>
      <c r="G138" s="28">
        <v>0</v>
      </c>
      <c r="H138" s="29">
        <v>0</v>
      </c>
      <c r="I138" s="32">
        <f t="shared" si="15"/>
        <v>0</v>
      </c>
      <c r="J138" s="33" t="str">
        <f t="shared" si="16"/>
        <v>NO BET</v>
      </c>
      <c r="K138" s="55"/>
      <c r="L138" s="73">
        <f t="shared" si="17"/>
        <v>0</v>
      </c>
      <c r="M138" s="86"/>
      <c r="N138" s="64"/>
      <c r="O138" s="118"/>
    </row>
    <row r="139" spans="1:15" hidden="1" x14ac:dyDescent="0.25">
      <c r="A139" s="84">
        <v>7</v>
      </c>
      <c r="B139" s="135"/>
      <c r="C139" s="124"/>
      <c r="D139" s="31"/>
      <c r="E139" s="125"/>
      <c r="F139" s="125"/>
      <c r="G139" s="5">
        <v>0</v>
      </c>
      <c r="H139" s="8">
        <v>0</v>
      </c>
      <c r="I139" s="32">
        <f t="shared" si="15"/>
        <v>0</v>
      </c>
      <c r="J139" s="33" t="str">
        <f t="shared" si="16"/>
        <v>NO BET</v>
      </c>
      <c r="K139" s="55"/>
      <c r="L139" s="73">
        <f t="shared" si="17"/>
        <v>0</v>
      </c>
      <c r="M139" s="86"/>
      <c r="N139" s="64"/>
      <c r="O139" s="118"/>
    </row>
    <row r="140" spans="1:15" hidden="1" x14ac:dyDescent="0.25">
      <c r="A140" s="84">
        <v>8</v>
      </c>
      <c r="B140" s="135"/>
      <c r="C140" s="124"/>
      <c r="D140" s="31"/>
      <c r="E140" s="125"/>
      <c r="F140" s="125"/>
      <c r="G140" s="28">
        <v>0</v>
      </c>
      <c r="H140" s="29">
        <v>0</v>
      </c>
      <c r="I140" s="32">
        <f t="shared" si="15"/>
        <v>0</v>
      </c>
      <c r="J140" s="33" t="str">
        <f t="shared" si="16"/>
        <v>NO BET</v>
      </c>
      <c r="K140" s="55"/>
      <c r="L140" s="73">
        <f t="shared" si="17"/>
        <v>0</v>
      </c>
      <c r="M140" s="86"/>
      <c r="N140" s="64"/>
      <c r="O140" s="118"/>
    </row>
    <row r="141" spans="1:15" hidden="1" x14ac:dyDescent="0.25">
      <c r="A141" s="84">
        <v>9</v>
      </c>
      <c r="B141" s="135"/>
      <c r="C141" s="124"/>
      <c r="D141" s="31"/>
      <c r="E141" s="125"/>
      <c r="F141" s="125"/>
      <c r="G141" s="28">
        <v>0</v>
      </c>
      <c r="H141" s="29">
        <v>0</v>
      </c>
      <c r="I141" s="32">
        <f t="shared" si="15"/>
        <v>0</v>
      </c>
      <c r="J141" s="33" t="str">
        <f t="shared" si="16"/>
        <v>NO BET</v>
      </c>
      <c r="K141" s="55"/>
      <c r="L141" s="73">
        <f t="shared" si="17"/>
        <v>0</v>
      </c>
      <c r="M141" s="86"/>
      <c r="N141" s="64"/>
      <c r="O141" s="118"/>
    </row>
    <row r="142" spans="1:15" hidden="1" x14ac:dyDescent="0.25">
      <c r="A142" s="84">
        <v>10</v>
      </c>
      <c r="B142" s="133"/>
      <c r="C142" s="124"/>
      <c r="D142" s="31"/>
      <c r="E142" s="125"/>
      <c r="F142" s="125"/>
      <c r="G142" s="28">
        <v>0</v>
      </c>
      <c r="H142" s="29">
        <v>0</v>
      </c>
      <c r="I142" s="32">
        <f t="shared" si="15"/>
        <v>0</v>
      </c>
      <c r="J142" s="33" t="str">
        <f t="shared" si="16"/>
        <v>NO BET</v>
      </c>
      <c r="K142" s="55"/>
      <c r="L142" s="73">
        <f t="shared" si="17"/>
        <v>0</v>
      </c>
      <c r="M142" s="86"/>
      <c r="N142" s="64"/>
      <c r="O142" s="118"/>
    </row>
    <row r="143" spans="1:15" hidden="1" x14ac:dyDescent="0.25">
      <c r="A143" s="84">
        <v>11</v>
      </c>
      <c r="B143" s="135"/>
      <c r="C143" s="124"/>
      <c r="D143" s="31"/>
      <c r="E143" s="125"/>
      <c r="F143" s="125"/>
      <c r="G143" s="28">
        <v>0</v>
      </c>
      <c r="H143" s="29">
        <v>0</v>
      </c>
      <c r="I143" s="32">
        <f t="shared" si="15"/>
        <v>0</v>
      </c>
      <c r="J143" s="33" t="str">
        <f t="shared" si="16"/>
        <v>NO BET</v>
      </c>
      <c r="K143" s="55"/>
      <c r="L143" s="73">
        <f t="shared" si="17"/>
        <v>0</v>
      </c>
      <c r="M143" s="86"/>
      <c r="N143" s="64"/>
      <c r="O143" s="118"/>
    </row>
    <row r="144" spans="1:15" hidden="1" x14ac:dyDescent="0.25">
      <c r="A144" s="84">
        <v>12</v>
      </c>
      <c r="B144" s="135"/>
      <c r="C144" s="124"/>
      <c r="D144" s="31"/>
      <c r="E144" s="125"/>
      <c r="F144" s="125"/>
      <c r="G144" s="28">
        <v>0</v>
      </c>
      <c r="H144" s="29">
        <v>0</v>
      </c>
      <c r="I144" s="32">
        <f t="shared" si="15"/>
        <v>0</v>
      </c>
      <c r="J144" s="33" t="str">
        <f t="shared" si="16"/>
        <v>NO BET</v>
      </c>
      <c r="K144" s="55"/>
      <c r="L144" s="73">
        <f t="shared" si="17"/>
        <v>0</v>
      </c>
      <c r="M144" s="86"/>
      <c r="N144" s="64"/>
      <c r="O144" s="118"/>
    </row>
    <row r="145" spans="1:15" hidden="1" x14ac:dyDescent="0.25">
      <c r="A145" s="84">
        <v>13</v>
      </c>
      <c r="B145" s="135"/>
      <c r="C145" s="124"/>
      <c r="D145" s="31"/>
      <c r="E145" s="125"/>
      <c r="F145" s="125"/>
      <c r="G145" s="28">
        <v>0</v>
      </c>
      <c r="H145" s="29">
        <v>0</v>
      </c>
      <c r="I145" s="32">
        <f t="shared" si="15"/>
        <v>0</v>
      </c>
      <c r="J145" s="33" t="str">
        <f t="shared" si="16"/>
        <v>NO BET</v>
      </c>
      <c r="K145" s="55"/>
      <c r="L145" s="73">
        <f t="shared" si="17"/>
        <v>0</v>
      </c>
      <c r="M145" s="86"/>
      <c r="N145" s="64"/>
      <c r="O145" s="118"/>
    </row>
    <row r="146" spans="1:15" hidden="1" x14ac:dyDescent="0.25">
      <c r="A146" s="84">
        <v>14</v>
      </c>
      <c r="B146" s="135"/>
      <c r="C146" s="124"/>
      <c r="D146" s="31"/>
      <c r="E146" s="125"/>
      <c r="F146" s="125"/>
      <c r="G146" s="28">
        <v>0</v>
      </c>
      <c r="H146" s="29">
        <v>0</v>
      </c>
      <c r="I146" s="32">
        <f t="shared" si="15"/>
        <v>0</v>
      </c>
      <c r="J146" s="33" t="str">
        <f t="shared" si="16"/>
        <v>NO BET</v>
      </c>
      <c r="K146" s="55"/>
      <c r="L146" s="73">
        <f t="shared" si="17"/>
        <v>0</v>
      </c>
      <c r="M146" s="86"/>
      <c r="N146" s="64"/>
      <c r="O146" s="127"/>
    </row>
    <row r="147" spans="1:15" hidden="1" x14ac:dyDescent="0.25">
      <c r="A147" s="84">
        <v>15</v>
      </c>
      <c r="B147" s="135"/>
      <c r="C147" s="124"/>
      <c r="D147" s="31"/>
      <c r="E147" s="125"/>
      <c r="F147" s="125"/>
      <c r="G147" s="28">
        <v>0</v>
      </c>
      <c r="H147" s="29">
        <v>0</v>
      </c>
      <c r="I147" s="32">
        <f t="shared" si="15"/>
        <v>0</v>
      </c>
      <c r="J147" s="33" t="str">
        <f t="shared" si="16"/>
        <v>NO BET</v>
      </c>
      <c r="K147" s="55"/>
      <c r="L147" s="73">
        <f t="shared" si="17"/>
        <v>0</v>
      </c>
      <c r="M147" s="86"/>
      <c r="N147" s="64"/>
      <c r="O147" s="127"/>
    </row>
    <row r="148" spans="1:15" hidden="1" x14ac:dyDescent="0.25">
      <c r="A148" s="84">
        <v>16</v>
      </c>
      <c r="B148" s="134"/>
      <c r="C148" s="31"/>
      <c r="D148" s="31"/>
      <c r="E148" s="43"/>
      <c r="F148" s="43"/>
      <c r="G148" s="28">
        <v>0</v>
      </c>
      <c r="H148" s="29">
        <v>0</v>
      </c>
      <c r="I148" s="32">
        <f t="shared" si="15"/>
        <v>0</v>
      </c>
      <c r="J148" s="33" t="str">
        <f t="shared" si="16"/>
        <v>NO BET</v>
      </c>
      <c r="K148" s="55"/>
      <c r="L148" s="73">
        <f t="shared" si="17"/>
        <v>0</v>
      </c>
      <c r="M148" s="86"/>
      <c r="N148" s="64"/>
      <c r="O148" s="128"/>
    </row>
    <row r="149" spans="1:15" hidden="1" x14ac:dyDescent="0.25">
      <c r="A149" s="84">
        <v>17</v>
      </c>
      <c r="B149" s="134"/>
      <c r="C149" s="31"/>
      <c r="D149" s="31"/>
      <c r="E149" s="43"/>
      <c r="F149" s="43"/>
      <c r="G149" s="28">
        <v>0</v>
      </c>
      <c r="H149" s="29">
        <v>0</v>
      </c>
      <c r="I149" s="32">
        <f t="shared" si="15"/>
        <v>0</v>
      </c>
      <c r="J149" s="33" t="str">
        <f t="shared" si="16"/>
        <v>NO BET</v>
      </c>
      <c r="K149" s="55"/>
      <c r="L149" s="73">
        <f t="shared" si="17"/>
        <v>0</v>
      </c>
      <c r="M149" s="86"/>
      <c r="N149" s="64"/>
      <c r="O149" s="127"/>
    </row>
    <row r="150" spans="1:15" hidden="1" x14ac:dyDescent="0.25">
      <c r="A150" s="84">
        <v>18</v>
      </c>
      <c r="B150" s="31"/>
      <c r="C150" s="31"/>
      <c r="D150" s="31"/>
      <c r="E150" s="43"/>
      <c r="F150" s="43"/>
      <c r="G150" s="28">
        <v>0</v>
      </c>
      <c r="H150" s="29">
        <v>0</v>
      </c>
      <c r="I150" s="32">
        <f t="shared" si="15"/>
        <v>0</v>
      </c>
      <c r="J150" s="33" t="str">
        <f t="shared" si="16"/>
        <v>NO BET</v>
      </c>
      <c r="K150" s="55"/>
      <c r="L150" s="73">
        <f t="shared" si="17"/>
        <v>0</v>
      </c>
      <c r="M150" s="86"/>
      <c r="N150" s="64"/>
      <c r="O150" s="127"/>
    </row>
    <row r="151" spans="1:15" hidden="1" x14ac:dyDescent="0.25">
      <c r="A151" s="84">
        <v>19</v>
      </c>
      <c r="B151" s="31"/>
      <c r="C151" s="31"/>
      <c r="D151" s="31"/>
      <c r="E151" s="43"/>
      <c r="F151" s="43"/>
      <c r="G151" s="28">
        <v>0</v>
      </c>
      <c r="H151" s="29">
        <v>0</v>
      </c>
      <c r="I151" s="32">
        <f t="shared" si="15"/>
        <v>0</v>
      </c>
      <c r="J151" s="33" t="str">
        <f t="shared" si="16"/>
        <v>NO BET</v>
      </c>
      <c r="K151" s="55"/>
      <c r="L151" s="73">
        <f t="shared" si="17"/>
        <v>0</v>
      </c>
      <c r="M151" s="86"/>
      <c r="N151" s="64"/>
      <c r="O151" s="127"/>
    </row>
    <row r="152" spans="1:15" hidden="1" x14ac:dyDescent="0.25">
      <c r="A152" s="83">
        <v>20</v>
      </c>
      <c r="B152" s="58"/>
      <c r="C152" s="58"/>
      <c r="D152" s="58"/>
      <c r="E152" s="62"/>
      <c r="F152" s="62"/>
      <c r="G152" s="7">
        <v>0</v>
      </c>
      <c r="H152" s="10">
        <v>0</v>
      </c>
      <c r="I152" s="19">
        <f t="shared" si="15"/>
        <v>0</v>
      </c>
      <c r="J152" s="15" t="str">
        <f t="shared" si="16"/>
        <v>NO BET</v>
      </c>
      <c r="K152" s="55"/>
      <c r="L152" s="73">
        <f t="shared" si="17"/>
        <v>0</v>
      </c>
      <c r="M152" s="86"/>
      <c r="N152" s="64"/>
      <c r="O152" s="127"/>
    </row>
    <row r="153" spans="1:15" hidden="1" x14ac:dyDescent="0.25">
      <c r="A153" s="83">
        <v>21</v>
      </c>
      <c r="B153" s="58"/>
      <c r="C153" s="31"/>
      <c r="D153" s="31"/>
      <c r="E153" s="43"/>
      <c r="F153" s="43"/>
      <c r="G153" s="28">
        <v>0</v>
      </c>
      <c r="H153" s="29">
        <v>0</v>
      </c>
      <c r="I153" s="19">
        <f t="shared" si="15"/>
        <v>0</v>
      </c>
      <c r="J153" s="15" t="str">
        <f t="shared" si="16"/>
        <v>NO BET</v>
      </c>
      <c r="K153" s="55"/>
      <c r="L153" s="73">
        <f t="shared" si="17"/>
        <v>0</v>
      </c>
      <c r="M153" s="86"/>
      <c r="N153" s="64"/>
      <c r="O153" s="127"/>
    </row>
    <row r="154" spans="1:15" hidden="1" x14ac:dyDescent="0.25">
      <c r="A154" s="83">
        <v>22</v>
      </c>
      <c r="B154" s="58"/>
      <c r="C154" s="58"/>
      <c r="D154" s="58"/>
      <c r="E154" s="62"/>
      <c r="F154" s="62"/>
      <c r="G154" s="5">
        <v>0</v>
      </c>
      <c r="H154" s="8">
        <v>0</v>
      </c>
      <c r="I154" s="19">
        <f t="shared" si="15"/>
        <v>0</v>
      </c>
      <c r="J154" s="15" t="str">
        <f t="shared" si="16"/>
        <v>NO BET</v>
      </c>
      <c r="K154" s="55"/>
      <c r="L154" s="73">
        <f t="shared" si="17"/>
        <v>0</v>
      </c>
      <c r="M154" s="86"/>
      <c r="N154" s="64"/>
      <c r="O154" s="127"/>
    </row>
    <row r="155" spans="1:15" hidden="1" x14ac:dyDescent="0.25">
      <c r="A155" s="83">
        <v>23</v>
      </c>
      <c r="B155" s="58"/>
      <c r="C155" s="58"/>
      <c r="D155" s="58"/>
      <c r="E155" s="62"/>
      <c r="F155" s="62"/>
      <c r="G155" s="6">
        <v>0</v>
      </c>
      <c r="H155" s="9">
        <v>0</v>
      </c>
      <c r="I155" s="19">
        <f t="shared" si="15"/>
        <v>0</v>
      </c>
      <c r="J155" s="15" t="str">
        <f t="shared" si="16"/>
        <v>NO BET</v>
      </c>
      <c r="K155" s="55"/>
      <c r="L155" s="73">
        <f t="shared" si="17"/>
        <v>0</v>
      </c>
      <c r="M155" s="86"/>
      <c r="N155" s="64"/>
      <c r="O155" s="143"/>
    </row>
    <row r="156" spans="1:15" hidden="1" x14ac:dyDescent="0.25">
      <c r="A156" s="83">
        <v>24</v>
      </c>
      <c r="B156" s="58"/>
      <c r="C156" s="58"/>
      <c r="D156" s="58"/>
      <c r="E156" s="62"/>
      <c r="F156" s="62"/>
      <c r="G156" s="6">
        <v>0</v>
      </c>
      <c r="H156" s="9">
        <v>0</v>
      </c>
      <c r="I156" s="19">
        <f t="shared" si="15"/>
        <v>0</v>
      </c>
      <c r="J156" s="15" t="str">
        <f t="shared" si="16"/>
        <v>NO BET</v>
      </c>
      <c r="K156" s="55"/>
      <c r="L156" s="73">
        <f t="shared" si="17"/>
        <v>0</v>
      </c>
      <c r="M156" s="86"/>
      <c r="N156" s="64"/>
      <c r="O156" s="143"/>
    </row>
    <row r="157" spans="1:15" hidden="1" x14ac:dyDescent="0.25">
      <c r="A157" s="76"/>
      <c r="B157" s="77"/>
      <c r="C157" s="76"/>
      <c r="D157" s="76"/>
      <c r="J157" s="59"/>
      <c r="K157" s="56" t="s">
        <v>26</v>
      </c>
      <c r="L157" s="60"/>
      <c r="N157" s="2"/>
      <c r="O157" s="144"/>
    </row>
    <row r="158" spans="1:15" hidden="1" x14ac:dyDescent="0.25">
      <c r="A158" s="57" t="s">
        <v>22</v>
      </c>
      <c r="B158" s="418"/>
      <c r="C158" s="418"/>
      <c r="D158" s="230"/>
      <c r="E158" s="63" t="s">
        <v>16</v>
      </c>
      <c r="F158" s="61"/>
      <c r="G158" s="86"/>
      <c r="H158" s="16"/>
      <c r="I158" s="17" t="s">
        <v>25</v>
      </c>
      <c r="J158" s="18">
        <f>SUM(J133:J156)</f>
        <v>0</v>
      </c>
      <c r="K158" s="56" t="s">
        <v>17</v>
      </c>
      <c r="L158" s="18">
        <f>SUM(L133:L157)</f>
        <v>0</v>
      </c>
      <c r="N158" s="2"/>
      <c r="O158" s="144"/>
    </row>
    <row r="159" spans="1:15" hidden="1" x14ac:dyDescent="0.25">
      <c r="A159" s="30" t="s">
        <v>40</v>
      </c>
      <c r="B159" s="2"/>
      <c r="C159" s="2"/>
      <c r="D159" s="2"/>
      <c r="E159" s="86"/>
      <c r="F159" s="86"/>
      <c r="G159" s="86"/>
      <c r="H159" s="24"/>
      <c r="I159" s="94"/>
      <c r="J159" s="22"/>
      <c r="K159" s="55"/>
      <c r="N159" s="72"/>
      <c r="O159" s="145"/>
    </row>
    <row r="160" spans="1:15" hidden="1" x14ac:dyDescent="0.25">
      <c r="A160" s="30"/>
      <c r="B160" s="2"/>
      <c r="C160" s="2"/>
      <c r="D160" s="2"/>
      <c r="E160" s="86"/>
      <c r="F160" s="86"/>
      <c r="G160" s="21"/>
      <c r="H160" s="24"/>
      <c r="I160" s="94"/>
      <c r="J160" s="22"/>
      <c r="K160" s="55"/>
      <c r="N160" s="72"/>
      <c r="O160" s="145"/>
    </row>
    <row r="161" spans="1:15" hidden="1" x14ac:dyDescent="0.25">
      <c r="A161" s="30"/>
      <c r="B161" s="2"/>
      <c r="C161" s="2"/>
      <c r="D161" s="2"/>
      <c r="E161" s="86"/>
      <c r="F161" s="86"/>
      <c r="G161" s="21"/>
      <c r="H161" s="24"/>
      <c r="I161" s="94"/>
      <c r="J161" s="22"/>
      <c r="K161" s="55"/>
      <c r="N161" s="72"/>
      <c r="O161" s="145"/>
    </row>
    <row r="162" spans="1:15" ht="15" hidden="1" customHeight="1" x14ac:dyDescent="0.25">
      <c r="A162" s="238" t="s">
        <v>6</v>
      </c>
      <c r="B162" s="114"/>
      <c r="C162" s="69" t="s">
        <v>14</v>
      </c>
      <c r="D162" s="114"/>
      <c r="E162" s="232"/>
      <c r="F162" s="232"/>
      <c r="G162" s="114"/>
      <c r="H162" s="238" t="s">
        <v>19</v>
      </c>
      <c r="I162" s="415" t="s">
        <v>15</v>
      </c>
      <c r="J162" s="409">
        <v>0.9</v>
      </c>
      <c r="K162" s="412" t="s">
        <v>4</v>
      </c>
      <c r="L162" s="408">
        <v>100</v>
      </c>
      <c r="M162" s="411" t="s">
        <v>3</v>
      </c>
      <c r="N162" s="410" t="s">
        <v>50</v>
      </c>
      <c r="O162" s="115"/>
    </row>
    <row r="163" spans="1:15" hidden="1" x14ac:dyDescent="0.25">
      <c r="A163" s="79" t="s">
        <v>7</v>
      </c>
      <c r="B163" s="85">
        <v>5</v>
      </c>
      <c r="C163" s="80" t="s">
        <v>13</v>
      </c>
      <c r="D163" s="85"/>
      <c r="E163" s="78"/>
      <c r="F163" s="78"/>
      <c r="G163" s="85"/>
      <c r="H163" s="67"/>
      <c r="I163" s="415"/>
      <c r="J163" s="409"/>
      <c r="K163" s="412"/>
      <c r="L163" s="408"/>
      <c r="M163" s="411"/>
      <c r="N163" s="410"/>
      <c r="O163" s="115"/>
    </row>
    <row r="164" spans="1:15" ht="15" hidden="1" customHeight="1" x14ac:dyDescent="0.25">
      <c r="A164" s="81" t="s">
        <v>8</v>
      </c>
      <c r="B164" s="82" t="s">
        <v>57</v>
      </c>
      <c r="C164" s="67"/>
      <c r="D164" s="85"/>
      <c r="E164" s="54"/>
      <c r="F164" s="54"/>
      <c r="G164" s="85"/>
      <c r="H164" s="67"/>
      <c r="I164" s="52"/>
      <c r="J164" s="67"/>
      <c r="K164" s="67"/>
      <c r="L164" s="67"/>
      <c r="M164" s="410" t="s">
        <v>20</v>
      </c>
      <c r="N164" s="410"/>
      <c r="O164" s="116" t="s">
        <v>51</v>
      </c>
    </row>
    <row r="165" spans="1:15" ht="30" hidden="1" x14ac:dyDescent="0.25">
      <c r="A165" s="78" t="s">
        <v>9</v>
      </c>
      <c r="B165" s="78" t="s">
        <v>10</v>
      </c>
      <c r="C165" s="81" t="s">
        <v>0</v>
      </c>
      <c r="D165" s="81"/>
      <c r="E165" s="78" t="s">
        <v>43</v>
      </c>
      <c r="F165" s="78" t="s">
        <v>44</v>
      </c>
      <c r="G165" s="78" t="s">
        <v>11</v>
      </c>
      <c r="H165" s="233" t="s">
        <v>69</v>
      </c>
      <c r="I165" s="233" t="s">
        <v>70</v>
      </c>
      <c r="J165" s="78" t="s">
        <v>1</v>
      </c>
      <c r="K165" s="78" t="s">
        <v>12</v>
      </c>
      <c r="L165" s="78" t="s">
        <v>5</v>
      </c>
      <c r="M165" s="410"/>
      <c r="N165" s="410"/>
      <c r="O165" s="117" t="s">
        <v>52</v>
      </c>
    </row>
    <row r="166" spans="1:15" hidden="1" x14ac:dyDescent="0.25">
      <c r="A166" s="84">
        <v>1</v>
      </c>
      <c r="B166" s="135"/>
      <c r="C166" s="124"/>
      <c r="D166" s="121"/>
      <c r="E166" s="125"/>
      <c r="F166" s="126"/>
      <c r="G166" s="28">
        <v>0</v>
      </c>
      <c r="H166" s="29">
        <v>0</v>
      </c>
      <c r="I166" s="32">
        <f>H166</f>
        <v>0</v>
      </c>
      <c r="J166" s="33" t="str">
        <f>IF(M166="B", $L$162/G166*$J$162,IF(I166&lt;=G166,$M$162,IF(I166&gt;G166,SUM($L$162/G166*$J$162,0,ROUNDUP(,0)))))</f>
        <v>NO BET</v>
      </c>
      <c r="K166" s="55"/>
      <c r="L166" s="73">
        <f>IF(J166="NO BET",0,IF(K166&gt;1,J166*-1,IF(K166=1,SUM(J166*I166-J166,0))))</f>
        <v>0</v>
      </c>
      <c r="M166" s="86"/>
      <c r="N166" s="64"/>
      <c r="O166" s="146"/>
    </row>
    <row r="167" spans="1:15" ht="15" hidden="1" customHeight="1" x14ac:dyDescent="0.25">
      <c r="A167" s="84">
        <v>2</v>
      </c>
      <c r="B167" s="133"/>
      <c r="C167" s="124"/>
      <c r="D167" s="121"/>
      <c r="E167" s="125"/>
      <c r="F167" s="126"/>
      <c r="G167" s="28">
        <v>0</v>
      </c>
      <c r="H167" s="29">
        <v>0</v>
      </c>
      <c r="I167" s="32">
        <f t="shared" ref="I167:I189" si="18">H167</f>
        <v>0</v>
      </c>
      <c r="J167" s="33" t="str">
        <f t="shared" ref="J167:J189" si="19">IF(M167="B", $L$162/G167*$J$162,IF(I167&lt;=G167,$M$162,IF(I167&gt;G167,SUM($L$162/G167*$J$162,0,ROUNDUP(,0)))))</f>
        <v>NO BET</v>
      </c>
      <c r="K167" s="55"/>
      <c r="L167" s="73">
        <f t="shared" ref="L167:L189" si="20">IF(J167="NO BET",0,IF(K167&gt;1,J167*-1,IF(K167=1,SUM(J167*I167-J167,0))))</f>
        <v>0</v>
      </c>
      <c r="M167" s="86"/>
      <c r="N167" s="64"/>
      <c r="O167" s="146"/>
    </row>
    <row r="168" spans="1:15" hidden="1" x14ac:dyDescent="0.25">
      <c r="A168" s="84">
        <v>3</v>
      </c>
      <c r="B168" s="133"/>
      <c r="C168" s="124"/>
      <c r="D168" s="121"/>
      <c r="E168" s="125"/>
      <c r="F168" s="126"/>
      <c r="G168" s="28">
        <v>0</v>
      </c>
      <c r="H168" s="29">
        <v>0</v>
      </c>
      <c r="I168" s="32">
        <f t="shared" si="18"/>
        <v>0</v>
      </c>
      <c r="J168" s="33" t="str">
        <f t="shared" si="19"/>
        <v>NO BET</v>
      </c>
      <c r="K168" s="55"/>
      <c r="L168" s="73">
        <f t="shared" si="20"/>
        <v>0</v>
      </c>
      <c r="M168" s="86"/>
      <c r="N168" s="64"/>
      <c r="O168" s="146"/>
    </row>
    <row r="169" spans="1:15" ht="15" hidden="1" customHeight="1" x14ac:dyDescent="0.25">
      <c r="A169" s="84">
        <v>4</v>
      </c>
      <c r="B169" s="135"/>
      <c r="C169" s="124"/>
      <c r="D169" s="121"/>
      <c r="E169" s="125"/>
      <c r="F169" s="126"/>
      <c r="G169" s="28">
        <v>0</v>
      </c>
      <c r="H169" s="29">
        <v>0</v>
      </c>
      <c r="I169" s="32">
        <f t="shared" si="18"/>
        <v>0</v>
      </c>
      <c r="J169" s="33" t="str">
        <f t="shared" si="19"/>
        <v>NO BET</v>
      </c>
      <c r="K169" s="55"/>
      <c r="L169" s="73">
        <f t="shared" si="20"/>
        <v>0</v>
      </c>
      <c r="M169" s="86"/>
      <c r="N169" s="64"/>
      <c r="O169" s="146"/>
    </row>
    <row r="170" spans="1:15" hidden="1" x14ac:dyDescent="0.25">
      <c r="A170" s="84">
        <v>5</v>
      </c>
      <c r="B170" s="135"/>
      <c r="C170" s="124"/>
      <c r="D170" s="121"/>
      <c r="E170" s="125"/>
      <c r="F170" s="126"/>
      <c r="G170" s="28">
        <v>0</v>
      </c>
      <c r="H170" s="29">
        <v>0</v>
      </c>
      <c r="I170" s="32">
        <f t="shared" si="18"/>
        <v>0</v>
      </c>
      <c r="J170" s="33" t="str">
        <f t="shared" si="19"/>
        <v>NO BET</v>
      </c>
      <c r="K170" s="55"/>
      <c r="L170" s="73">
        <f t="shared" si="20"/>
        <v>0</v>
      </c>
      <c r="M170" s="86"/>
      <c r="N170" s="64"/>
      <c r="O170" s="146"/>
    </row>
    <row r="171" spans="1:15" hidden="1" x14ac:dyDescent="0.25">
      <c r="A171" s="84">
        <v>6</v>
      </c>
      <c r="B171" s="135"/>
      <c r="C171" s="124"/>
      <c r="D171" s="121"/>
      <c r="E171" s="125"/>
      <c r="F171" s="126"/>
      <c r="G171" s="28">
        <v>0</v>
      </c>
      <c r="H171" s="29">
        <v>0</v>
      </c>
      <c r="I171" s="32">
        <f t="shared" si="18"/>
        <v>0</v>
      </c>
      <c r="J171" s="33" t="str">
        <f t="shared" si="19"/>
        <v>NO BET</v>
      </c>
      <c r="K171" s="55"/>
      <c r="L171" s="73">
        <f t="shared" si="20"/>
        <v>0</v>
      </c>
      <c r="M171" s="86"/>
      <c r="N171" s="64"/>
      <c r="O171" s="146"/>
    </row>
    <row r="172" spans="1:15" hidden="1" x14ac:dyDescent="0.25">
      <c r="A172" s="84">
        <v>7</v>
      </c>
      <c r="B172" s="135"/>
      <c r="C172" s="124"/>
      <c r="D172" s="121"/>
      <c r="E172" s="125"/>
      <c r="F172" s="126"/>
      <c r="G172" s="28">
        <v>0</v>
      </c>
      <c r="H172" s="29">
        <v>0</v>
      </c>
      <c r="I172" s="32">
        <f t="shared" si="18"/>
        <v>0</v>
      </c>
      <c r="J172" s="33" t="str">
        <f t="shared" si="19"/>
        <v>NO BET</v>
      </c>
      <c r="K172" s="55"/>
      <c r="L172" s="73">
        <f t="shared" si="20"/>
        <v>0</v>
      </c>
      <c r="M172" s="86"/>
      <c r="N172" s="64"/>
      <c r="O172" s="127"/>
    </row>
    <row r="173" spans="1:15" hidden="1" x14ac:dyDescent="0.25">
      <c r="A173" s="84">
        <v>8</v>
      </c>
      <c r="B173" s="135"/>
      <c r="C173" s="124"/>
      <c r="D173" s="121"/>
      <c r="E173" s="125"/>
      <c r="F173" s="126"/>
      <c r="G173" s="28">
        <v>0</v>
      </c>
      <c r="H173" s="29">
        <v>0</v>
      </c>
      <c r="I173" s="32">
        <f t="shared" si="18"/>
        <v>0</v>
      </c>
      <c r="J173" s="33" t="str">
        <f t="shared" si="19"/>
        <v>NO BET</v>
      </c>
      <c r="K173" s="55"/>
      <c r="L173" s="73">
        <f t="shared" si="20"/>
        <v>0</v>
      </c>
      <c r="M173" s="86"/>
      <c r="N173" s="64"/>
      <c r="O173" s="127"/>
    </row>
    <row r="174" spans="1:15" hidden="1" x14ac:dyDescent="0.25">
      <c r="A174" s="84">
        <v>9</v>
      </c>
      <c r="B174" s="135"/>
      <c r="C174" s="124"/>
      <c r="D174" s="121"/>
      <c r="E174" s="125"/>
      <c r="F174" s="126"/>
      <c r="G174" s="28">
        <v>0</v>
      </c>
      <c r="H174" s="29">
        <v>0</v>
      </c>
      <c r="I174" s="32">
        <f t="shared" si="18"/>
        <v>0</v>
      </c>
      <c r="J174" s="33" t="str">
        <f t="shared" si="19"/>
        <v>NO BET</v>
      </c>
      <c r="K174" s="55"/>
      <c r="L174" s="73">
        <f t="shared" si="20"/>
        <v>0</v>
      </c>
      <c r="M174" s="86"/>
      <c r="N174" s="64"/>
      <c r="O174" s="127"/>
    </row>
    <row r="175" spans="1:15" hidden="1" x14ac:dyDescent="0.25">
      <c r="A175" s="84">
        <v>10</v>
      </c>
      <c r="B175" s="135"/>
      <c r="C175" s="124"/>
      <c r="D175" s="121"/>
      <c r="E175" s="125"/>
      <c r="F175" s="126"/>
      <c r="G175" s="28">
        <v>0</v>
      </c>
      <c r="H175" s="29">
        <v>0</v>
      </c>
      <c r="I175" s="32">
        <f t="shared" si="18"/>
        <v>0</v>
      </c>
      <c r="J175" s="33" t="str">
        <f t="shared" si="19"/>
        <v>NO BET</v>
      </c>
      <c r="K175" s="55"/>
      <c r="L175" s="73">
        <f t="shared" si="20"/>
        <v>0</v>
      </c>
      <c r="M175" s="86"/>
      <c r="N175" s="64"/>
      <c r="O175" s="127"/>
    </row>
    <row r="176" spans="1:15" hidden="1" x14ac:dyDescent="0.25">
      <c r="A176" s="84">
        <v>11</v>
      </c>
      <c r="B176" s="135"/>
      <c r="C176" s="124"/>
      <c r="D176" s="121"/>
      <c r="E176" s="125"/>
      <c r="F176" s="126"/>
      <c r="G176" s="28">
        <v>0</v>
      </c>
      <c r="H176" s="29">
        <v>0</v>
      </c>
      <c r="I176" s="32">
        <f t="shared" si="18"/>
        <v>0</v>
      </c>
      <c r="J176" s="33" t="str">
        <f t="shared" si="19"/>
        <v>NO BET</v>
      </c>
      <c r="K176" s="55"/>
      <c r="L176" s="73">
        <f t="shared" si="20"/>
        <v>0</v>
      </c>
      <c r="M176" s="86"/>
      <c r="N176" s="64"/>
      <c r="O176" s="127"/>
    </row>
    <row r="177" spans="1:15" hidden="1" x14ac:dyDescent="0.25">
      <c r="A177" s="84">
        <v>12</v>
      </c>
      <c r="B177" s="135"/>
      <c r="C177" s="124"/>
      <c r="D177" s="121"/>
      <c r="E177" s="125"/>
      <c r="F177" s="126"/>
      <c r="G177" s="28">
        <v>0</v>
      </c>
      <c r="H177" s="29">
        <v>0</v>
      </c>
      <c r="I177" s="32">
        <f t="shared" si="18"/>
        <v>0</v>
      </c>
      <c r="J177" s="33" t="str">
        <f t="shared" si="19"/>
        <v>NO BET</v>
      </c>
      <c r="K177" s="55"/>
      <c r="L177" s="73">
        <f t="shared" si="20"/>
        <v>0</v>
      </c>
      <c r="M177" s="86"/>
      <c r="N177" s="64"/>
      <c r="O177" s="127"/>
    </row>
    <row r="178" spans="1:15" hidden="1" x14ac:dyDescent="0.25">
      <c r="A178" s="84">
        <v>13</v>
      </c>
      <c r="B178" s="135"/>
      <c r="C178" s="124"/>
      <c r="D178" s="121"/>
      <c r="E178" s="125"/>
      <c r="F178" s="126"/>
      <c r="G178" s="28">
        <v>0</v>
      </c>
      <c r="H178" s="29">
        <v>0</v>
      </c>
      <c r="I178" s="32">
        <f t="shared" si="18"/>
        <v>0</v>
      </c>
      <c r="J178" s="33" t="str">
        <f t="shared" si="19"/>
        <v>NO BET</v>
      </c>
      <c r="K178" s="55"/>
      <c r="L178" s="73">
        <f t="shared" si="20"/>
        <v>0</v>
      </c>
      <c r="M178" s="86"/>
      <c r="N178" s="64"/>
      <c r="O178" s="127"/>
    </row>
    <row r="179" spans="1:15" hidden="1" x14ac:dyDescent="0.25">
      <c r="A179" s="84">
        <v>14</v>
      </c>
      <c r="B179" s="123"/>
      <c r="C179" s="124"/>
      <c r="D179" s="31"/>
      <c r="E179" s="125"/>
      <c r="F179" s="126"/>
      <c r="G179" s="28">
        <v>0</v>
      </c>
      <c r="H179" s="29">
        <v>0</v>
      </c>
      <c r="I179" s="32">
        <f t="shared" si="18"/>
        <v>0</v>
      </c>
      <c r="J179" s="33" t="str">
        <f t="shared" si="19"/>
        <v>NO BET</v>
      </c>
      <c r="K179" s="55"/>
      <c r="L179" s="73">
        <f t="shared" si="20"/>
        <v>0</v>
      </c>
      <c r="M179" s="86"/>
      <c r="N179" s="64"/>
      <c r="O179" s="146"/>
    </row>
    <row r="180" spans="1:15" hidden="1" x14ac:dyDescent="0.25">
      <c r="A180" s="84">
        <v>15</v>
      </c>
      <c r="B180" s="134"/>
      <c r="C180" s="31"/>
      <c r="D180" s="31"/>
      <c r="E180" s="142"/>
      <c r="F180" s="163"/>
      <c r="G180" s="28">
        <v>0</v>
      </c>
      <c r="H180" s="29">
        <v>0</v>
      </c>
      <c r="I180" s="32">
        <f t="shared" si="18"/>
        <v>0</v>
      </c>
      <c r="J180" s="33" t="str">
        <f t="shared" si="19"/>
        <v>NO BET</v>
      </c>
      <c r="K180" s="55"/>
      <c r="L180" s="73">
        <f t="shared" si="20"/>
        <v>0</v>
      </c>
      <c r="M180" s="86"/>
      <c r="N180" s="64"/>
      <c r="O180" s="127"/>
    </row>
    <row r="181" spans="1:15" hidden="1" x14ac:dyDescent="0.25">
      <c r="A181" s="84">
        <v>16</v>
      </c>
      <c r="B181" s="31"/>
      <c r="C181" s="31"/>
      <c r="D181" s="31"/>
      <c r="E181" s="142"/>
      <c r="F181" s="163"/>
      <c r="G181" s="28">
        <v>0</v>
      </c>
      <c r="H181" s="29">
        <v>0</v>
      </c>
      <c r="I181" s="32">
        <f t="shared" si="18"/>
        <v>0</v>
      </c>
      <c r="J181" s="33" t="str">
        <f t="shared" si="19"/>
        <v>NO BET</v>
      </c>
      <c r="K181" s="55"/>
      <c r="L181" s="73">
        <f t="shared" si="20"/>
        <v>0</v>
      </c>
      <c r="M181" s="86"/>
      <c r="N181" s="64"/>
      <c r="O181" s="127"/>
    </row>
    <row r="182" spans="1:15" hidden="1" x14ac:dyDescent="0.25">
      <c r="A182" s="84">
        <v>17</v>
      </c>
      <c r="B182" s="31"/>
      <c r="C182" s="31"/>
      <c r="D182" s="31"/>
      <c r="E182" s="43"/>
      <c r="F182" s="162"/>
      <c r="G182" s="28">
        <v>0</v>
      </c>
      <c r="H182" s="29">
        <v>0</v>
      </c>
      <c r="I182" s="32">
        <f t="shared" si="18"/>
        <v>0</v>
      </c>
      <c r="J182" s="33" t="str">
        <f t="shared" si="19"/>
        <v>NO BET</v>
      </c>
      <c r="K182" s="55"/>
      <c r="L182" s="73">
        <f t="shared" si="20"/>
        <v>0</v>
      </c>
      <c r="M182" s="86"/>
      <c r="N182" s="64"/>
      <c r="O182" s="127"/>
    </row>
    <row r="183" spans="1:15" hidden="1" x14ac:dyDescent="0.25">
      <c r="A183" s="84">
        <v>18</v>
      </c>
      <c r="B183" s="31"/>
      <c r="C183" s="31"/>
      <c r="D183" s="31"/>
      <c r="E183" s="43"/>
      <c r="F183" s="43"/>
      <c r="G183" s="28">
        <v>0</v>
      </c>
      <c r="H183" s="29">
        <v>0</v>
      </c>
      <c r="I183" s="32">
        <f t="shared" si="18"/>
        <v>0</v>
      </c>
      <c r="J183" s="33" t="str">
        <f t="shared" si="19"/>
        <v>NO BET</v>
      </c>
      <c r="K183" s="55"/>
      <c r="L183" s="73">
        <f t="shared" si="20"/>
        <v>0</v>
      </c>
      <c r="M183" s="86"/>
      <c r="N183" s="64"/>
      <c r="O183" s="127"/>
    </row>
    <row r="184" spans="1:15" hidden="1" x14ac:dyDescent="0.25">
      <c r="A184" s="84">
        <v>19</v>
      </c>
      <c r="B184" s="31"/>
      <c r="C184" s="31"/>
      <c r="D184" s="31"/>
      <c r="E184" s="43"/>
      <c r="F184" s="43"/>
      <c r="G184" s="28">
        <v>0</v>
      </c>
      <c r="H184" s="29">
        <v>0</v>
      </c>
      <c r="I184" s="32">
        <f t="shared" si="18"/>
        <v>0</v>
      </c>
      <c r="J184" s="33" t="str">
        <f t="shared" si="19"/>
        <v>NO BET</v>
      </c>
      <c r="K184" s="55"/>
      <c r="L184" s="73">
        <f t="shared" si="20"/>
        <v>0</v>
      </c>
      <c r="M184" s="86"/>
      <c r="N184" s="64"/>
      <c r="O184" s="127"/>
    </row>
    <row r="185" spans="1:15" hidden="1" x14ac:dyDescent="0.25">
      <c r="A185" s="83">
        <v>20</v>
      </c>
      <c r="B185" s="58"/>
      <c r="C185" s="58"/>
      <c r="D185" s="58"/>
      <c r="E185" s="62"/>
      <c r="F185" s="62"/>
      <c r="G185" s="7">
        <v>0</v>
      </c>
      <c r="H185" s="10">
        <v>0</v>
      </c>
      <c r="I185" s="19">
        <f t="shared" si="18"/>
        <v>0</v>
      </c>
      <c r="J185" s="15" t="str">
        <f t="shared" si="19"/>
        <v>NO BET</v>
      </c>
      <c r="K185" s="55"/>
      <c r="L185" s="73">
        <f t="shared" si="20"/>
        <v>0</v>
      </c>
      <c r="M185" s="86"/>
      <c r="N185" s="64"/>
      <c r="O185" s="146"/>
    </row>
    <row r="186" spans="1:15" hidden="1" x14ac:dyDescent="0.25">
      <c r="A186" s="83">
        <v>21</v>
      </c>
      <c r="B186" s="58"/>
      <c r="C186" s="58"/>
      <c r="D186" s="31"/>
      <c r="E186" s="43"/>
      <c r="F186" s="43"/>
      <c r="G186" s="28">
        <v>0</v>
      </c>
      <c r="H186" s="29">
        <v>0</v>
      </c>
      <c r="I186" s="32">
        <f t="shared" si="18"/>
        <v>0</v>
      </c>
      <c r="J186" s="15" t="str">
        <f t="shared" si="19"/>
        <v>NO BET</v>
      </c>
      <c r="K186" s="55"/>
      <c r="L186" s="73">
        <f t="shared" si="20"/>
        <v>0</v>
      </c>
      <c r="M186" s="86"/>
      <c r="N186" s="64"/>
      <c r="O186" s="146"/>
    </row>
    <row r="187" spans="1:15" hidden="1" x14ac:dyDescent="0.25">
      <c r="A187" s="83">
        <v>22</v>
      </c>
      <c r="B187" s="58"/>
      <c r="C187" s="58"/>
      <c r="D187" s="58"/>
      <c r="E187" s="62"/>
      <c r="F187" s="62"/>
      <c r="G187" s="5">
        <v>0</v>
      </c>
      <c r="H187" s="8">
        <v>0</v>
      </c>
      <c r="I187" s="19">
        <f t="shared" si="18"/>
        <v>0</v>
      </c>
      <c r="J187" s="15" t="str">
        <f t="shared" si="19"/>
        <v>NO BET</v>
      </c>
      <c r="K187" s="55"/>
      <c r="L187" s="73">
        <f t="shared" si="20"/>
        <v>0</v>
      </c>
      <c r="M187" s="86"/>
      <c r="N187" s="64"/>
      <c r="O187" s="146"/>
    </row>
    <row r="188" spans="1:15" hidden="1" x14ac:dyDescent="0.25">
      <c r="A188" s="83">
        <v>23</v>
      </c>
      <c r="B188" s="58"/>
      <c r="C188" s="58"/>
      <c r="D188" s="58"/>
      <c r="E188" s="62"/>
      <c r="F188" s="62"/>
      <c r="G188" s="6">
        <v>0</v>
      </c>
      <c r="H188" s="9">
        <v>0</v>
      </c>
      <c r="I188" s="19">
        <f t="shared" si="18"/>
        <v>0</v>
      </c>
      <c r="J188" s="15" t="str">
        <f t="shared" si="19"/>
        <v>NO BET</v>
      </c>
      <c r="K188" s="55"/>
      <c r="L188" s="73">
        <f t="shared" si="20"/>
        <v>0</v>
      </c>
      <c r="M188" s="86"/>
      <c r="N188" s="64"/>
      <c r="O188" s="146"/>
    </row>
    <row r="189" spans="1:15" hidden="1" x14ac:dyDescent="0.25">
      <c r="A189" s="83">
        <v>24</v>
      </c>
      <c r="B189" s="58"/>
      <c r="C189" s="58"/>
      <c r="D189" s="58"/>
      <c r="E189" s="62"/>
      <c r="F189" s="62"/>
      <c r="G189" s="6">
        <v>0</v>
      </c>
      <c r="H189" s="9">
        <v>0</v>
      </c>
      <c r="I189" s="19">
        <f t="shared" si="18"/>
        <v>0</v>
      </c>
      <c r="J189" s="15" t="str">
        <f t="shared" si="19"/>
        <v>NO BET</v>
      </c>
      <c r="K189" s="55"/>
      <c r="L189" s="73">
        <f t="shared" si="20"/>
        <v>0</v>
      </c>
      <c r="M189" s="86"/>
      <c r="N189" s="64"/>
      <c r="O189" s="146"/>
    </row>
    <row r="190" spans="1:15" hidden="1" x14ac:dyDescent="0.25">
      <c r="A190" s="76"/>
      <c r="B190" s="77"/>
      <c r="C190" s="76"/>
      <c r="D190" s="76"/>
      <c r="J190" s="59"/>
      <c r="K190" s="56" t="s">
        <v>26</v>
      </c>
      <c r="L190" s="60"/>
      <c r="N190" s="86"/>
      <c r="O190" s="144"/>
    </row>
    <row r="191" spans="1:15" hidden="1" x14ac:dyDescent="0.25">
      <c r="A191" s="57" t="s">
        <v>22</v>
      </c>
      <c r="B191" s="407"/>
      <c r="C191" s="407"/>
      <c r="D191" s="230"/>
      <c r="E191" s="63" t="s">
        <v>16</v>
      </c>
      <c r="F191" s="61"/>
      <c r="G191" s="86"/>
      <c r="H191" s="16"/>
      <c r="I191" s="17" t="s">
        <v>25</v>
      </c>
      <c r="J191" s="18">
        <f>SUM(J166:J189)</f>
        <v>0</v>
      </c>
      <c r="K191" s="56" t="s">
        <v>17</v>
      </c>
      <c r="L191" s="18">
        <f>SUM(L166:L190)</f>
        <v>0</v>
      </c>
      <c r="O191" s="147"/>
    </row>
    <row r="192" spans="1:15" hidden="1" x14ac:dyDescent="0.25">
      <c r="A192" s="30" t="s">
        <v>40</v>
      </c>
      <c r="B192" s="2"/>
      <c r="C192" s="2"/>
      <c r="D192" s="2"/>
      <c r="E192" s="86"/>
      <c r="F192" s="86"/>
      <c r="G192" s="86"/>
      <c r="H192" s="20"/>
      <c r="I192" s="94"/>
      <c r="J192" s="22"/>
      <c r="K192" s="55"/>
      <c r="L192" s="95"/>
      <c r="O192" s="148"/>
    </row>
    <row r="193" spans="1:15" hidden="1" x14ac:dyDescent="0.25">
      <c r="A193" s="30"/>
      <c r="B193" s="2"/>
      <c r="C193" s="2"/>
      <c r="D193" s="2"/>
      <c r="E193" s="86"/>
      <c r="F193" s="86"/>
      <c r="G193" s="23"/>
      <c r="H193" s="20"/>
      <c r="I193" s="94"/>
      <c r="J193" s="22"/>
      <c r="K193" s="55"/>
      <c r="L193" s="95"/>
      <c r="O193" s="148"/>
    </row>
    <row r="194" spans="1:15" hidden="1" x14ac:dyDescent="0.25">
      <c r="A194" s="30"/>
      <c r="B194" s="2"/>
      <c r="C194" s="2"/>
      <c r="D194" s="2"/>
      <c r="E194" s="86"/>
      <c r="F194" s="86"/>
      <c r="G194" s="23"/>
      <c r="H194" s="20"/>
      <c r="I194" s="94"/>
      <c r="J194" s="22"/>
      <c r="K194" s="55"/>
      <c r="L194" s="95"/>
      <c r="O194" s="148"/>
    </row>
    <row r="195" spans="1:15" ht="15" hidden="1" customHeight="1" x14ac:dyDescent="0.25">
      <c r="A195" s="238" t="s">
        <v>6</v>
      </c>
      <c r="B195" s="114"/>
      <c r="C195" s="69" t="s">
        <v>14</v>
      </c>
      <c r="D195" s="114"/>
      <c r="E195" s="232"/>
      <c r="F195" s="232"/>
      <c r="G195" s="114"/>
      <c r="H195" s="238" t="s">
        <v>19</v>
      </c>
      <c r="I195" s="415" t="s">
        <v>15</v>
      </c>
      <c r="J195" s="409">
        <v>0.9</v>
      </c>
      <c r="K195" s="412" t="s">
        <v>4</v>
      </c>
      <c r="L195" s="408">
        <v>100</v>
      </c>
      <c r="M195" s="411" t="s">
        <v>3</v>
      </c>
      <c r="N195" s="410" t="s">
        <v>50</v>
      </c>
      <c r="O195" s="115"/>
    </row>
    <row r="196" spans="1:15" hidden="1" x14ac:dyDescent="0.25">
      <c r="A196" s="79" t="s">
        <v>7</v>
      </c>
      <c r="B196" s="85">
        <v>6</v>
      </c>
      <c r="C196" s="80" t="s">
        <v>13</v>
      </c>
      <c r="D196" s="85"/>
      <c r="E196" s="78"/>
      <c r="F196" s="78"/>
      <c r="G196" s="85"/>
      <c r="H196" s="67"/>
      <c r="I196" s="415"/>
      <c r="J196" s="409"/>
      <c r="K196" s="412"/>
      <c r="L196" s="408"/>
      <c r="M196" s="411"/>
      <c r="N196" s="410"/>
      <c r="O196" s="115"/>
    </row>
    <row r="197" spans="1:15" ht="15" hidden="1" customHeight="1" x14ac:dyDescent="0.25">
      <c r="A197" s="81" t="s">
        <v>8</v>
      </c>
      <c r="B197" s="82" t="s">
        <v>58</v>
      </c>
      <c r="C197" s="67"/>
      <c r="D197" s="85"/>
      <c r="E197" s="54"/>
      <c r="F197" s="54"/>
      <c r="G197" s="67"/>
      <c r="H197" s="67"/>
      <c r="I197" s="52"/>
      <c r="J197" s="67"/>
      <c r="K197" s="67"/>
      <c r="L197" s="67"/>
      <c r="M197" s="410" t="s">
        <v>20</v>
      </c>
      <c r="N197" s="410"/>
      <c r="O197" s="116" t="s">
        <v>51</v>
      </c>
    </row>
    <row r="198" spans="1:15" ht="30" hidden="1" x14ac:dyDescent="0.25">
      <c r="A198" s="78" t="s">
        <v>9</v>
      </c>
      <c r="B198" s="78" t="s">
        <v>10</v>
      </c>
      <c r="C198" s="81" t="s">
        <v>0</v>
      </c>
      <c r="D198" s="81"/>
      <c r="E198" s="78" t="s">
        <v>43</v>
      </c>
      <c r="F198" s="78" t="s">
        <v>44</v>
      </c>
      <c r="G198" s="78" t="s">
        <v>11</v>
      </c>
      <c r="H198" s="233" t="s">
        <v>69</v>
      </c>
      <c r="I198" s="233" t="s">
        <v>70</v>
      </c>
      <c r="J198" s="78" t="s">
        <v>1</v>
      </c>
      <c r="K198" s="78" t="s">
        <v>12</v>
      </c>
      <c r="L198" s="78" t="s">
        <v>5</v>
      </c>
      <c r="M198" s="410"/>
      <c r="N198" s="410"/>
      <c r="O198" s="117" t="s">
        <v>52</v>
      </c>
    </row>
    <row r="199" spans="1:15" hidden="1" x14ac:dyDescent="0.25">
      <c r="A199" s="84">
        <v>1</v>
      </c>
      <c r="B199" s="135"/>
      <c r="C199" s="124"/>
      <c r="D199" s="31"/>
      <c r="E199" s="125"/>
      <c r="F199" s="126"/>
      <c r="G199" s="28">
        <v>0</v>
      </c>
      <c r="H199" s="29">
        <v>0</v>
      </c>
      <c r="I199" s="32">
        <f>H199</f>
        <v>0</v>
      </c>
      <c r="J199" s="33" t="str">
        <f>IF(M199="B", $L$195/G199*$J$195,IF(I199&lt;=G199,$M$195,IF(I199&gt;G199,SUM($L$195/G199*$J$195,0,ROUNDUP(,0)))))</f>
        <v>NO BET</v>
      </c>
      <c r="K199" s="122"/>
      <c r="L199" s="73">
        <f>IF(J199="NO BET",0,IF(K199&gt;1,J199*-1,IF(K199=1,SUM(J199*I199-J199,0))))</f>
        <v>0</v>
      </c>
      <c r="M199" s="149"/>
      <c r="N199" s="64"/>
      <c r="O199" s="146"/>
    </row>
    <row r="200" spans="1:15" ht="15" hidden="1" customHeight="1" x14ac:dyDescent="0.25">
      <c r="A200" s="84">
        <v>2</v>
      </c>
      <c r="B200" s="135"/>
      <c r="C200" s="124"/>
      <c r="D200" s="31"/>
      <c r="E200" s="125"/>
      <c r="F200" s="126"/>
      <c r="G200" s="28">
        <v>0</v>
      </c>
      <c r="H200" s="29">
        <v>0</v>
      </c>
      <c r="I200" s="32">
        <f t="shared" ref="I200:I222" si="21">H200</f>
        <v>0</v>
      </c>
      <c r="J200" s="33" t="str">
        <f t="shared" ref="J200:J222" si="22">IF(M200="B", $L$195/G200*$J$195,IF(I200&lt;=G200,$M$195,IF(I200&gt;G200,SUM($L$195/G200*$J$195,0,ROUNDUP(,0)))))</f>
        <v>NO BET</v>
      </c>
      <c r="K200" s="55"/>
      <c r="L200" s="73">
        <f t="shared" ref="L200:L222" si="23">IF(J200="NO BET",0,IF(K200&gt;1,J200*-1,IF(K200=1,SUM(J200*I200-J200,0))))</f>
        <v>0</v>
      </c>
      <c r="M200" s="86"/>
      <c r="N200" s="64"/>
      <c r="O200" s="146"/>
    </row>
    <row r="201" spans="1:15" hidden="1" x14ac:dyDescent="0.25">
      <c r="A201" s="84">
        <v>3</v>
      </c>
      <c r="B201" s="135"/>
      <c r="C201" s="124"/>
      <c r="D201" s="31"/>
      <c r="E201" s="125"/>
      <c r="F201" s="126"/>
      <c r="G201" s="28">
        <v>0</v>
      </c>
      <c r="H201" s="29">
        <v>0</v>
      </c>
      <c r="I201" s="32">
        <f t="shared" si="21"/>
        <v>0</v>
      </c>
      <c r="J201" s="33" t="str">
        <f t="shared" si="22"/>
        <v>NO BET</v>
      </c>
      <c r="K201" s="55"/>
      <c r="L201" s="73">
        <f t="shared" si="23"/>
        <v>0</v>
      </c>
      <c r="M201" s="86"/>
      <c r="N201" s="64"/>
      <c r="O201" s="146"/>
    </row>
    <row r="202" spans="1:15" ht="15" hidden="1" customHeight="1" x14ac:dyDescent="0.25">
      <c r="A202" s="84">
        <v>4</v>
      </c>
      <c r="B202" s="135"/>
      <c r="C202" s="124"/>
      <c r="D202" s="31"/>
      <c r="E202" s="125"/>
      <c r="F202" s="126"/>
      <c r="G202" s="28">
        <v>0</v>
      </c>
      <c r="H202" s="29">
        <v>0</v>
      </c>
      <c r="I202" s="32">
        <f t="shared" si="21"/>
        <v>0</v>
      </c>
      <c r="J202" s="33" t="str">
        <f t="shared" si="22"/>
        <v>NO BET</v>
      </c>
      <c r="K202" s="55"/>
      <c r="L202" s="73">
        <f t="shared" si="23"/>
        <v>0</v>
      </c>
      <c r="M202" s="86"/>
      <c r="N202" s="64"/>
      <c r="O202" s="127"/>
    </row>
    <row r="203" spans="1:15" hidden="1" x14ac:dyDescent="0.25">
      <c r="A203" s="84">
        <v>5</v>
      </c>
      <c r="B203" s="135"/>
      <c r="C203" s="124"/>
      <c r="D203" s="31"/>
      <c r="E203" s="125"/>
      <c r="F203" s="126"/>
      <c r="G203" s="28">
        <v>0</v>
      </c>
      <c r="H203" s="29">
        <v>0</v>
      </c>
      <c r="I203" s="32">
        <f t="shared" si="21"/>
        <v>0</v>
      </c>
      <c r="J203" s="33" t="str">
        <f t="shared" si="22"/>
        <v>NO BET</v>
      </c>
      <c r="K203" s="55"/>
      <c r="L203" s="73">
        <f t="shared" si="23"/>
        <v>0</v>
      </c>
      <c r="M203" s="86"/>
      <c r="N203" s="64"/>
      <c r="O203" s="127"/>
    </row>
    <row r="204" spans="1:15" hidden="1" x14ac:dyDescent="0.25">
      <c r="A204" s="84">
        <v>6</v>
      </c>
      <c r="B204" s="135"/>
      <c r="C204" s="124"/>
      <c r="D204" s="31"/>
      <c r="E204" s="125"/>
      <c r="F204" s="126"/>
      <c r="G204" s="28">
        <v>0</v>
      </c>
      <c r="H204" s="29">
        <v>0</v>
      </c>
      <c r="I204" s="32">
        <f t="shared" si="21"/>
        <v>0</v>
      </c>
      <c r="J204" s="33" t="str">
        <f t="shared" si="22"/>
        <v>NO BET</v>
      </c>
      <c r="K204" s="55"/>
      <c r="L204" s="73">
        <f t="shared" si="23"/>
        <v>0</v>
      </c>
      <c r="M204" s="86"/>
      <c r="N204" s="64"/>
      <c r="O204" s="127"/>
    </row>
    <row r="205" spans="1:15" hidden="1" x14ac:dyDescent="0.25">
      <c r="A205" s="84">
        <v>7</v>
      </c>
      <c r="B205" s="135"/>
      <c r="C205" s="124"/>
      <c r="D205" s="31"/>
      <c r="E205" s="125"/>
      <c r="F205" s="126"/>
      <c r="G205" s="28">
        <v>0</v>
      </c>
      <c r="H205" s="29">
        <v>0</v>
      </c>
      <c r="I205" s="32">
        <f t="shared" si="21"/>
        <v>0</v>
      </c>
      <c r="J205" s="33" t="str">
        <f t="shared" si="22"/>
        <v>NO BET</v>
      </c>
      <c r="K205" s="55"/>
      <c r="L205" s="73">
        <f t="shared" si="23"/>
        <v>0</v>
      </c>
      <c r="M205" s="86"/>
      <c r="N205" s="64"/>
      <c r="O205" s="127"/>
    </row>
    <row r="206" spans="1:15" hidden="1" x14ac:dyDescent="0.25">
      <c r="A206" s="84">
        <v>8</v>
      </c>
      <c r="B206" s="135"/>
      <c r="C206" s="124"/>
      <c r="D206" s="31"/>
      <c r="E206" s="125"/>
      <c r="F206" s="126"/>
      <c r="G206" s="28">
        <v>0</v>
      </c>
      <c r="H206" s="29">
        <v>0</v>
      </c>
      <c r="I206" s="32">
        <f t="shared" si="21"/>
        <v>0</v>
      </c>
      <c r="J206" s="33" t="str">
        <f t="shared" si="22"/>
        <v>NO BET</v>
      </c>
      <c r="K206" s="55"/>
      <c r="L206" s="73">
        <f t="shared" si="23"/>
        <v>0</v>
      </c>
      <c r="M206" s="86"/>
      <c r="N206" s="64"/>
      <c r="O206" s="127"/>
    </row>
    <row r="207" spans="1:15" hidden="1" x14ac:dyDescent="0.25">
      <c r="A207" s="84">
        <v>9</v>
      </c>
      <c r="B207" s="135"/>
      <c r="C207" s="124"/>
      <c r="D207" s="31"/>
      <c r="E207" s="125"/>
      <c r="F207" s="126"/>
      <c r="G207" s="28">
        <v>0</v>
      </c>
      <c r="H207" s="29">
        <v>0</v>
      </c>
      <c r="I207" s="32">
        <f t="shared" si="21"/>
        <v>0</v>
      </c>
      <c r="J207" s="33" t="str">
        <f t="shared" si="22"/>
        <v>NO BET</v>
      </c>
      <c r="K207" s="55"/>
      <c r="L207" s="73">
        <f t="shared" si="23"/>
        <v>0</v>
      </c>
      <c r="M207" s="86"/>
      <c r="N207" s="64"/>
      <c r="O207" s="127"/>
    </row>
    <row r="208" spans="1:15" hidden="1" x14ac:dyDescent="0.25">
      <c r="A208" s="84">
        <v>10</v>
      </c>
      <c r="B208" s="135"/>
      <c r="C208" s="124"/>
      <c r="D208" s="31"/>
      <c r="E208" s="125"/>
      <c r="F208" s="126"/>
      <c r="G208" s="28">
        <v>0</v>
      </c>
      <c r="H208" s="29">
        <v>0</v>
      </c>
      <c r="I208" s="32">
        <f t="shared" si="21"/>
        <v>0</v>
      </c>
      <c r="J208" s="33" t="str">
        <f t="shared" si="22"/>
        <v>NO BET</v>
      </c>
      <c r="K208" s="55"/>
      <c r="L208" s="73">
        <f t="shared" si="23"/>
        <v>0</v>
      </c>
      <c r="M208" s="86"/>
      <c r="N208" s="64"/>
      <c r="O208" s="146"/>
    </row>
    <row r="209" spans="1:15" hidden="1" x14ac:dyDescent="0.25">
      <c r="A209" s="84">
        <v>11</v>
      </c>
      <c r="B209" s="135"/>
      <c r="C209" s="124"/>
      <c r="D209" s="31"/>
      <c r="E209" s="125"/>
      <c r="F209" s="126"/>
      <c r="G209" s="28">
        <v>0</v>
      </c>
      <c r="H209" s="29">
        <v>0</v>
      </c>
      <c r="I209" s="32">
        <f t="shared" si="21"/>
        <v>0</v>
      </c>
      <c r="J209" s="33" t="str">
        <f t="shared" si="22"/>
        <v>NO BET</v>
      </c>
      <c r="K209" s="55"/>
      <c r="L209" s="73">
        <f t="shared" si="23"/>
        <v>0</v>
      </c>
      <c r="M209" s="86"/>
      <c r="N209" s="64"/>
      <c r="O209" s="127"/>
    </row>
    <row r="210" spans="1:15" hidden="1" x14ac:dyDescent="0.25">
      <c r="A210" s="84">
        <v>12</v>
      </c>
      <c r="B210" s="123"/>
      <c r="C210" s="124"/>
      <c r="D210" s="31"/>
      <c r="E210" s="125"/>
      <c r="F210" s="126"/>
      <c r="G210" s="28">
        <v>0</v>
      </c>
      <c r="H210" s="29">
        <v>0</v>
      </c>
      <c r="I210" s="32">
        <f t="shared" si="21"/>
        <v>0</v>
      </c>
      <c r="J210" s="33" t="str">
        <f t="shared" si="22"/>
        <v>NO BET</v>
      </c>
      <c r="K210" s="55"/>
      <c r="L210" s="73">
        <f t="shared" si="23"/>
        <v>0</v>
      </c>
      <c r="M210" s="86"/>
      <c r="N210" s="64"/>
      <c r="O210" s="127"/>
    </row>
    <row r="211" spans="1:15" hidden="1" x14ac:dyDescent="0.25">
      <c r="A211" s="84">
        <v>13</v>
      </c>
      <c r="B211" s="123"/>
      <c r="C211" s="124"/>
      <c r="D211" s="31"/>
      <c r="E211" s="125"/>
      <c r="F211" s="126"/>
      <c r="G211" s="28">
        <v>0</v>
      </c>
      <c r="H211" s="29">
        <v>0</v>
      </c>
      <c r="I211" s="32">
        <f t="shared" si="21"/>
        <v>0</v>
      </c>
      <c r="J211" s="33" t="str">
        <f t="shared" si="22"/>
        <v>NO BET</v>
      </c>
      <c r="K211" s="55"/>
      <c r="L211" s="73">
        <f t="shared" si="23"/>
        <v>0</v>
      </c>
      <c r="M211" s="86"/>
      <c r="N211" s="64"/>
      <c r="O211" s="127"/>
    </row>
    <row r="212" spans="1:15" hidden="1" x14ac:dyDescent="0.25">
      <c r="A212" s="84">
        <v>14</v>
      </c>
      <c r="B212" s="123"/>
      <c r="C212" s="124"/>
      <c r="D212" s="31"/>
      <c r="E212" s="125"/>
      <c r="F212" s="126"/>
      <c r="G212" s="28">
        <v>0</v>
      </c>
      <c r="H212" s="29">
        <v>0</v>
      </c>
      <c r="I212" s="32">
        <f t="shared" si="21"/>
        <v>0</v>
      </c>
      <c r="J212" s="33" t="str">
        <f t="shared" si="22"/>
        <v>NO BET</v>
      </c>
      <c r="K212" s="55"/>
      <c r="L212" s="73">
        <f t="shared" si="23"/>
        <v>0</v>
      </c>
      <c r="M212" s="86"/>
      <c r="N212" s="64"/>
      <c r="O212" s="127"/>
    </row>
    <row r="213" spans="1:15" hidden="1" x14ac:dyDescent="0.25">
      <c r="A213" s="84">
        <v>15</v>
      </c>
      <c r="B213" s="123"/>
      <c r="C213" s="124"/>
      <c r="D213" s="31"/>
      <c r="E213" s="125"/>
      <c r="F213" s="126"/>
      <c r="G213" s="28">
        <v>0</v>
      </c>
      <c r="H213" s="29">
        <v>0</v>
      </c>
      <c r="I213" s="32">
        <f t="shared" si="21"/>
        <v>0</v>
      </c>
      <c r="J213" s="33" t="str">
        <f t="shared" si="22"/>
        <v>NO BET</v>
      </c>
      <c r="K213" s="55"/>
      <c r="L213" s="73">
        <f t="shared" si="23"/>
        <v>0</v>
      </c>
      <c r="M213" s="86"/>
      <c r="N213" s="64"/>
      <c r="O213" s="127"/>
    </row>
    <row r="214" spans="1:15" ht="15" hidden="1" customHeight="1" x14ac:dyDescent="0.25">
      <c r="A214" s="84">
        <v>16</v>
      </c>
      <c r="B214" s="31"/>
      <c r="C214" s="31"/>
      <c r="D214" s="31"/>
      <c r="E214" s="43"/>
      <c r="F214" s="43"/>
      <c r="G214" s="28">
        <v>0</v>
      </c>
      <c r="H214" s="29">
        <v>0</v>
      </c>
      <c r="I214" s="32">
        <f t="shared" si="21"/>
        <v>0</v>
      </c>
      <c r="J214" s="33" t="str">
        <f t="shared" si="22"/>
        <v>NO BET</v>
      </c>
      <c r="K214" s="55"/>
      <c r="L214" s="73">
        <f t="shared" si="23"/>
        <v>0</v>
      </c>
      <c r="M214" s="86"/>
      <c r="N214" s="64"/>
      <c r="O214" s="127"/>
    </row>
    <row r="215" spans="1:15" ht="15" hidden="1" customHeight="1" x14ac:dyDescent="0.25">
      <c r="A215" s="84">
        <v>17</v>
      </c>
      <c r="B215" s="31"/>
      <c r="C215" s="31"/>
      <c r="D215" s="31"/>
      <c r="E215" s="43"/>
      <c r="F215" s="43"/>
      <c r="G215" s="28">
        <v>0</v>
      </c>
      <c r="H215" s="29">
        <v>0</v>
      </c>
      <c r="I215" s="32">
        <f t="shared" si="21"/>
        <v>0</v>
      </c>
      <c r="J215" s="33" t="str">
        <f t="shared" si="22"/>
        <v>NO BET</v>
      </c>
      <c r="K215" s="55"/>
      <c r="L215" s="73">
        <f t="shared" si="23"/>
        <v>0</v>
      </c>
      <c r="M215" s="86"/>
      <c r="N215" s="64"/>
      <c r="O215" s="127"/>
    </row>
    <row r="216" spans="1:15" hidden="1" x14ac:dyDescent="0.25">
      <c r="A216" s="84">
        <v>18</v>
      </c>
      <c r="B216" s="31"/>
      <c r="C216" s="31"/>
      <c r="D216" s="31"/>
      <c r="E216" s="43"/>
      <c r="F216" s="43"/>
      <c r="G216" s="28">
        <v>0</v>
      </c>
      <c r="H216" s="29">
        <v>0</v>
      </c>
      <c r="I216" s="32">
        <f t="shared" si="21"/>
        <v>0</v>
      </c>
      <c r="J216" s="33" t="str">
        <f t="shared" si="22"/>
        <v>NO BET</v>
      </c>
      <c r="K216" s="55"/>
      <c r="L216" s="73">
        <f t="shared" si="23"/>
        <v>0</v>
      </c>
      <c r="M216" s="86"/>
      <c r="N216" s="64"/>
      <c r="O216" s="127"/>
    </row>
    <row r="217" spans="1:15" ht="15" hidden="1" customHeight="1" x14ac:dyDescent="0.25">
      <c r="A217" s="84">
        <v>19</v>
      </c>
      <c r="B217" s="31"/>
      <c r="C217" s="31"/>
      <c r="D217" s="31"/>
      <c r="E217" s="43"/>
      <c r="F217" s="43"/>
      <c r="G217" s="28">
        <v>0</v>
      </c>
      <c r="H217" s="29">
        <v>0</v>
      </c>
      <c r="I217" s="32">
        <f t="shared" si="21"/>
        <v>0</v>
      </c>
      <c r="J217" s="33" t="str">
        <f t="shared" si="22"/>
        <v>NO BET</v>
      </c>
      <c r="K217" s="55"/>
      <c r="L217" s="73">
        <f t="shared" si="23"/>
        <v>0</v>
      </c>
      <c r="M217" s="86"/>
      <c r="N217" s="64"/>
      <c r="O217" s="127"/>
    </row>
    <row r="218" spans="1:15" ht="15" hidden="1" customHeight="1" x14ac:dyDescent="0.25">
      <c r="A218" s="84">
        <v>20</v>
      </c>
      <c r="B218" s="31"/>
      <c r="C218" s="31"/>
      <c r="D218" s="31"/>
      <c r="E218" s="43"/>
      <c r="F218" s="43"/>
      <c r="G218" s="5">
        <v>0</v>
      </c>
      <c r="H218" s="8">
        <v>0</v>
      </c>
      <c r="I218" s="19">
        <f t="shared" si="21"/>
        <v>0</v>
      </c>
      <c r="J218" s="33" t="str">
        <f t="shared" si="22"/>
        <v>NO BET</v>
      </c>
      <c r="K218" s="55"/>
      <c r="L218" s="73">
        <f t="shared" si="23"/>
        <v>0</v>
      </c>
      <c r="M218" s="86"/>
      <c r="N218" s="64"/>
      <c r="O218" s="127"/>
    </row>
    <row r="219" spans="1:15" ht="15" hidden="1" customHeight="1" x14ac:dyDescent="0.25">
      <c r="A219" s="84">
        <v>21</v>
      </c>
      <c r="B219" s="31"/>
      <c r="C219" s="31"/>
      <c r="D219" s="31"/>
      <c r="E219" s="43"/>
      <c r="F219" s="43"/>
      <c r="G219" s="28">
        <v>0</v>
      </c>
      <c r="H219" s="29">
        <v>0</v>
      </c>
      <c r="I219" s="32">
        <f t="shared" si="21"/>
        <v>0</v>
      </c>
      <c r="J219" s="33" t="str">
        <f t="shared" si="22"/>
        <v>NO BET</v>
      </c>
      <c r="K219" s="55"/>
      <c r="L219" s="73">
        <f t="shared" si="23"/>
        <v>0</v>
      </c>
      <c r="M219" s="86"/>
      <c r="N219" s="64"/>
      <c r="O219" s="127"/>
    </row>
    <row r="220" spans="1:15" ht="15" hidden="1" customHeight="1" x14ac:dyDescent="0.25">
      <c r="A220" s="83">
        <v>22</v>
      </c>
      <c r="B220" s="58"/>
      <c r="C220" s="58"/>
      <c r="D220" s="58"/>
      <c r="E220" s="62"/>
      <c r="F220" s="62"/>
      <c r="G220" s="5">
        <v>0</v>
      </c>
      <c r="H220" s="8">
        <v>0</v>
      </c>
      <c r="I220" s="19">
        <f t="shared" si="21"/>
        <v>0</v>
      </c>
      <c r="J220" s="15" t="str">
        <f t="shared" si="22"/>
        <v>NO BET</v>
      </c>
      <c r="K220" s="55"/>
      <c r="L220" s="73">
        <f t="shared" si="23"/>
        <v>0</v>
      </c>
      <c r="M220" s="86"/>
      <c r="N220" s="64"/>
      <c r="O220" s="127"/>
    </row>
    <row r="221" spans="1:15" ht="15" hidden="1" customHeight="1" x14ac:dyDescent="0.25">
      <c r="A221" s="83">
        <v>23</v>
      </c>
      <c r="B221" s="58"/>
      <c r="C221" s="58"/>
      <c r="D221" s="58"/>
      <c r="E221" s="62"/>
      <c r="F221" s="62"/>
      <c r="G221" s="6">
        <v>0</v>
      </c>
      <c r="H221" s="9">
        <v>0</v>
      </c>
      <c r="I221" s="19">
        <f t="shared" si="21"/>
        <v>0</v>
      </c>
      <c r="J221" s="15" t="str">
        <f t="shared" si="22"/>
        <v>NO BET</v>
      </c>
      <c r="K221" s="55"/>
      <c r="L221" s="73">
        <f t="shared" si="23"/>
        <v>0</v>
      </c>
      <c r="M221" s="86"/>
      <c r="N221" s="64"/>
      <c r="O221" s="127"/>
    </row>
    <row r="222" spans="1:15" ht="15" hidden="1" customHeight="1" x14ac:dyDescent="0.25">
      <c r="A222" s="83">
        <v>24</v>
      </c>
      <c r="B222" s="58"/>
      <c r="C222" s="58"/>
      <c r="D222" s="58"/>
      <c r="E222" s="62"/>
      <c r="F222" s="62"/>
      <c r="G222" s="6">
        <v>0</v>
      </c>
      <c r="H222" s="9">
        <v>0</v>
      </c>
      <c r="I222" s="19">
        <f t="shared" si="21"/>
        <v>0</v>
      </c>
      <c r="J222" s="15" t="str">
        <f t="shared" si="22"/>
        <v>NO BET</v>
      </c>
      <c r="K222" s="55"/>
      <c r="L222" s="73">
        <f t="shared" si="23"/>
        <v>0</v>
      </c>
      <c r="M222" s="86"/>
      <c r="N222" s="64"/>
      <c r="O222" s="127"/>
    </row>
    <row r="223" spans="1:15" ht="15" hidden="1" customHeight="1" x14ac:dyDescent="0.25">
      <c r="A223" s="76"/>
      <c r="B223" s="77"/>
      <c r="C223" s="76"/>
      <c r="D223" s="76"/>
      <c r="J223" s="59"/>
      <c r="K223" s="56" t="s">
        <v>26</v>
      </c>
      <c r="L223" s="60"/>
      <c r="N223" s="2"/>
    </row>
    <row r="224" spans="1:15" ht="15" hidden="1" customHeight="1" x14ac:dyDescent="0.25">
      <c r="A224" s="57" t="s">
        <v>22</v>
      </c>
      <c r="B224" s="407"/>
      <c r="C224" s="407"/>
      <c r="D224" s="231"/>
      <c r="E224" s="63" t="s">
        <v>16</v>
      </c>
      <c r="F224" s="61"/>
      <c r="G224" s="86"/>
      <c r="H224" s="16"/>
      <c r="I224" s="17" t="s">
        <v>25</v>
      </c>
      <c r="J224" s="18">
        <f>SUM(J199:J222)</f>
        <v>0</v>
      </c>
      <c r="K224" s="56" t="s">
        <v>17</v>
      </c>
      <c r="L224" s="18">
        <f>SUM(L199:L223)</f>
        <v>0</v>
      </c>
      <c r="N224" s="2"/>
    </row>
    <row r="225" spans="1:15" ht="15" hidden="1" customHeight="1" x14ac:dyDescent="0.25">
      <c r="A225" s="30" t="s">
        <v>40</v>
      </c>
      <c r="B225" s="2"/>
      <c r="C225" s="2"/>
      <c r="D225" s="2"/>
      <c r="E225" s="86"/>
      <c r="F225" s="86"/>
      <c r="G225" s="86"/>
      <c r="L225" s="95"/>
    </row>
    <row r="226" spans="1:15" ht="15" hidden="1" customHeight="1" x14ac:dyDescent="0.25">
      <c r="A226" s="30"/>
      <c r="B226" s="2"/>
      <c r="C226" s="2"/>
      <c r="D226" s="2"/>
      <c r="E226" s="86"/>
      <c r="F226" s="86"/>
      <c r="G226" s="86"/>
      <c r="L226" s="95"/>
    </row>
    <row r="227" spans="1:15" ht="15" hidden="1" customHeight="1" x14ac:dyDescent="0.25">
      <c r="A227" s="30"/>
      <c r="B227" s="2"/>
      <c r="C227" s="2"/>
      <c r="D227" s="2"/>
      <c r="E227" s="86"/>
      <c r="F227" s="86"/>
      <c r="G227" s="86"/>
      <c r="L227" s="95"/>
    </row>
    <row r="228" spans="1:15" ht="15" hidden="1" customHeight="1" x14ac:dyDescent="0.25">
      <c r="A228" s="238" t="s">
        <v>6</v>
      </c>
      <c r="B228" s="114"/>
      <c r="C228" s="69" t="s">
        <v>14</v>
      </c>
      <c r="D228" s="114"/>
      <c r="E228" s="232"/>
      <c r="F228" s="232"/>
      <c r="G228" s="114"/>
      <c r="H228" s="238" t="s">
        <v>19</v>
      </c>
      <c r="I228" s="415" t="s">
        <v>15</v>
      </c>
      <c r="J228" s="409">
        <v>0.9</v>
      </c>
      <c r="K228" s="412" t="s">
        <v>4</v>
      </c>
      <c r="L228" s="408">
        <v>100</v>
      </c>
      <c r="M228" s="411" t="s">
        <v>3</v>
      </c>
      <c r="N228" s="410" t="s">
        <v>50</v>
      </c>
      <c r="O228" s="115"/>
    </row>
    <row r="229" spans="1:15" hidden="1" x14ac:dyDescent="0.25">
      <c r="A229" s="79" t="s">
        <v>7</v>
      </c>
      <c r="B229" s="85">
        <v>7</v>
      </c>
      <c r="C229" s="80" t="s">
        <v>13</v>
      </c>
      <c r="D229" s="85"/>
      <c r="E229" s="78"/>
      <c r="F229" s="78"/>
      <c r="G229" s="85"/>
      <c r="H229" s="67"/>
      <c r="I229" s="415"/>
      <c r="J229" s="409"/>
      <c r="K229" s="412"/>
      <c r="L229" s="408"/>
      <c r="M229" s="411"/>
      <c r="N229" s="410"/>
      <c r="O229" s="115"/>
    </row>
    <row r="230" spans="1:15" ht="15" hidden="1" customHeight="1" x14ac:dyDescent="0.25">
      <c r="A230" s="81" t="s">
        <v>8</v>
      </c>
      <c r="B230" s="82" t="s">
        <v>59</v>
      </c>
      <c r="C230" s="67"/>
      <c r="D230" s="85"/>
      <c r="E230" s="54"/>
      <c r="F230" s="54"/>
      <c r="G230" s="85"/>
      <c r="H230" s="67"/>
      <c r="I230" s="52"/>
      <c r="J230" s="67"/>
      <c r="K230" s="67"/>
      <c r="L230" s="67"/>
      <c r="M230" s="410" t="s">
        <v>20</v>
      </c>
      <c r="N230" s="410"/>
      <c r="O230" s="116" t="s">
        <v>51</v>
      </c>
    </row>
    <row r="231" spans="1:15" ht="30" hidden="1" x14ac:dyDescent="0.25">
      <c r="A231" s="78" t="s">
        <v>9</v>
      </c>
      <c r="B231" s="78" t="s">
        <v>10</v>
      </c>
      <c r="C231" s="81" t="s">
        <v>0</v>
      </c>
      <c r="D231" s="81"/>
      <c r="E231" s="78" t="s">
        <v>43</v>
      </c>
      <c r="F231" s="78" t="s">
        <v>44</v>
      </c>
      <c r="G231" s="78" t="s">
        <v>11</v>
      </c>
      <c r="H231" s="233" t="s">
        <v>69</v>
      </c>
      <c r="I231" s="233" t="s">
        <v>70</v>
      </c>
      <c r="J231" s="78" t="s">
        <v>1</v>
      </c>
      <c r="K231" s="78" t="s">
        <v>12</v>
      </c>
      <c r="L231" s="78" t="s">
        <v>5</v>
      </c>
      <c r="M231" s="410"/>
      <c r="N231" s="410"/>
      <c r="O231" s="117" t="s">
        <v>52</v>
      </c>
    </row>
    <row r="232" spans="1:15" hidden="1" x14ac:dyDescent="0.25">
      <c r="A232" s="84">
        <v>1</v>
      </c>
      <c r="B232" s="135"/>
      <c r="C232" s="124"/>
      <c r="D232" s="201"/>
      <c r="E232" s="125"/>
      <c r="F232" s="126"/>
      <c r="G232" s="5">
        <v>0</v>
      </c>
      <c r="H232" s="8">
        <v>0</v>
      </c>
      <c r="I232" s="32">
        <f>H232</f>
        <v>0</v>
      </c>
      <c r="J232" s="33" t="str">
        <f>IF(M232="B", $L$228/G232*$J$228,IF(I232&lt;=G232,$M$228,IF(I232&gt;G232,SUM($L$228/G232*$J$228,0,ROUNDUP(,0)))))</f>
        <v>NO BET</v>
      </c>
      <c r="K232" s="55"/>
      <c r="L232" s="73">
        <f>IF(J232="NO BET",0,IF(K232&gt;1,J232*-1,IF(K232=1,SUM(J232*I232-J232,0))))</f>
        <v>0</v>
      </c>
      <c r="M232" s="86"/>
      <c r="N232" s="64"/>
      <c r="O232" s="64"/>
    </row>
    <row r="233" spans="1:15" ht="15" hidden="1" customHeight="1" x14ac:dyDescent="0.25">
      <c r="A233" s="84">
        <v>2</v>
      </c>
      <c r="B233" s="135"/>
      <c r="C233" s="124"/>
      <c r="D233" s="201"/>
      <c r="E233" s="125"/>
      <c r="F233" s="126"/>
      <c r="G233" s="5">
        <v>0</v>
      </c>
      <c r="H233" s="8">
        <v>0</v>
      </c>
      <c r="I233" s="32">
        <f t="shared" ref="I233:I255" si="24">H233</f>
        <v>0</v>
      </c>
      <c r="J233" s="33" t="str">
        <f t="shared" ref="J233:J255" si="25">IF(M233="B", $L$228/G233*$J$228,IF(I233&lt;=G233,$M$228,IF(I233&gt;G233,SUM($L$228/G233*$J$228,0,ROUNDUP(,0)))))</f>
        <v>NO BET</v>
      </c>
      <c r="K233" s="55"/>
      <c r="L233" s="73">
        <f t="shared" ref="L233:L255" si="26">IF(J233="NO BET",0,IF(K233&gt;1,J233*-1,IF(K233=1,SUM(J233*I233-J233,0))))</f>
        <v>0</v>
      </c>
      <c r="M233" s="86"/>
      <c r="N233" s="64"/>
      <c r="O233" s="64"/>
    </row>
    <row r="234" spans="1:15" hidden="1" x14ac:dyDescent="0.25">
      <c r="A234" s="84">
        <v>3</v>
      </c>
      <c r="B234" s="135"/>
      <c r="C234" s="124"/>
      <c r="D234" s="202"/>
      <c r="E234" s="125"/>
      <c r="F234" s="126"/>
      <c r="G234" s="28">
        <v>0</v>
      </c>
      <c r="H234" s="29">
        <v>0</v>
      </c>
      <c r="I234" s="32">
        <f t="shared" si="24"/>
        <v>0</v>
      </c>
      <c r="J234" s="33" t="str">
        <f t="shared" si="25"/>
        <v>NO BET</v>
      </c>
      <c r="K234" s="55"/>
      <c r="L234" s="73">
        <f t="shared" si="26"/>
        <v>0</v>
      </c>
      <c r="M234" s="86"/>
      <c r="N234" s="64"/>
      <c r="O234" s="64"/>
    </row>
    <row r="235" spans="1:15" ht="15" hidden="1" customHeight="1" x14ac:dyDescent="0.25">
      <c r="A235" s="84">
        <v>4</v>
      </c>
      <c r="B235" s="135"/>
      <c r="C235" s="124"/>
      <c r="D235" s="201"/>
      <c r="E235" s="125"/>
      <c r="F235" s="126"/>
      <c r="G235" s="28">
        <v>0</v>
      </c>
      <c r="H235" s="29">
        <v>0</v>
      </c>
      <c r="I235" s="32">
        <f t="shared" si="24"/>
        <v>0</v>
      </c>
      <c r="J235" s="33" t="str">
        <f t="shared" si="25"/>
        <v>NO BET</v>
      </c>
      <c r="K235" s="55"/>
      <c r="L235" s="73">
        <f t="shared" si="26"/>
        <v>0</v>
      </c>
      <c r="M235" s="86"/>
      <c r="N235" s="64"/>
      <c r="O235" s="64"/>
    </row>
    <row r="236" spans="1:15" hidden="1" x14ac:dyDescent="0.25">
      <c r="A236" s="84">
        <v>5</v>
      </c>
      <c r="B236" s="135"/>
      <c r="C236" s="124"/>
      <c r="D236" s="31"/>
      <c r="E236" s="125"/>
      <c r="F236" s="126"/>
      <c r="G236" s="28">
        <v>0</v>
      </c>
      <c r="H236" s="29">
        <v>0</v>
      </c>
      <c r="I236" s="32">
        <f t="shared" si="24"/>
        <v>0</v>
      </c>
      <c r="J236" s="33" t="str">
        <f t="shared" si="25"/>
        <v>NO BET</v>
      </c>
      <c r="K236" s="55"/>
      <c r="L236" s="73">
        <f t="shared" si="26"/>
        <v>0</v>
      </c>
      <c r="M236" s="86"/>
      <c r="N236" s="64"/>
      <c r="O236" s="64"/>
    </row>
    <row r="237" spans="1:15" hidden="1" x14ac:dyDescent="0.25">
      <c r="A237" s="84">
        <v>6</v>
      </c>
      <c r="B237" s="135"/>
      <c r="C237" s="124"/>
      <c r="D237" s="31"/>
      <c r="E237" s="125"/>
      <c r="F237" s="126"/>
      <c r="G237" s="28">
        <v>0</v>
      </c>
      <c r="H237" s="29">
        <v>0</v>
      </c>
      <c r="I237" s="32">
        <f t="shared" si="24"/>
        <v>0</v>
      </c>
      <c r="J237" s="33" t="str">
        <f t="shared" si="25"/>
        <v>NO BET</v>
      </c>
      <c r="K237" s="55"/>
      <c r="L237" s="73">
        <f t="shared" si="26"/>
        <v>0</v>
      </c>
      <c r="M237" s="86"/>
      <c r="N237" s="64"/>
      <c r="O237" s="64"/>
    </row>
    <row r="238" spans="1:15" hidden="1" x14ac:dyDescent="0.25">
      <c r="A238" s="84">
        <v>7</v>
      </c>
      <c r="B238" s="135"/>
      <c r="C238" s="124"/>
      <c r="D238" s="31"/>
      <c r="E238" s="125"/>
      <c r="F238" s="126"/>
      <c r="G238" s="5">
        <v>0</v>
      </c>
      <c r="H238" s="8">
        <v>0</v>
      </c>
      <c r="I238" s="32">
        <f t="shared" si="24"/>
        <v>0</v>
      </c>
      <c r="J238" s="33" t="str">
        <f t="shared" si="25"/>
        <v>NO BET</v>
      </c>
      <c r="K238" s="55"/>
      <c r="L238" s="73">
        <f t="shared" si="26"/>
        <v>0</v>
      </c>
      <c r="M238" s="86"/>
      <c r="N238" s="64"/>
      <c r="O238" s="64"/>
    </row>
    <row r="239" spans="1:15" hidden="1" x14ac:dyDescent="0.25">
      <c r="A239" s="84">
        <v>8</v>
      </c>
      <c r="B239" s="135"/>
      <c r="C239" s="124"/>
      <c r="D239" s="31"/>
      <c r="E239" s="125"/>
      <c r="F239" s="126"/>
      <c r="G239" s="28">
        <v>0</v>
      </c>
      <c r="H239" s="29">
        <v>0</v>
      </c>
      <c r="I239" s="32">
        <f t="shared" si="24"/>
        <v>0</v>
      </c>
      <c r="J239" s="33" t="str">
        <f t="shared" si="25"/>
        <v>NO BET</v>
      </c>
      <c r="K239" s="55"/>
      <c r="L239" s="73">
        <f t="shared" si="26"/>
        <v>0</v>
      </c>
      <c r="M239" s="86"/>
      <c r="N239" s="64"/>
      <c r="O239" s="64"/>
    </row>
    <row r="240" spans="1:15" ht="15" hidden="1" customHeight="1" x14ac:dyDescent="0.25">
      <c r="A240" s="84">
        <v>9</v>
      </c>
      <c r="B240" s="135"/>
      <c r="C240" s="124"/>
      <c r="D240" s="31"/>
      <c r="E240" s="125"/>
      <c r="F240" s="126"/>
      <c r="G240" s="28">
        <v>0</v>
      </c>
      <c r="H240" s="29">
        <v>0</v>
      </c>
      <c r="I240" s="32">
        <f t="shared" si="24"/>
        <v>0</v>
      </c>
      <c r="J240" s="33" t="str">
        <f t="shared" si="25"/>
        <v>NO BET</v>
      </c>
      <c r="K240" s="55"/>
      <c r="L240" s="73">
        <f t="shared" si="26"/>
        <v>0</v>
      </c>
      <c r="M240" s="86"/>
      <c r="N240" s="64"/>
      <c r="O240" s="64"/>
    </row>
    <row r="241" spans="1:15" ht="15" hidden="1" customHeight="1" x14ac:dyDescent="0.25">
      <c r="A241" s="84">
        <v>10</v>
      </c>
      <c r="B241" s="135"/>
      <c r="C241" s="124"/>
      <c r="D241" s="31"/>
      <c r="E241" s="125"/>
      <c r="F241" s="126"/>
      <c r="G241" s="28">
        <v>0</v>
      </c>
      <c r="H241" s="29">
        <v>0</v>
      </c>
      <c r="I241" s="32">
        <f t="shared" si="24"/>
        <v>0</v>
      </c>
      <c r="J241" s="33" t="str">
        <f t="shared" si="25"/>
        <v>NO BET</v>
      </c>
      <c r="K241" s="55"/>
      <c r="L241" s="73">
        <f t="shared" si="26"/>
        <v>0</v>
      </c>
      <c r="M241" s="86"/>
      <c r="N241" s="64"/>
      <c r="O241" s="64"/>
    </row>
    <row r="242" spans="1:15" ht="15" hidden="1" customHeight="1" x14ac:dyDescent="0.25">
      <c r="A242" s="84">
        <v>11</v>
      </c>
      <c r="B242" s="135"/>
      <c r="C242" s="124"/>
      <c r="D242" s="31"/>
      <c r="E242" s="125"/>
      <c r="F242" s="126"/>
      <c r="G242" s="28">
        <v>0</v>
      </c>
      <c r="H242" s="29">
        <v>0</v>
      </c>
      <c r="I242" s="32">
        <f t="shared" si="24"/>
        <v>0</v>
      </c>
      <c r="J242" s="33" t="str">
        <f t="shared" si="25"/>
        <v>NO BET</v>
      </c>
      <c r="K242" s="55"/>
      <c r="L242" s="73">
        <f t="shared" si="26"/>
        <v>0</v>
      </c>
      <c r="M242" s="86"/>
      <c r="N242" s="64"/>
      <c r="O242" s="64"/>
    </row>
    <row r="243" spans="1:15" ht="15" hidden="1" customHeight="1" x14ac:dyDescent="0.25">
      <c r="A243" s="84">
        <v>12</v>
      </c>
      <c r="B243" s="135"/>
      <c r="C243" s="124"/>
      <c r="D243" s="31"/>
      <c r="E243" s="125"/>
      <c r="F243" s="126"/>
      <c r="G243" s="28">
        <v>0</v>
      </c>
      <c r="H243" s="29">
        <v>0</v>
      </c>
      <c r="I243" s="32">
        <f t="shared" si="24"/>
        <v>0</v>
      </c>
      <c r="J243" s="33" t="str">
        <f t="shared" si="25"/>
        <v>NO BET</v>
      </c>
      <c r="K243" s="55"/>
      <c r="L243" s="73">
        <f t="shared" si="26"/>
        <v>0</v>
      </c>
      <c r="M243" s="86"/>
      <c r="N243" s="64"/>
      <c r="O243" s="64"/>
    </row>
    <row r="244" spans="1:15" ht="15" hidden="1" customHeight="1" x14ac:dyDescent="0.25">
      <c r="A244" s="84">
        <v>13</v>
      </c>
      <c r="B244" s="135"/>
      <c r="C244" s="124"/>
      <c r="D244" s="31"/>
      <c r="E244" s="125"/>
      <c r="F244" s="126"/>
      <c r="G244" s="28">
        <v>0</v>
      </c>
      <c r="H244" s="29">
        <v>0</v>
      </c>
      <c r="I244" s="32">
        <f t="shared" si="24"/>
        <v>0</v>
      </c>
      <c r="J244" s="33" t="str">
        <f t="shared" si="25"/>
        <v>NO BET</v>
      </c>
      <c r="K244" s="55"/>
      <c r="L244" s="73">
        <f t="shared" si="26"/>
        <v>0</v>
      </c>
      <c r="M244" s="86"/>
      <c r="N244" s="64"/>
      <c r="O244" s="64"/>
    </row>
    <row r="245" spans="1:15" hidden="1" x14ac:dyDescent="0.25">
      <c r="A245" s="84">
        <v>14</v>
      </c>
      <c r="B245" s="135"/>
      <c r="C245" s="124"/>
      <c r="D245" s="31"/>
      <c r="E245" s="125"/>
      <c r="F245" s="126"/>
      <c r="G245" s="28">
        <v>0</v>
      </c>
      <c r="H245" s="29">
        <v>0</v>
      </c>
      <c r="I245" s="32">
        <f t="shared" si="24"/>
        <v>0</v>
      </c>
      <c r="J245" s="33" t="str">
        <f t="shared" si="25"/>
        <v>NO BET</v>
      </c>
      <c r="K245" s="55"/>
      <c r="L245" s="73">
        <f t="shared" si="26"/>
        <v>0</v>
      </c>
      <c r="M245" s="86"/>
      <c r="N245" s="64"/>
      <c r="O245" s="64"/>
    </row>
    <row r="246" spans="1:15" hidden="1" x14ac:dyDescent="0.25">
      <c r="A246" s="84">
        <v>15</v>
      </c>
      <c r="B246" s="134"/>
      <c r="C246" s="31"/>
      <c r="D246" s="31"/>
      <c r="E246" s="43"/>
      <c r="F246" s="162"/>
      <c r="G246" s="28">
        <v>0</v>
      </c>
      <c r="H246" s="29">
        <v>0</v>
      </c>
      <c r="I246" s="32">
        <f t="shared" si="24"/>
        <v>0</v>
      </c>
      <c r="J246" s="33" t="str">
        <f t="shared" si="25"/>
        <v>NO BET</v>
      </c>
      <c r="K246" s="55"/>
      <c r="L246" s="73">
        <f t="shared" si="26"/>
        <v>0</v>
      </c>
      <c r="M246" s="86"/>
      <c r="N246" s="64"/>
      <c r="O246" s="64"/>
    </row>
    <row r="247" spans="1:15" hidden="1" x14ac:dyDescent="0.25">
      <c r="A247" s="84">
        <v>16</v>
      </c>
      <c r="B247" s="134"/>
      <c r="C247" s="31"/>
      <c r="D247" s="31"/>
      <c r="E247" s="43"/>
      <c r="F247" s="43"/>
      <c r="G247" s="28">
        <v>0</v>
      </c>
      <c r="H247" s="29">
        <v>0</v>
      </c>
      <c r="I247" s="32">
        <f t="shared" si="24"/>
        <v>0</v>
      </c>
      <c r="J247" s="33" t="str">
        <f t="shared" si="25"/>
        <v>NO BET</v>
      </c>
      <c r="K247" s="55"/>
      <c r="L247" s="73">
        <f t="shared" si="26"/>
        <v>0</v>
      </c>
      <c r="M247" s="86"/>
      <c r="N247" s="64"/>
      <c r="O247" s="64"/>
    </row>
    <row r="248" spans="1:15" hidden="1" x14ac:dyDescent="0.25">
      <c r="A248" s="83">
        <v>17</v>
      </c>
      <c r="B248" s="153"/>
      <c r="C248" s="58"/>
      <c r="D248" s="58"/>
      <c r="E248" s="62"/>
      <c r="F248" s="62"/>
      <c r="G248" s="6">
        <v>0</v>
      </c>
      <c r="H248" s="9">
        <v>0</v>
      </c>
      <c r="I248" s="19">
        <f t="shared" si="24"/>
        <v>0</v>
      </c>
      <c r="J248" s="15" t="str">
        <f t="shared" si="25"/>
        <v>NO BET</v>
      </c>
      <c r="K248" s="55"/>
      <c r="L248" s="73">
        <f t="shared" si="26"/>
        <v>0</v>
      </c>
      <c r="M248" s="86"/>
      <c r="N248" s="64"/>
      <c r="O248" s="64"/>
    </row>
    <row r="249" spans="1:15" hidden="1" x14ac:dyDescent="0.25">
      <c r="A249" s="83">
        <v>18</v>
      </c>
      <c r="B249" s="58"/>
      <c r="C249" s="58"/>
      <c r="D249" s="58"/>
      <c r="E249" s="62"/>
      <c r="F249" s="62"/>
      <c r="G249" s="6">
        <v>0</v>
      </c>
      <c r="H249" s="9">
        <v>0</v>
      </c>
      <c r="I249" s="19">
        <f t="shared" si="24"/>
        <v>0</v>
      </c>
      <c r="J249" s="15" t="str">
        <f t="shared" si="25"/>
        <v>NO BET</v>
      </c>
      <c r="K249" s="55"/>
      <c r="L249" s="73">
        <f t="shared" si="26"/>
        <v>0</v>
      </c>
      <c r="M249" s="86"/>
      <c r="N249" s="64"/>
      <c r="O249" s="64"/>
    </row>
    <row r="250" spans="1:15" hidden="1" x14ac:dyDescent="0.25">
      <c r="A250" s="83">
        <v>19</v>
      </c>
      <c r="B250" s="58"/>
      <c r="C250" s="58"/>
      <c r="D250" s="58"/>
      <c r="E250" s="62"/>
      <c r="F250" s="62"/>
      <c r="G250" s="6">
        <v>0</v>
      </c>
      <c r="H250" s="9">
        <v>0</v>
      </c>
      <c r="I250" s="19">
        <f t="shared" si="24"/>
        <v>0</v>
      </c>
      <c r="J250" s="15" t="str">
        <f t="shared" si="25"/>
        <v>NO BET</v>
      </c>
      <c r="K250" s="55"/>
      <c r="L250" s="73">
        <f t="shared" si="26"/>
        <v>0</v>
      </c>
      <c r="M250" s="86"/>
      <c r="N250" s="64"/>
      <c r="O250" s="64"/>
    </row>
    <row r="251" spans="1:15" hidden="1" x14ac:dyDescent="0.25">
      <c r="A251" s="83">
        <v>20</v>
      </c>
      <c r="B251" s="58"/>
      <c r="C251" s="58"/>
      <c r="D251" s="58"/>
      <c r="E251" s="62"/>
      <c r="F251" s="62"/>
      <c r="G251" s="7">
        <v>0</v>
      </c>
      <c r="H251" s="10">
        <v>0</v>
      </c>
      <c r="I251" s="19">
        <f t="shared" si="24"/>
        <v>0</v>
      </c>
      <c r="J251" s="15" t="str">
        <f t="shared" si="25"/>
        <v>NO BET</v>
      </c>
      <c r="K251" s="55"/>
      <c r="L251" s="73">
        <f t="shared" si="26"/>
        <v>0</v>
      </c>
      <c r="M251" s="86"/>
      <c r="N251" s="64"/>
      <c r="O251" s="64"/>
    </row>
    <row r="252" spans="1:15" hidden="1" x14ac:dyDescent="0.25">
      <c r="A252" s="83">
        <v>21</v>
      </c>
      <c r="B252" s="58"/>
      <c r="C252" s="58"/>
      <c r="D252" s="58"/>
      <c r="E252" s="62"/>
      <c r="F252" s="62"/>
      <c r="G252" s="28">
        <v>0</v>
      </c>
      <c r="H252" s="29">
        <v>0</v>
      </c>
      <c r="I252" s="19">
        <f t="shared" si="24"/>
        <v>0</v>
      </c>
      <c r="J252" s="15" t="str">
        <f t="shared" si="25"/>
        <v>NO BET</v>
      </c>
      <c r="K252" s="55"/>
      <c r="L252" s="73">
        <f t="shared" si="26"/>
        <v>0</v>
      </c>
      <c r="M252" s="86"/>
      <c r="N252" s="64"/>
      <c r="O252" s="64"/>
    </row>
    <row r="253" spans="1:15" hidden="1" x14ac:dyDescent="0.25">
      <c r="A253" s="83">
        <v>22</v>
      </c>
      <c r="B253" s="58"/>
      <c r="C253" s="58"/>
      <c r="D253" s="58"/>
      <c r="E253" s="62"/>
      <c r="F253" s="62"/>
      <c r="G253" s="5">
        <v>0</v>
      </c>
      <c r="H253" s="8">
        <v>0</v>
      </c>
      <c r="I253" s="19">
        <f t="shared" si="24"/>
        <v>0</v>
      </c>
      <c r="J253" s="15" t="str">
        <f t="shared" si="25"/>
        <v>NO BET</v>
      </c>
      <c r="K253" s="55"/>
      <c r="L253" s="73">
        <f t="shared" si="26"/>
        <v>0</v>
      </c>
      <c r="M253" s="86"/>
      <c r="N253" s="64"/>
      <c r="O253" s="64"/>
    </row>
    <row r="254" spans="1:15" hidden="1" x14ac:dyDescent="0.25">
      <c r="A254" s="83">
        <v>23</v>
      </c>
      <c r="B254" s="58"/>
      <c r="C254" s="58"/>
      <c r="D254" s="58"/>
      <c r="E254" s="62"/>
      <c r="F254" s="62"/>
      <c r="G254" s="6">
        <v>0</v>
      </c>
      <c r="H254" s="9">
        <v>0</v>
      </c>
      <c r="I254" s="19">
        <f t="shared" si="24"/>
        <v>0</v>
      </c>
      <c r="J254" s="15" t="str">
        <f t="shared" si="25"/>
        <v>NO BET</v>
      </c>
      <c r="K254" s="55"/>
      <c r="L254" s="73">
        <f t="shared" si="26"/>
        <v>0</v>
      </c>
      <c r="M254" s="86"/>
      <c r="N254" s="64"/>
      <c r="O254" s="64"/>
    </row>
    <row r="255" spans="1:15" hidden="1" x14ac:dyDescent="0.25">
      <c r="A255" s="83">
        <v>24</v>
      </c>
      <c r="B255" s="58"/>
      <c r="C255" s="58"/>
      <c r="D255" s="58"/>
      <c r="E255" s="62"/>
      <c r="F255" s="62"/>
      <c r="G255" s="6">
        <v>0</v>
      </c>
      <c r="H255" s="9">
        <v>0</v>
      </c>
      <c r="I255" s="19">
        <f t="shared" si="24"/>
        <v>0</v>
      </c>
      <c r="J255" s="15" t="str">
        <f t="shared" si="25"/>
        <v>NO BET</v>
      </c>
      <c r="K255" s="55"/>
      <c r="L255" s="73">
        <f t="shared" si="26"/>
        <v>0</v>
      </c>
      <c r="M255" s="86"/>
      <c r="N255" s="64"/>
      <c r="O255" s="64"/>
    </row>
    <row r="256" spans="1:15" hidden="1" x14ac:dyDescent="0.25">
      <c r="A256" s="76"/>
      <c r="B256" s="77"/>
      <c r="C256" s="76"/>
      <c r="D256" s="76"/>
      <c r="J256" s="59"/>
      <c r="K256" s="56" t="s">
        <v>26</v>
      </c>
      <c r="L256" s="60"/>
      <c r="M256" s="86"/>
      <c r="N256" s="2"/>
    </row>
    <row r="257" spans="1:15" hidden="1" x14ac:dyDescent="0.25">
      <c r="A257" s="57" t="s">
        <v>22</v>
      </c>
      <c r="B257" s="407"/>
      <c r="C257" s="407"/>
      <c r="D257" s="231"/>
      <c r="E257" s="63" t="s">
        <v>16</v>
      </c>
      <c r="F257" s="61"/>
      <c r="G257" s="86"/>
      <c r="H257" s="16"/>
      <c r="I257" s="17" t="s">
        <v>25</v>
      </c>
      <c r="J257" s="18">
        <f>SUM(J232:J255)</f>
        <v>0</v>
      </c>
      <c r="K257" s="56" t="s">
        <v>17</v>
      </c>
      <c r="L257" s="18">
        <f>SUM(L232:L256)</f>
        <v>0</v>
      </c>
      <c r="M257" s="86"/>
      <c r="N257" s="2"/>
    </row>
    <row r="258" spans="1:15" hidden="1" x14ac:dyDescent="0.25">
      <c r="A258" s="30" t="s">
        <v>40</v>
      </c>
      <c r="B258" s="2"/>
      <c r="C258" s="2"/>
      <c r="D258" s="2"/>
      <c r="E258" s="86"/>
      <c r="F258" s="86"/>
      <c r="G258" s="86"/>
      <c r="N258" s="2"/>
    </row>
    <row r="259" spans="1:15" hidden="1" x14ac:dyDescent="0.25">
      <c r="A259" s="30"/>
      <c r="B259" s="2"/>
      <c r="C259" s="2"/>
      <c r="D259" s="2"/>
      <c r="E259" s="86"/>
      <c r="F259" s="86"/>
      <c r="G259" s="86"/>
      <c r="N259" s="2"/>
    </row>
    <row r="260" spans="1:15" hidden="1" x14ac:dyDescent="0.25">
      <c r="A260" s="30"/>
      <c r="B260" s="2"/>
      <c r="C260" s="2"/>
      <c r="D260" s="2"/>
      <c r="E260" s="86"/>
      <c r="F260" s="86"/>
      <c r="G260" s="86"/>
      <c r="N260" s="2"/>
    </row>
    <row r="261" spans="1:15" ht="15" hidden="1" customHeight="1" x14ac:dyDescent="0.25">
      <c r="A261" s="238" t="s">
        <v>6</v>
      </c>
      <c r="B261" s="114" t="s">
        <v>55</v>
      </c>
      <c r="C261" s="69" t="s">
        <v>14</v>
      </c>
      <c r="D261" s="114"/>
      <c r="E261" s="232"/>
      <c r="F261" s="232"/>
      <c r="G261" s="114"/>
      <c r="H261" s="238" t="s">
        <v>19</v>
      </c>
      <c r="I261" s="415" t="s">
        <v>15</v>
      </c>
      <c r="J261" s="409">
        <v>0.9</v>
      </c>
      <c r="K261" s="412" t="s">
        <v>4</v>
      </c>
      <c r="L261" s="408">
        <v>100</v>
      </c>
      <c r="M261" s="411" t="s">
        <v>3</v>
      </c>
      <c r="N261" s="410" t="s">
        <v>50</v>
      </c>
      <c r="O261" s="115"/>
    </row>
    <row r="262" spans="1:15" hidden="1" x14ac:dyDescent="0.25">
      <c r="A262" s="79" t="s">
        <v>7</v>
      </c>
      <c r="B262" s="85">
        <v>8</v>
      </c>
      <c r="C262" s="80" t="s">
        <v>13</v>
      </c>
      <c r="D262" s="85"/>
      <c r="E262" s="78"/>
      <c r="F262" s="78"/>
      <c r="G262" s="85"/>
      <c r="H262" s="67"/>
      <c r="I262" s="415"/>
      <c r="J262" s="409"/>
      <c r="K262" s="412"/>
      <c r="L262" s="408"/>
      <c r="M262" s="411"/>
      <c r="N262" s="410"/>
      <c r="O262" s="115"/>
    </row>
    <row r="263" spans="1:15" ht="15" hidden="1" customHeight="1" x14ac:dyDescent="0.25">
      <c r="A263" s="81" t="s">
        <v>8</v>
      </c>
      <c r="B263" s="82" t="s">
        <v>60</v>
      </c>
      <c r="C263" s="67"/>
      <c r="D263" s="85"/>
      <c r="E263" s="54"/>
      <c r="F263" s="54"/>
      <c r="G263" s="85"/>
      <c r="H263" s="67"/>
      <c r="I263" s="52"/>
      <c r="J263" s="67"/>
      <c r="K263" s="67"/>
      <c r="L263" s="67"/>
      <c r="M263" s="410" t="s">
        <v>20</v>
      </c>
      <c r="N263" s="410"/>
      <c r="O263" s="116" t="s">
        <v>51</v>
      </c>
    </row>
    <row r="264" spans="1:15" ht="30" hidden="1" x14ac:dyDescent="0.25">
      <c r="A264" s="78" t="s">
        <v>9</v>
      </c>
      <c r="B264" s="78" t="s">
        <v>10</v>
      </c>
      <c r="C264" s="81" t="s">
        <v>0</v>
      </c>
      <c r="D264" s="81"/>
      <c r="E264" s="78" t="s">
        <v>43</v>
      </c>
      <c r="F264" s="78" t="s">
        <v>44</v>
      </c>
      <c r="G264" s="78" t="s">
        <v>11</v>
      </c>
      <c r="H264" s="233" t="s">
        <v>69</v>
      </c>
      <c r="I264" s="233" t="s">
        <v>70</v>
      </c>
      <c r="J264" s="78" t="s">
        <v>1</v>
      </c>
      <c r="K264" s="78" t="s">
        <v>12</v>
      </c>
      <c r="L264" s="78" t="s">
        <v>5</v>
      </c>
      <c r="M264" s="410"/>
      <c r="N264" s="410"/>
      <c r="O264" s="117" t="s">
        <v>52</v>
      </c>
    </row>
    <row r="265" spans="1:15" hidden="1" x14ac:dyDescent="0.25">
      <c r="A265" s="84">
        <v>1</v>
      </c>
      <c r="B265" s="135"/>
      <c r="C265" s="124"/>
      <c r="D265" s="201"/>
      <c r="E265" s="125"/>
      <c r="F265" s="126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5"/>
      <c r="L265" s="73">
        <f>IF(J265="NO BET",0,IF(K265&gt;1,J265*-1,IF(K265=1,SUM(J265*I265-J265,0))))</f>
        <v>0</v>
      </c>
      <c r="M265" s="86"/>
      <c r="N265" s="64"/>
      <c r="O265" s="64"/>
    </row>
    <row r="266" spans="1:15" hidden="1" x14ac:dyDescent="0.25">
      <c r="A266" s="84">
        <v>2</v>
      </c>
      <c r="B266" s="135"/>
      <c r="C266" s="124"/>
      <c r="D266" s="201"/>
      <c r="E266" s="125"/>
      <c r="F266" s="126"/>
      <c r="G266" s="5">
        <v>0</v>
      </c>
      <c r="H266" s="8">
        <v>0</v>
      </c>
      <c r="I266" s="32">
        <f t="shared" ref="I266:I288" si="27">H266</f>
        <v>0</v>
      </c>
      <c r="J266" s="33" t="str">
        <f t="shared" ref="J266:J288" si="28">IF(M266="B", $L$261/G266*$J$261,IF(I266&lt;=G266,$M$261,IF(I266&gt;G266,SUM($L$261/G266*$J$261,0,ROUNDUP(,0)))))</f>
        <v>NO BET</v>
      </c>
      <c r="K266" s="55"/>
      <c r="L266" s="73">
        <f t="shared" ref="L266:L288" si="29">IF(J266="NO BET",0,IF(K266&gt;1,J266*-1,IF(K266=1,SUM(J266*I266-J266,0))))</f>
        <v>0</v>
      </c>
      <c r="M266" s="86"/>
      <c r="N266" s="64"/>
      <c r="O266" s="64"/>
    </row>
    <row r="267" spans="1:15" hidden="1" x14ac:dyDescent="0.25">
      <c r="A267" s="84">
        <v>3</v>
      </c>
      <c r="B267" s="135"/>
      <c r="C267" s="124"/>
      <c r="D267" s="202"/>
      <c r="E267" s="125"/>
      <c r="F267" s="126"/>
      <c r="G267" s="28">
        <v>0</v>
      </c>
      <c r="H267" s="29">
        <v>0</v>
      </c>
      <c r="I267" s="32">
        <f t="shared" si="27"/>
        <v>0</v>
      </c>
      <c r="J267" s="33" t="str">
        <f t="shared" si="28"/>
        <v>NO BET</v>
      </c>
      <c r="K267" s="55"/>
      <c r="L267" s="73">
        <f t="shared" si="29"/>
        <v>0</v>
      </c>
      <c r="M267" s="86"/>
      <c r="N267" s="64"/>
      <c r="O267" s="64"/>
    </row>
    <row r="268" spans="1:15" hidden="1" x14ac:dyDescent="0.25">
      <c r="A268" s="84">
        <v>4</v>
      </c>
      <c r="B268" s="135"/>
      <c r="C268" s="124"/>
      <c r="D268" s="201"/>
      <c r="E268" s="125"/>
      <c r="F268" s="126"/>
      <c r="G268" s="28">
        <v>0</v>
      </c>
      <c r="H268" s="29">
        <v>0</v>
      </c>
      <c r="I268" s="32">
        <f t="shared" si="27"/>
        <v>0</v>
      </c>
      <c r="J268" s="33" t="str">
        <f t="shared" si="28"/>
        <v>NO BET</v>
      </c>
      <c r="K268" s="55"/>
      <c r="L268" s="73">
        <f t="shared" si="29"/>
        <v>0</v>
      </c>
      <c r="M268" s="86"/>
      <c r="N268" s="64"/>
      <c r="O268" s="64"/>
    </row>
    <row r="269" spans="1:15" hidden="1" x14ac:dyDescent="0.25">
      <c r="A269" s="84">
        <v>5</v>
      </c>
      <c r="B269" s="135"/>
      <c r="C269" s="124"/>
      <c r="D269" s="31"/>
      <c r="E269" s="125"/>
      <c r="F269" s="126"/>
      <c r="G269" s="28">
        <v>0</v>
      </c>
      <c r="H269" s="29">
        <v>0</v>
      </c>
      <c r="I269" s="32">
        <f t="shared" si="27"/>
        <v>0</v>
      </c>
      <c r="J269" s="33" t="str">
        <f t="shared" si="28"/>
        <v>NO BET</v>
      </c>
      <c r="K269" s="55"/>
      <c r="L269" s="73">
        <f t="shared" si="29"/>
        <v>0</v>
      </c>
      <c r="M269" s="86"/>
      <c r="N269" s="64"/>
      <c r="O269" s="64"/>
    </row>
    <row r="270" spans="1:15" ht="15" hidden="1" customHeight="1" x14ac:dyDescent="0.25">
      <c r="A270" s="84">
        <v>6</v>
      </c>
      <c r="B270" s="135"/>
      <c r="C270" s="124"/>
      <c r="D270" s="31"/>
      <c r="E270" s="125"/>
      <c r="F270" s="126"/>
      <c r="G270" s="28">
        <v>0</v>
      </c>
      <c r="H270" s="29">
        <v>0</v>
      </c>
      <c r="I270" s="32">
        <f t="shared" si="27"/>
        <v>0</v>
      </c>
      <c r="J270" s="33" t="str">
        <f t="shared" si="28"/>
        <v>NO BET</v>
      </c>
      <c r="K270" s="55"/>
      <c r="L270" s="73">
        <f t="shared" si="29"/>
        <v>0</v>
      </c>
      <c r="M270" s="86"/>
      <c r="N270" s="64"/>
      <c r="O270" s="64"/>
    </row>
    <row r="271" spans="1:15" ht="15" hidden="1" customHeight="1" x14ac:dyDescent="0.25">
      <c r="A271" s="84">
        <v>7</v>
      </c>
      <c r="B271" s="135"/>
      <c r="C271" s="124"/>
      <c r="D271" s="31"/>
      <c r="E271" s="125"/>
      <c r="F271" s="126"/>
      <c r="G271" s="5">
        <v>0</v>
      </c>
      <c r="H271" s="8">
        <v>0</v>
      </c>
      <c r="I271" s="32">
        <f t="shared" si="27"/>
        <v>0</v>
      </c>
      <c r="J271" s="33" t="str">
        <f t="shared" si="28"/>
        <v>NO BET</v>
      </c>
      <c r="K271" s="55"/>
      <c r="L271" s="73">
        <f t="shared" si="29"/>
        <v>0</v>
      </c>
      <c r="M271" s="86"/>
      <c r="N271" s="64"/>
      <c r="O271" s="64"/>
    </row>
    <row r="272" spans="1:15" hidden="1" x14ac:dyDescent="0.25">
      <c r="A272" s="84">
        <v>8</v>
      </c>
      <c r="B272" s="135"/>
      <c r="C272" s="124"/>
      <c r="D272" s="31"/>
      <c r="E272" s="125"/>
      <c r="F272" s="126"/>
      <c r="G272" s="28">
        <v>0</v>
      </c>
      <c r="H272" s="29">
        <v>0</v>
      </c>
      <c r="I272" s="32">
        <f t="shared" si="27"/>
        <v>0</v>
      </c>
      <c r="J272" s="33" t="str">
        <f t="shared" si="28"/>
        <v>NO BET</v>
      </c>
      <c r="K272" s="55"/>
      <c r="L272" s="73">
        <f t="shared" si="29"/>
        <v>0</v>
      </c>
      <c r="M272" s="86"/>
      <c r="N272" s="64"/>
      <c r="O272" s="64"/>
    </row>
    <row r="273" spans="1:15" ht="15" hidden="1" customHeight="1" x14ac:dyDescent="0.25">
      <c r="A273" s="84">
        <v>9</v>
      </c>
      <c r="B273" s="135"/>
      <c r="C273" s="124"/>
      <c r="D273" s="31"/>
      <c r="E273" s="125"/>
      <c r="F273" s="126"/>
      <c r="G273" s="28">
        <v>0</v>
      </c>
      <c r="H273" s="29">
        <v>0</v>
      </c>
      <c r="I273" s="32">
        <f t="shared" si="27"/>
        <v>0</v>
      </c>
      <c r="J273" s="33" t="str">
        <f t="shared" si="28"/>
        <v>NO BET</v>
      </c>
      <c r="K273" s="55"/>
      <c r="L273" s="73">
        <f t="shared" si="29"/>
        <v>0</v>
      </c>
      <c r="M273" s="86"/>
      <c r="N273" s="64"/>
      <c r="O273" s="64"/>
    </row>
    <row r="274" spans="1:15" hidden="1" x14ac:dyDescent="0.25">
      <c r="A274" s="84">
        <v>10</v>
      </c>
      <c r="B274" s="135"/>
      <c r="C274" s="124"/>
      <c r="D274" s="31"/>
      <c r="E274" s="125"/>
      <c r="F274" s="126"/>
      <c r="G274" s="28">
        <v>0</v>
      </c>
      <c r="H274" s="29">
        <v>0</v>
      </c>
      <c r="I274" s="32">
        <f t="shared" si="27"/>
        <v>0</v>
      </c>
      <c r="J274" s="33" t="str">
        <f t="shared" si="28"/>
        <v>NO BET</v>
      </c>
      <c r="K274" s="55"/>
      <c r="L274" s="73">
        <f t="shared" si="29"/>
        <v>0</v>
      </c>
      <c r="M274" s="86"/>
      <c r="N274" s="64"/>
      <c r="O274" s="64"/>
    </row>
    <row r="275" spans="1:15" hidden="1" x14ac:dyDescent="0.25">
      <c r="A275" s="84">
        <v>11</v>
      </c>
      <c r="B275" s="135"/>
      <c r="C275" s="124"/>
      <c r="D275" s="31"/>
      <c r="E275" s="125"/>
      <c r="F275" s="126"/>
      <c r="G275" s="28">
        <v>0</v>
      </c>
      <c r="H275" s="29">
        <v>0</v>
      </c>
      <c r="I275" s="32">
        <f t="shared" si="27"/>
        <v>0</v>
      </c>
      <c r="J275" s="33" t="str">
        <f t="shared" si="28"/>
        <v>NO BET</v>
      </c>
      <c r="K275" s="55"/>
      <c r="L275" s="73">
        <f t="shared" si="29"/>
        <v>0</v>
      </c>
      <c r="M275" s="86"/>
      <c r="N275" s="64"/>
      <c r="O275" s="64"/>
    </row>
    <row r="276" spans="1:15" hidden="1" x14ac:dyDescent="0.25">
      <c r="A276" s="84">
        <v>12</v>
      </c>
      <c r="B276" s="135"/>
      <c r="C276" s="124"/>
      <c r="D276" s="31"/>
      <c r="E276" s="125"/>
      <c r="F276" s="126"/>
      <c r="G276" s="28">
        <v>0</v>
      </c>
      <c r="H276" s="29">
        <v>0</v>
      </c>
      <c r="I276" s="32">
        <f t="shared" si="27"/>
        <v>0</v>
      </c>
      <c r="J276" s="33" t="str">
        <f t="shared" si="28"/>
        <v>NO BET</v>
      </c>
      <c r="K276" s="55"/>
      <c r="L276" s="73">
        <f t="shared" si="29"/>
        <v>0</v>
      </c>
      <c r="M276" s="86"/>
      <c r="N276" s="64"/>
      <c r="O276" s="64"/>
    </row>
    <row r="277" spans="1:15" hidden="1" x14ac:dyDescent="0.25">
      <c r="A277" s="84">
        <v>13</v>
      </c>
      <c r="B277" s="135"/>
      <c r="C277" s="124"/>
      <c r="D277" s="31"/>
      <c r="E277" s="125"/>
      <c r="F277" s="126"/>
      <c r="G277" s="28">
        <v>0</v>
      </c>
      <c r="H277" s="29">
        <v>0</v>
      </c>
      <c r="I277" s="32">
        <f t="shared" si="27"/>
        <v>0</v>
      </c>
      <c r="J277" s="33" t="str">
        <f t="shared" si="28"/>
        <v>NO BET</v>
      </c>
      <c r="K277" s="55"/>
      <c r="L277" s="73">
        <f t="shared" si="29"/>
        <v>0</v>
      </c>
      <c r="M277" s="86"/>
      <c r="N277" s="64"/>
      <c r="O277" s="64"/>
    </row>
    <row r="278" spans="1:15" hidden="1" x14ac:dyDescent="0.25">
      <c r="A278" s="84">
        <v>14</v>
      </c>
      <c r="B278" s="135"/>
      <c r="C278" s="124"/>
      <c r="D278" s="31"/>
      <c r="E278" s="125"/>
      <c r="F278" s="126"/>
      <c r="G278" s="28">
        <v>0</v>
      </c>
      <c r="H278" s="29">
        <v>0</v>
      </c>
      <c r="I278" s="32">
        <f t="shared" si="27"/>
        <v>0</v>
      </c>
      <c r="J278" s="33" t="str">
        <f t="shared" si="28"/>
        <v>NO BET</v>
      </c>
      <c r="K278" s="55"/>
      <c r="L278" s="73">
        <f t="shared" si="29"/>
        <v>0</v>
      </c>
      <c r="M278" s="86"/>
      <c r="N278" s="64"/>
      <c r="O278" s="64"/>
    </row>
    <row r="279" spans="1:15" hidden="1" x14ac:dyDescent="0.25">
      <c r="A279" s="84">
        <v>15</v>
      </c>
      <c r="B279" s="135"/>
      <c r="C279" s="124"/>
      <c r="D279" s="31"/>
      <c r="E279" s="125"/>
      <c r="F279" s="126"/>
      <c r="G279" s="28">
        <v>0</v>
      </c>
      <c r="H279" s="29">
        <v>0</v>
      </c>
      <c r="I279" s="32">
        <f t="shared" si="27"/>
        <v>0</v>
      </c>
      <c r="J279" s="33" t="str">
        <f t="shared" si="28"/>
        <v>NO BET</v>
      </c>
      <c r="K279" s="55"/>
      <c r="L279" s="73">
        <f t="shared" si="29"/>
        <v>0</v>
      </c>
      <c r="M279" s="86"/>
      <c r="N279" s="64"/>
      <c r="O279" s="64"/>
    </row>
    <row r="280" spans="1:15" hidden="1" x14ac:dyDescent="0.25">
      <c r="A280" s="84">
        <v>16</v>
      </c>
      <c r="B280" s="202"/>
      <c r="C280" s="31"/>
      <c r="D280" s="31"/>
      <c r="E280" s="142"/>
      <c r="F280" s="163"/>
      <c r="G280" s="28">
        <v>0</v>
      </c>
      <c r="H280" s="29">
        <v>0</v>
      </c>
      <c r="I280" s="32">
        <f t="shared" si="27"/>
        <v>0</v>
      </c>
      <c r="J280" s="33" t="str">
        <f t="shared" si="28"/>
        <v>NO BET</v>
      </c>
      <c r="K280" s="55"/>
      <c r="L280" s="73">
        <f t="shared" si="29"/>
        <v>0</v>
      </c>
      <c r="M280" s="86"/>
      <c r="N280" s="64"/>
      <c r="O280" s="64"/>
    </row>
    <row r="281" spans="1:15" hidden="1" x14ac:dyDescent="0.25">
      <c r="A281" s="84">
        <v>17</v>
      </c>
      <c r="B281" s="31"/>
      <c r="C281" s="31"/>
      <c r="D281" s="31"/>
      <c r="E281" s="43"/>
      <c r="F281" s="43"/>
      <c r="G281" s="28">
        <v>0</v>
      </c>
      <c r="H281" s="29">
        <v>0</v>
      </c>
      <c r="I281" s="32">
        <f t="shared" si="27"/>
        <v>0</v>
      </c>
      <c r="J281" s="33" t="str">
        <f t="shared" si="28"/>
        <v>NO BET</v>
      </c>
      <c r="K281" s="55"/>
      <c r="L281" s="73">
        <f t="shared" si="29"/>
        <v>0</v>
      </c>
      <c r="M281" s="86"/>
      <c r="N281" s="64"/>
      <c r="O281" s="64"/>
    </row>
    <row r="282" spans="1:15" hidden="1" x14ac:dyDescent="0.25">
      <c r="A282" s="83">
        <v>18</v>
      </c>
      <c r="B282" s="58"/>
      <c r="C282" s="58"/>
      <c r="D282" s="58"/>
      <c r="E282" s="62"/>
      <c r="F282" s="62"/>
      <c r="G282" s="6">
        <v>0</v>
      </c>
      <c r="H282" s="9">
        <v>0</v>
      </c>
      <c r="I282" s="19">
        <f t="shared" si="27"/>
        <v>0</v>
      </c>
      <c r="J282" s="15" t="str">
        <f t="shared" si="28"/>
        <v>NO BET</v>
      </c>
      <c r="K282" s="55"/>
      <c r="L282" s="73">
        <f t="shared" si="29"/>
        <v>0</v>
      </c>
      <c r="M282" s="86"/>
      <c r="N282" s="64"/>
      <c r="O282" s="64"/>
    </row>
    <row r="283" spans="1:15" hidden="1" x14ac:dyDescent="0.25">
      <c r="A283" s="83">
        <v>19</v>
      </c>
      <c r="B283" s="58"/>
      <c r="C283" s="58"/>
      <c r="D283" s="58"/>
      <c r="E283" s="62"/>
      <c r="F283" s="62"/>
      <c r="G283" s="6">
        <v>0</v>
      </c>
      <c r="H283" s="9">
        <v>0</v>
      </c>
      <c r="I283" s="19">
        <f t="shared" si="27"/>
        <v>0</v>
      </c>
      <c r="J283" s="15" t="str">
        <f t="shared" si="28"/>
        <v>NO BET</v>
      </c>
      <c r="K283" s="55"/>
      <c r="L283" s="73">
        <f t="shared" si="29"/>
        <v>0</v>
      </c>
      <c r="M283" s="86"/>
      <c r="N283" s="64"/>
      <c r="O283" s="64"/>
    </row>
    <row r="284" spans="1:15" hidden="1" x14ac:dyDescent="0.25">
      <c r="A284" s="83">
        <v>20</v>
      </c>
      <c r="B284" s="58"/>
      <c r="C284" s="58"/>
      <c r="D284" s="58"/>
      <c r="E284" s="62"/>
      <c r="F284" s="62"/>
      <c r="G284" s="7">
        <v>0</v>
      </c>
      <c r="H284" s="10">
        <v>0</v>
      </c>
      <c r="I284" s="19">
        <f t="shared" si="27"/>
        <v>0</v>
      </c>
      <c r="J284" s="15" t="str">
        <f t="shared" si="28"/>
        <v>NO BET</v>
      </c>
      <c r="K284" s="55"/>
      <c r="L284" s="73">
        <f t="shared" si="29"/>
        <v>0</v>
      </c>
      <c r="M284" s="86"/>
      <c r="N284" s="64"/>
      <c r="O284" s="64"/>
    </row>
    <row r="285" spans="1:15" ht="15" hidden="1" customHeight="1" x14ac:dyDescent="0.25">
      <c r="A285" s="83">
        <v>21</v>
      </c>
      <c r="B285" s="58"/>
      <c r="C285" s="58"/>
      <c r="D285" s="31"/>
      <c r="E285" s="43"/>
      <c r="F285" s="43"/>
      <c r="G285" s="28">
        <v>0</v>
      </c>
      <c r="H285" s="29">
        <v>0</v>
      </c>
      <c r="I285" s="19">
        <f t="shared" si="27"/>
        <v>0</v>
      </c>
      <c r="J285" s="15" t="str">
        <f t="shared" si="28"/>
        <v>NO BET</v>
      </c>
      <c r="K285" s="55"/>
      <c r="L285" s="73">
        <f t="shared" si="29"/>
        <v>0</v>
      </c>
      <c r="M285" s="86"/>
      <c r="N285" s="64"/>
      <c r="O285" s="64"/>
    </row>
    <row r="286" spans="1:15" hidden="1" x14ac:dyDescent="0.25">
      <c r="A286" s="83">
        <v>22</v>
      </c>
      <c r="B286" s="58"/>
      <c r="C286" s="58"/>
      <c r="D286" s="58"/>
      <c r="E286" s="62"/>
      <c r="F286" s="62"/>
      <c r="G286" s="5">
        <v>0</v>
      </c>
      <c r="H286" s="8">
        <v>0</v>
      </c>
      <c r="I286" s="19">
        <f t="shared" si="27"/>
        <v>0</v>
      </c>
      <c r="J286" s="15" t="str">
        <f t="shared" si="28"/>
        <v>NO BET</v>
      </c>
      <c r="K286" s="55"/>
      <c r="L286" s="73">
        <f t="shared" si="29"/>
        <v>0</v>
      </c>
      <c r="M286" s="86"/>
      <c r="N286" s="64"/>
      <c r="O286" s="64"/>
    </row>
    <row r="287" spans="1:15" hidden="1" x14ac:dyDescent="0.25">
      <c r="A287" s="83">
        <v>23</v>
      </c>
      <c r="B287" s="58"/>
      <c r="C287" s="58"/>
      <c r="D287" s="58"/>
      <c r="E287" s="62"/>
      <c r="F287" s="62"/>
      <c r="G287" s="6">
        <v>0</v>
      </c>
      <c r="H287" s="9">
        <v>0</v>
      </c>
      <c r="I287" s="19">
        <f t="shared" si="27"/>
        <v>0</v>
      </c>
      <c r="J287" s="15" t="str">
        <f t="shared" si="28"/>
        <v>NO BET</v>
      </c>
      <c r="K287" s="55"/>
      <c r="L287" s="73">
        <f t="shared" si="29"/>
        <v>0</v>
      </c>
      <c r="M287" s="86"/>
      <c r="N287" s="64"/>
      <c r="O287" s="64"/>
    </row>
    <row r="288" spans="1:15" hidden="1" x14ac:dyDescent="0.25">
      <c r="A288" s="83">
        <v>24</v>
      </c>
      <c r="B288" s="58"/>
      <c r="C288" s="58"/>
      <c r="D288" s="58"/>
      <c r="E288" s="62"/>
      <c r="F288" s="62"/>
      <c r="G288" s="6">
        <v>0</v>
      </c>
      <c r="H288" s="9">
        <v>0</v>
      </c>
      <c r="I288" s="19">
        <f t="shared" si="27"/>
        <v>0</v>
      </c>
      <c r="J288" s="15" t="str">
        <f t="shared" si="28"/>
        <v>NO BET</v>
      </c>
      <c r="K288" s="55"/>
      <c r="L288" s="73">
        <f t="shared" si="29"/>
        <v>0</v>
      </c>
      <c r="M288" s="86"/>
      <c r="N288" s="64"/>
      <c r="O288" s="64"/>
    </row>
    <row r="289" spans="1:24" hidden="1" x14ac:dyDescent="0.25">
      <c r="A289" s="76"/>
      <c r="B289" s="77"/>
      <c r="C289" s="76"/>
      <c r="D289" s="76"/>
      <c r="J289" s="59"/>
      <c r="K289" s="56" t="s">
        <v>26</v>
      </c>
      <c r="L289" s="60"/>
      <c r="M289" s="86"/>
      <c r="N289" s="2"/>
    </row>
    <row r="290" spans="1:24" hidden="1" x14ac:dyDescent="0.25">
      <c r="A290" s="57" t="s">
        <v>22</v>
      </c>
      <c r="B290" s="407"/>
      <c r="C290" s="407"/>
      <c r="D290" s="231"/>
      <c r="E290" s="63" t="s">
        <v>16</v>
      </c>
      <c r="F290" s="61"/>
      <c r="G290" s="86"/>
      <c r="H290" s="16"/>
      <c r="I290" s="17" t="s">
        <v>25</v>
      </c>
      <c r="J290" s="18">
        <f>SUM(J265:J288)</f>
        <v>0</v>
      </c>
      <c r="K290" s="56" t="s">
        <v>17</v>
      </c>
      <c r="L290" s="18">
        <f>SUM(L265:L289)</f>
        <v>0</v>
      </c>
      <c r="M290" s="86"/>
      <c r="N290" s="2"/>
    </row>
    <row r="291" spans="1:24" hidden="1" x14ac:dyDescent="0.25">
      <c r="A291" s="30" t="s">
        <v>40</v>
      </c>
      <c r="B291" s="2"/>
      <c r="C291" s="2"/>
      <c r="D291" s="2"/>
      <c r="E291" s="86"/>
      <c r="F291" s="86"/>
      <c r="G291" s="86"/>
      <c r="N291" s="2"/>
    </row>
    <row r="292" spans="1:24" hidden="1" x14ac:dyDescent="0.25">
      <c r="A292" s="30"/>
      <c r="B292" s="2"/>
      <c r="C292" s="2"/>
      <c r="D292" s="2"/>
      <c r="E292" s="86"/>
      <c r="F292" s="86"/>
      <c r="G292" s="86"/>
      <c r="N292" s="2"/>
    </row>
    <row r="293" spans="1:24" hidden="1" x14ac:dyDescent="0.25">
      <c r="A293" s="30"/>
      <c r="B293" s="2"/>
      <c r="C293" s="2"/>
      <c r="D293" s="2"/>
      <c r="E293" s="86"/>
      <c r="F293" s="86"/>
      <c r="G293" s="86"/>
      <c r="N293" s="2"/>
    </row>
    <row r="294" spans="1:24" hidden="1" x14ac:dyDescent="0.25">
      <c r="A294" s="238" t="s">
        <v>6</v>
      </c>
      <c r="B294" s="114"/>
      <c r="C294" s="69" t="s">
        <v>14</v>
      </c>
      <c r="D294" s="114"/>
      <c r="E294" s="232"/>
      <c r="F294" s="232"/>
      <c r="G294" s="114"/>
      <c r="H294" s="238" t="s">
        <v>19</v>
      </c>
      <c r="I294" s="415" t="s">
        <v>15</v>
      </c>
      <c r="J294" s="409">
        <v>0.9</v>
      </c>
      <c r="K294" s="412" t="s">
        <v>4</v>
      </c>
      <c r="L294" s="408">
        <v>100</v>
      </c>
      <c r="M294" s="411" t="s">
        <v>3</v>
      </c>
      <c r="N294" s="410" t="s">
        <v>50</v>
      </c>
      <c r="O294" s="115"/>
      <c r="P294" s="249"/>
    </row>
    <row r="295" spans="1:24" hidden="1" x14ac:dyDescent="0.25">
      <c r="A295" s="79" t="s">
        <v>7</v>
      </c>
      <c r="B295" s="85">
        <v>9</v>
      </c>
      <c r="C295" s="80" t="s">
        <v>13</v>
      </c>
      <c r="D295" s="85"/>
      <c r="E295" s="78"/>
      <c r="F295" s="78"/>
      <c r="G295" s="85"/>
      <c r="H295" s="67"/>
      <c r="I295" s="415"/>
      <c r="J295" s="409"/>
      <c r="K295" s="412"/>
      <c r="L295" s="408"/>
      <c r="M295" s="411"/>
      <c r="N295" s="410"/>
      <c r="O295" s="115"/>
      <c r="P295" s="249"/>
    </row>
    <row r="296" spans="1:24" ht="15" hidden="1" customHeight="1" x14ac:dyDescent="0.25">
      <c r="A296" s="81" t="s">
        <v>8</v>
      </c>
      <c r="B296" s="82" t="s">
        <v>28</v>
      </c>
      <c r="C296" s="67"/>
      <c r="D296" s="85"/>
      <c r="E296" s="54"/>
      <c r="F296" s="54"/>
      <c r="G296" s="85"/>
      <c r="H296" s="67"/>
      <c r="I296" s="52"/>
      <c r="J296" s="67"/>
      <c r="K296" s="67"/>
      <c r="L296" s="67"/>
      <c r="M296" s="410" t="s">
        <v>20</v>
      </c>
      <c r="N296" s="410"/>
      <c r="O296" s="116" t="s">
        <v>51</v>
      </c>
      <c r="P296" s="249"/>
    </row>
    <row r="297" spans="1:24" ht="30" hidden="1" x14ac:dyDescent="0.25">
      <c r="A297" s="78" t="s">
        <v>9</v>
      </c>
      <c r="B297" s="78" t="s">
        <v>10</v>
      </c>
      <c r="C297" s="81" t="s">
        <v>0</v>
      </c>
      <c r="D297" s="81"/>
      <c r="E297" s="78" t="s">
        <v>43</v>
      </c>
      <c r="F297" s="78" t="s">
        <v>44</v>
      </c>
      <c r="G297" s="78" t="s">
        <v>11</v>
      </c>
      <c r="H297" s="233" t="s">
        <v>69</v>
      </c>
      <c r="I297" s="233" t="s">
        <v>70</v>
      </c>
      <c r="J297" s="78" t="s">
        <v>1</v>
      </c>
      <c r="K297" s="78" t="s">
        <v>12</v>
      </c>
      <c r="L297" s="78" t="s">
        <v>5</v>
      </c>
      <c r="M297" s="410"/>
      <c r="N297" s="410"/>
      <c r="O297" s="117" t="s">
        <v>52</v>
      </c>
      <c r="P297" s="249"/>
    </row>
    <row r="298" spans="1:24" ht="15" hidden="1" customHeight="1" x14ac:dyDescent="0.25">
      <c r="A298" s="83">
        <v>1</v>
      </c>
      <c r="B298" s="154"/>
      <c r="C298" s="150"/>
      <c r="D298" s="150"/>
      <c r="E298" s="62"/>
      <c r="F298" s="62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5"/>
      <c r="L298" s="73">
        <f>IF(J298="NO BET",0,IF(K298&gt;1,J298*-1,IF(K298=1,SUM(J298*I298-J298,0))))</f>
        <v>0</v>
      </c>
      <c r="M298" s="86"/>
      <c r="N298" s="64"/>
      <c r="O298" s="64"/>
    </row>
    <row r="299" spans="1:24" ht="15" hidden="1" customHeight="1" x14ac:dyDescent="0.25">
      <c r="A299" s="83">
        <v>2</v>
      </c>
      <c r="B299" s="154"/>
      <c r="C299" s="150"/>
      <c r="D299" s="150"/>
      <c r="E299" s="62"/>
      <c r="F299" s="62"/>
      <c r="G299" s="5">
        <v>0</v>
      </c>
      <c r="H299" s="8">
        <v>0</v>
      </c>
      <c r="I299" s="19">
        <f t="shared" ref="I299:I321" si="30">H299</f>
        <v>0</v>
      </c>
      <c r="J299" s="15" t="str">
        <f t="shared" ref="J299:J321" si="31">IF(M299="B", $L$261/G299*$J$261,IF(I299&lt;=G299,$M$261,IF(I299&gt;G299,SUM($L$261/G299*$J$261,0,ROUNDUP(,0)))))</f>
        <v>NO BET</v>
      </c>
      <c r="K299" s="55"/>
      <c r="L299" s="73">
        <f t="shared" ref="L299:L321" si="32">IF(J299="NO BET",0,IF(K299&gt;1,J299*-1,IF(K299=1,SUM(J299*I299-J299,0))))</f>
        <v>0</v>
      </c>
      <c r="M299" s="86"/>
      <c r="N299" s="64"/>
      <c r="O299" s="64"/>
      <c r="Q299" s="250"/>
      <c r="R299" s="250"/>
      <c r="S299" s="250"/>
    </row>
    <row r="300" spans="1:24" ht="15" hidden="1" customHeight="1" x14ac:dyDescent="0.25">
      <c r="A300" s="83">
        <v>3</v>
      </c>
      <c r="B300" s="154"/>
      <c r="C300" s="155"/>
      <c r="D300" s="151"/>
      <c r="E300" s="62"/>
      <c r="F300" s="62"/>
      <c r="G300" s="6">
        <v>0</v>
      </c>
      <c r="H300" s="9">
        <v>0</v>
      </c>
      <c r="I300" s="19">
        <f t="shared" si="30"/>
        <v>0</v>
      </c>
      <c r="J300" s="15" t="str">
        <f t="shared" si="31"/>
        <v>NO BET</v>
      </c>
      <c r="K300" s="55"/>
      <c r="L300" s="73">
        <f t="shared" si="32"/>
        <v>0</v>
      </c>
      <c r="M300" s="86"/>
      <c r="N300" s="64"/>
      <c r="O300" s="64"/>
      <c r="Q300" s="250"/>
      <c r="R300" s="250"/>
      <c r="S300" s="250"/>
    </row>
    <row r="301" spans="1:24" ht="15" hidden="1" customHeight="1" x14ac:dyDescent="0.25">
      <c r="A301" s="83">
        <v>4</v>
      </c>
      <c r="B301" s="154"/>
      <c r="C301" s="150"/>
      <c r="D301" s="150"/>
      <c r="E301" s="62"/>
      <c r="F301" s="62"/>
      <c r="G301" s="6">
        <v>0</v>
      </c>
      <c r="H301" s="9">
        <v>0</v>
      </c>
      <c r="I301" s="19">
        <f t="shared" si="30"/>
        <v>0</v>
      </c>
      <c r="J301" s="15" t="str">
        <f t="shared" si="31"/>
        <v>NO BET</v>
      </c>
      <c r="K301" s="55"/>
      <c r="L301" s="73">
        <f t="shared" si="32"/>
        <v>0</v>
      </c>
      <c r="M301" s="86"/>
      <c r="N301" s="64"/>
      <c r="O301" s="64"/>
      <c r="Q301" s="250"/>
    </row>
    <row r="302" spans="1:24" ht="15" hidden="1" customHeight="1" x14ac:dyDescent="0.25">
      <c r="A302" s="83">
        <v>5</v>
      </c>
      <c r="B302" s="154"/>
      <c r="C302" s="58"/>
      <c r="D302" s="58"/>
      <c r="E302" s="62"/>
      <c r="F302" s="62"/>
      <c r="G302" s="6">
        <v>0</v>
      </c>
      <c r="H302" s="9">
        <v>0</v>
      </c>
      <c r="I302" s="19">
        <f t="shared" si="30"/>
        <v>0</v>
      </c>
      <c r="J302" s="15" t="str">
        <f t="shared" si="31"/>
        <v>NO BET</v>
      </c>
      <c r="K302" s="55"/>
      <c r="L302" s="73">
        <f t="shared" si="32"/>
        <v>0</v>
      </c>
      <c r="M302" s="86"/>
      <c r="N302" s="64"/>
      <c r="O302" s="64"/>
      <c r="Q302" s="170"/>
      <c r="U302" s="2"/>
      <c r="V302" s="2"/>
      <c r="W302" s="2"/>
      <c r="X302" s="2"/>
    </row>
    <row r="303" spans="1:24" ht="15" hidden="1" customHeight="1" x14ac:dyDescent="0.25">
      <c r="A303" s="83">
        <v>6</v>
      </c>
      <c r="B303" s="154"/>
      <c r="C303" s="58"/>
      <c r="D303" s="58"/>
      <c r="E303" s="62"/>
      <c r="F303" s="62"/>
      <c r="G303" s="6">
        <v>0</v>
      </c>
      <c r="H303" s="9">
        <v>0</v>
      </c>
      <c r="I303" s="19">
        <f t="shared" si="30"/>
        <v>0</v>
      </c>
      <c r="J303" s="15" t="str">
        <f t="shared" si="31"/>
        <v>NO BET</v>
      </c>
      <c r="K303" s="55"/>
      <c r="L303" s="73">
        <f t="shared" si="32"/>
        <v>0</v>
      </c>
      <c r="M303" s="86"/>
      <c r="N303" s="64"/>
      <c r="O303" s="64"/>
      <c r="Q303" s="171"/>
      <c r="R303" s="251"/>
      <c r="S303" s="251"/>
      <c r="U303" s="141"/>
      <c r="V303" s="141"/>
      <c r="W303" s="40"/>
    </row>
    <row r="304" spans="1:24" ht="15" hidden="1" customHeight="1" x14ac:dyDescent="0.25">
      <c r="A304" s="156">
        <v>7</v>
      </c>
      <c r="B304" s="155"/>
      <c r="C304" s="129"/>
      <c r="D304" s="129"/>
      <c r="E304" s="130"/>
      <c r="F304" s="130"/>
      <c r="G304" s="5">
        <v>0</v>
      </c>
      <c r="H304" s="8">
        <v>0</v>
      </c>
      <c r="I304" s="19">
        <f t="shared" si="30"/>
        <v>0</v>
      </c>
      <c r="J304" s="15" t="str">
        <f t="shared" si="31"/>
        <v>NO BET</v>
      </c>
      <c r="K304" s="55"/>
      <c r="L304" s="73">
        <f t="shared" si="32"/>
        <v>0</v>
      </c>
      <c r="M304" s="86"/>
      <c r="N304" s="64"/>
      <c r="O304" s="64"/>
      <c r="Q304" s="170"/>
      <c r="R304" s="252"/>
      <c r="S304" s="252"/>
      <c r="U304" s="141"/>
      <c r="V304" s="141"/>
      <c r="W304" s="40"/>
    </row>
    <row r="305" spans="1:23" ht="15" hidden="1" customHeight="1" x14ac:dyDescent="0.25">
      <c r="A305" s="84">
        <v>8</v>
      </c>
      <c r="B305" s="154"/>
      <c r="C305" s="58"/>
      <c r="D305" s="58"/>
      <c r="E305" s="43"/>
      <c r="F305" s="43"/>
      <c r="G305" s="28">
        <v>0</v>
      </c>
      <c r="H305" s="29">
        <v>0</v>
      </c>
      <c r="I305" s="32">
        <f t="shared" si="30"/>
        <v>0</v>
      </c>
      <c r="J305" s="33" t="str">
        <f t="shared" si="31"/>
        <v>NO BET</v>
      </c>
      <c r="K305" s="55"/>
      <c r="L305" s="73">
        <f t="shared" si="32"/>
        <v>0</v>
      </c>
      <c r="M305" s="86"/>
      <c r="N305" s="64"/>
      <c r="O305" s="64"/>
      <c r="Q305" s="172"/>
      <c r="R305" s="252"/>
      <c r="S305" s="252"/>
      <c r="U305" s="253"/>
      <c r="V305" s="253"/>
      <c r="W305" s="41"/>
    </row>
    <row r="306" spans="1:23" ht="15" hidden="1" customHeight="1" x14ac:dyDescent="0.25">
      <c r="A306" s="83">
        <v>9</v>
      </c>
      <c r="B306" s="154"/>
      <c r="C306" s="58"/>
      <c r="D306" s="58"/>
      <c r="E306" s="62"/>
      <c r="F306" s="62"/>
      <c r="G306" s="6">
        <v>0</v>
      </c>
      <c r="H306" s="9">
        <v>0</v>
      </c>
      <c r="I306" s="19">
        <f t="shared" si="30"/>
        <v>0</v>
      </c>
      <c r="J306" s="15" t="str">
        <f t="shared" si="31"/>
        <v>NO BET</v>
      </c>
      <c r="K306" s="55"/>
      <c r="L306" s="73">
        <f t="shared" si="32"/>
        <v>0</v>
      </c>
      <c r="M306" s="86"/>
      <c r="N306" s="64"/>
      <c r="O306" s="64"/>
      <c r="Q306" s="254"/>
      <c r="R306" s="252"/>
      <c r="S306" s="252"/>
      <c r="U306" s="435"/>
      <c r="V306" s="435"/>
      <c r="W306" s="40"/>
    </row>
    <row r="307" spans="1:23" ht="15" hidden="1" customHeight="1" x14ac:dyDescent="0.25">
      <c r="A307" s="83">
        <v>10</v>
      </c>
      <c r="B307" s="154"/>
      <c r="C307" s="58"/>
      <c r="D307" s="58"/>
      <c r="E307" s="62"/>
      <c r="F307" s="62"/>
      <c r="G307" s="6">
        <v>0</v>
      </c>
      <c r="H307" s="9">
        <v>0</v>
      </c>
      <c r="I307" s="19">
        <f t="shared" si="30"/>
        <v>0</v>
      </c>
      <c r="J307" s="15" t="str">
        <f t="shared" si="31"/>
        <v>NO BET</v>
      </c>
      <c r="K307" s="55"/>
      <c r="L307" s="73">
        <f t="shared" si="32"/>
        <v>0</v>
      </c>
      <c r="M307" s="86"/>
      <c r="N307" s="64"/>
      <c r="O307" s="64"/>
      <c r="Q307" s="254"/>
      <c r="R307" s="252"/>
      <c r="S307" s="252"/>
      <c r="U307" s="255"/>
      <c r="V307" s="255"/>
      <c r="W307" s="40"/>
    </row>
    <row r="308" spans="1:23" ht="15" hidden="1" customHeight="1" x14ac:dyDescent="0.25">
      <c r="A308" s="83">
        <v>11</v>
      </c>
      <c r="B308" s="154"/>
      <c r="C308" s="58"/>
      <c r="D308" s="58"/>
      <c r="E308" s="62"/>
      <c r="F308" s="62"/>
      <c r="G308" s="6">
        <v>0</v>
      </c>
      <c r="H308" s="9">
        <v>0</v>
      </c>
      <c r="I308" s="19">
        <f t="shared" si="30"/>
        <v>0</v>
      </c>
      <c r="J308" s="15" t="str">
        <f t="shared" si="31"/>
        <v>NO BET</v>
      </c>
      <c r="K308" s="55"/>
      <c r="L308" s="73">
        <f t="shared" si="32"/>
        <v>0</v>
      </c>
      <c r="M308" s="86"/>
      <c r="N308" s="64"/>
      <c r="O308" s="64"/>
      <c r="Q308" s="254"/>
      <c r="R308" s="252"/>
      <c r="S308" s="252"/>
      <c r="U308" s="141"/>
      <c r="V308" s="141"/>
      <c r="W308" s="40"/>
    </row>
    <row r="309" spans="1:23" ht="15" hidden="1" customHeight="1" x14ac:dyDescent="0.25">
      <c r="A309" s="83">
        <v>12</v>
      </c>
      <c r="B309" s="58"/>
      <c r="C309" s="58"/>
      <c r="D309" s="58"/>
      <c r="E309" s="62"/>
      <c r="F309" s="62"/>
      <c r="G309" s="6">
        <v>0</v>
      </c>
      <c r="H309" s="9">
        <v>0</v>
      </c>
      <c r="I309" s="19">
        <f t="shared" si="30"/>
        <v>0</v>
      </c>
      <c r="J309" s="15" t="str">
        <f t="shared" si="31"/>
        <v>NO BET</v>
      </c>
      <c r="K309" s="55"/>
      <c r="L309" s="73">
        <f t="shared" si="32"/>
        <v>0</v>
      </c>
      <c r="M309" s="86"/>
      <c r="N309" s="64"/>
      <c r="O309" s="64"/>
      <c r="Q309" s="254"/>
      <c r="R309" s="252"/>
      <c r="S309" s="252"/>
      <c r="U309" s="141"/>
      <c r="V309" s="141"/>
      <c r="W309" s="40"/>
    </row>
    <row r="310" spans="1:23" ht="15" hidden="1" customHeight="1" x14ac:dyDescent="0.25">
      <c r="A310" s="83">
        <v>13</v>
      </c>
      <c r="B310" s="58"/>
      <c r="C310" s="58"/>
      <c r="D310" s="58"/>
      <c r="E310" s="62"/>
      <c r="F310" s="62"/>
      <c r="G310" s="6">
        <v>0</v>
      </c>
      <c r="H310" s="9">
        <v>0</v>
      </c>
      <c r="I310" s="19">
        <f t="shared" si="30"/>
        <v>0</v>
      </c>
      <c r="J310" s="15" t="str">
        <f t="shared" si="31"/>
        <v>NO BET</v>
      </c>
      <c r="K310" s="55"/>
      <c r="L310" s="73">
        <f t="shared" si="32"/>
        <v>0</v>
      </c>
      <c r="M310" s="86"/>
      <c r="N310" s="64"/>
      <c r="O310" s="64"/>
      <c r="Q310" s="254"/>
      <c r="R310" s="252"/>
      <c r="S310" s="252"/>
      <c r="U310" s="105"/>
      <c r="V310" s="105"/>
      <c r="W310" s="40"/>
    </row>
    <row r="311" spans="1:23" ht="15" hidden="1" customHeight="1" x14ac:dyDescent="0.25">
      <c r="A311" s="83">
        <v>14</v>
      </c>
      <c r="B311" s="58"/>
      <c r="C311" s="58"/>
      <c r="D311" s="58"/>
      <c r="E311" s="62"/>
      <c r="F311" s="62"/>
      <c r="G311" s="6">
        <v>0</v>
      </c>
      <c r="H311" s="9">
        <v>0</v>
      </c>
      <c r="I311" s="19">
        <f t="shared" si="30"/>
        <v>0</v>
      </c>
      <c r="J311" s="15" t="str">
        <f t="shared" si="31"/>
        <v>NO BET</v>
      </c>
      <c r="K311" s="55"/>
      <c r="L311" s="73">
        <f t="shared" si="32"/>
        <v>0</v>
      </c>
      <c r="M311" s="86"/>
      <c r="N311" s="64"/>
      <c r="O311" s="64"/>
      <c r="Q311" s="254"/>
      <c r="R311" s="252"/>
      <c r="S311" s="252"/>
      <c r="U311" s="435"/>
      <c r="V311" s="435"/>
      <c r="W311" s="40"/>
    </row>
    <row r="312" spans="1:23" ht="15" hidden="1" customHeight="1" x14ac:dyDescent="0.25">
      <c r="A312" s="83">
        <v>15</v>
      </c>
      <c r="B312" s="58"/>
      <c r="C312" s="58"/>
      <c r="D312" s="58"/>
      <c r="E312" s="62"/>
      <c r="F312" s="62"/>
      <c r="G312" s="6">
        <v>0</v>
      </c>
      <c r="H312" s="9">
        <v>0</v>
      </c>
      <c r="I312" s="19">
        <f t="shared" si="30"/>
        <v>0</v>
      </c>
      <c r="J312" s="15" t="str">
        <f t="shared" si="31"/>
        <v>NO BET</v>
      </c>
      <c r="K312" s="55"/>
      <c r="L312" s="73">
        <f t="shared" si="32"/>
        <v>0</v>
      </c>
      <c r="M312" s="86"/>
      <c r="N312" s="64"/>
      <c r="O312" s="64"/>
      <c r="Q312" s="254"/>
      <c r="R312" s="252"/>
      <c r="S312" s="252"/>
      <c r="U312" s="255"/>
      <c r="V312" s="255"/>
      <c r="W312" s="40"/>
    </row>
    <row r="313" spans="1:23" ht="15" hidden="1" customHeight="1" x14ac:dyDescent="0.25">
      <c r="A313" s="83">
        <v>16</v>
      </c>
      <c r="B313" s="58"/>
      <c r="C313" s="58"/>
      <c r="D313" s="58"/>
      <c r="E313" s="62"/>
      <c r="F313" s="62"/>
      <c r="G313" s="6">
        <v>0</v>
      </c>
      <c r="H313" s="9">
        <v>0</v>
      </c>
      <c r="I313" s="19">
        <f t="shared" si="30"/>
        <v>0</v>
      </c>
      <c r="J313" s="15" t="str">
        <f t="shared" si="31"/>
        <v>NO BET</v>
      </c>
      <c r="K313" s="55"/>
      <c r="L313" s="73">
        <f t="shared" si="32"/>
        <v>0</v>
      </c>
      <c r="M313" s="86"/>
      <c r="N313" s="64"/>
      <c r="O313" s="64"/>
      <c r="Q313" s="254"/>
      <c r="R313" s="252"/>
      <c r="S313" s="252"/>
      <c r="U313" s="141"/>
      <c r="V313" s="141"/>
      <c r="W313" s="40"/>
    </row>
    <row r="314" spans="1:23" ht="15" hidden="1" customHeight="1" x14ac:dyDescent="0.25">
      <c r="A314" s="83">
        <v>17</v>
      </c>
      <c r="B314" s="58"/>
      <c r="C314" s="58"/>
      <c r="D314" s="58"/>
      <c r="E314" s="62"/>
      <c r="F314" s="62"/>
      <c r="G314" s="6">
        <v>0</v>
      </c>
      <c r="H314" s="9">
        <v>0</v>
      </c>
      <c r="I314" s="19">
        <f t="shared" si="30"/>
        <v>0</v>
      </c>
      <c r="J314" s="15" t="str">
        <f t="shared" si="31"/>
        <v>NO BET</v>
      </c>
      <c r="K314" s="55"/>
      <c r="L314" s="73">
        <f t="shared" si="32"/>
        <v>0</v>
      </c>
      <c r="M314" s="86"/>
      <c r="N314" s="64"/>
      <c r="O314" s="64"/>
      <c r="Q314" s="254"/>
      <c r="R314" s="252"/>
      <c r="S314" s="252"/>
      <c r="U314" s="141"/>
      <c r="V314" s="141"/>
      <c r="W314" s="40"/>
    </row>
    <row r="315" spans="1:23" ht="15" hidden="1" customHeight="1" x14ac:dyDescent="0.25">
      <c r="A315" s="83">
        <v>18</v>
      </c>
      <c r="B315" s="58"/>
      <c r="C315" s="58"/>
      <c r="D315" s="58"/>
      <c r="E315" s="62"/>
      <c r="F315" s="62"/>
      <c r="G315" s="6">
        <v>0</v>
      </c>
      <c r="H315" s="9">
        <v>0</v>
      </c>
      <c r="I315" s="19">
        <f t="shared" si="30"/>
        <v>0</v>
      </c>
      <c r="J315" s="15" t="str">
        <f t="shared" si="31"/>
        <v>NO BET</v>
      </c>
      <c r="K315" s="55"/>
      <c r="L315" s="73">
        <f t="shared" si="32"/>
        <v>0</v>
      </c>
      <c r="M315" s="86"/>
      <c r="N315" s="64"/>
      <c r="O315" s="64"/>
      <c r="R315" s="256"/>
      <c r="S315" s="256"/>
      <c r="U315" s="253"/>
      <c r="V315" s="253"/>
      <c r="W315" s="41"/>
    </row>
    <row r="316" spans="1:23" ht="15" hidden="1" customHeight="1" x14ac:dyDescent="0.25">
      <c r="A316" s="83">
        <v>19</v>
      </c>
      <c r="B316" s="58"/>
      <c r="C316" s="58"/>
      <c r="D316" s="58"/>
      <c r="E316" s="62"/>
      <c r="F316" s="62"/>
      <c r="G316" s="6">
        <v>0</v>
      </c>
      <c r="H316" s="9">
        <v>0</v>
      </c>
      <c r="I316" s="19">
        <f t="shared" si="30"/>
        <v>0</v>
      </c>
      <c r="J316" s="15" t="str">
        <f t="shared" si="31"/>
        <v>NO BET</v>
      </c>
      <c r="K316" s="55"/>
      <c r="L316" s="73">
        <f t="shared" si="32"/>
        <v>0</v>
      </c>
      <c r="M316" s="86"/>
      <c r="N316" s="64"/>
      <c r="O316" s="64"/>
      <c r="R316" s="256"/>
      <c r="S316" s="257"/>
      <c r="U316" s="435"/>
      <c r="V316" s="435"/>
      <c r="W316" s="40"/>
    </row>
    <row r="317" spans="1:23" ht="15" hidden="1" customHeight="1" x14ac:dyDescent="0.25">
      <c r="A317" s="83">
        <v>20</v>
      </c>
      <c r="B317" s="58"/>
      <c r="C317" s="58"/>
      <c r="D317" s="58"/>
      <c r="E317" s="62"/>
      <c r="F317" s="62"/>
      <c r="G317" s="7">
        <v>0</v>
      </c>
      <c r="H317" s="10">
        <v>0</v>
      </c>
      <c r="I317" s="19">
        <f t="shared" si="30"/>
        <v>0</v>
      </c>
      <c r="J317" s="15" t="str">
        <f t="shared" si="31"/>
        <v>NO BET</v>
      </c>
      <c r="K317" s="55"/>
      <c r="L317" s="73">
        <f t="shared" si="32"/>
        <v>0</v>
      </c>
      <c r="M317" s="86"/>
      <c r="N317" s="64"/>
      <c r="O317" s="64"/>
      <c r="Q317" s="258"/>
      <c r="R317" s="258"/>
      <c r="U317" s="255"/>
      <c r="V317" s="255"/>
      <c r="W317" s="40"/>
    </row>
    <row r="318" spans="1:23" ht="15" hidden="1" customHeight="1" x14ac:dyDescent="0.25">
      <c r="A318" s="83">
        <v>21</v>
      </c>
      <c r="B318" s="58"/>
      <c r="C318" s="58"/>
      <c r="D318" s="31"/>
      <c r="E318" s="43"/>
      <c r="F318" s="43"/>
      <c r="G318" s="28">
        <v>0</v>
      </c>
      <c r="H318" s="29">
        <v>0</v>
      </c>
      <c r="I318" s="19">
        <f t="shared" si="30"/>
        <v>0</v>
      </c>
      <c r="J318" s="15" t="str">
        <f t="shared" si="31"/>
        <v>NO BET</v>
      </c>
      <c r="K318" s="55"/>
      <c r="L318" s="73">
        <f t="shared" si="32"/>
        <v>0</v>
      </c>
      <c r="M318" s="86"/>
      <c r="N318" s="64"/>
      <c r="O318" s="64"/>
      <c r="U318" s="255"/>
      <c r="V318" s="255"/>
      <c r="W318" s="40"/>
    </row>
    <row r="319" spans="1:23" ht="15" hidden="1" customHeight="1" x14ac:dyDescent="0.25">
      <c r="A319" s="83">
        <v>22</v>
      </c>
      <c r="B319" s="58"/>
      <c r="C319" s="58"/>
      <c r="D319" s="58"/>
      <c r="E319" s="62"/>
      <c r="F319" s="62"/>
      <c r="G319" s="5">
        <v>0</v>
      </c>
      <c r="H319" s="8">
        <v>0</v>
      </c>
      <c r="I319" s="19">
        <f t="shared" si="30"/>
        <v>0</v>
      </c>
      <c r="J319" s="15" t="str">
        <f t="shared" si="31"/>
        <v>NO BET</v>
      </c>
      <c r="K319" s="55"/>
      <c r="L319" s="73">
        <f t="shared" si="32"/>
        <v>0</v>
      </c>
      <c r="M319" s="86"/>
      <c r="N319" s="64"/>
      <c r="O319" s="64"/>
      <c r="U319" s="255"/>
      <c r="V319" s="255"/>
      <c r="W319" s="40"/>
    </row>
    <row r="320" spans="1:23" ht="15" hidden="1" customHeight="1" x14ac:dyDescent="0.25">
      <c r="A320" s="83">
        <v>23</v>
      </c>
      <c r="B320" s="58"/>
      <c r="C320" s="58"/>
      <c r="D320" s="58"/>
      <c r="E320" s="62"/>
      <c r="F320" s="62"/>
      <c r="G320" s="6">
        <v>0</v>
      </c>
      <c r="H320" s="9">
        <v>0</v>
      </c>
      <c r="I320" s="19">
        <f t="shared" si="30"/>
        <v>0</v>
      </c>
      <c r="J320" s="15" t="str">
        <f t="shared" si="31"/>
        <v>NO BET</v>
      </c>
      <c r="K320" s="55"/>
      <c r="L320" s="73">
        <f t="shared" si="32"/>
        <v>0</v>
      </c>
      <c r="M320" s="86"/>
      <c r="N320" s="64"/>
      <c r="O320" s="64"/>
      <c r="U320" s="141"/>
      <c r="V320" s="141"/>
      <c r="W320" s="40"/>
    </row>
    <row r="321" spans="1:23" ht="15" hidden="1" customHeight="1" x14ac:dyDescent="0.25">
      <c r="A321" s="83">
        <v>24</v>
      </c>
      <c r="B321" s="58"/>
      <c r="C321" s="58"/>
      <c r="D321" s="58"/>
      <c r="E321" s="62"/>
      <c r="F321" s="62"/>
      <c r="G321" s="6">
        <v>0</v>
      </c>
      <c r="H321" s="9">
        <v>0</v>
      </c>
      <c r="I321" s="19">
        <f t="shared" si="30"/>
        <v>0</v>
      </c>
      <c r="J321" s="15" t="str">
        <f t="shared" si="31"/>
        <v>NO BET</v>
      </c>
      <c r="K321" s="55"/>
      <c r="L321" s="73">
        <f t="shared" si="32"/>
        <v>0</v>
      </c>
      <c r="M321" s="86"/>
      <c r="N321" s="64"/>
      <c r="O321" s="64"/>
      <c r="U321" s="253"/>
      <c r="V321" s="253"/>
      <c r="W321" s="41"/>
    </row>
    <row r="322" spans="1:23" ht="18.75" hidden="1" customHeight="1" x14ac:dyDescent="0.25">
      <c r="A322" s="76"/>
      <c r="B322" s="77"/>
      <c r="C322" s="76"/>
      <c r="D322" s="76"/>
      <c r="J322" s="59"/>
      <c r="K322" s="56" t="s">
        <v>26</v>
      </c>
      <c r="L322" s="60"/>
      <c r="M322" s="86"/>
      <c r="N322" s="2"/>
      <c r="Q322" s="50"/>
      <c r="R322" s="173"/>
      <c r="S322" s="173"/>
      <c r="T322" s="173"/>
      <c r="U322" s="141"/>
      <c r="V322" s="141"/>
      <c r="W322" s="40"/>
    </row>
    <row r="323" spans="1:23" ht="18.75" hidden="1" customHeight="1" x14ac:dyDescent="0.25">
      <c r="A323" s="57" t="s">
        <v>22</v>
      </c>
      <c r="B323" s="407"/>
      <c r="C323" s="407"/>
      <c r="D323" s="231"/>
      <c r="E323" s="63" t="s">
        <v>16</v>
      </c>
      <c r="F323" s="61"/>
      <c r="G323" s="86"/>
      <c r="H323" s="16"/>
      <c r="I323" s="17" t="s">
        <v>25</v>
      </c>
      <c r="J323" s="18">
        <f>SUM(J298:J321)</f>
        <v>0</v>
      </c>
      <c r="K323" s="56" t="s">
        <v>17</v>
      </c>
      <c r="L323" s="18">
        <f>SUM(L298:L322)</f>
        <v>0</v>
      </c>
      <c r="M323" s="86"/>
      <c r="N323" s="2"/>
      <c r="Q323" s="251"/>
      <c r="R323" s="251"/>
      <c r="S323" s="251"/>
      <c r="T323" s="251"/>
      <c r="U323" s="255"/>
      <c r="V323" s="255"/>
      <c r="W323" s="40"/>
    </row>
    <row r="324" spans="1:23" ht="18.75" hidden="1" customHeight="1" x14ac:dyDescent="0.25">
      <c r="A324" s="30" t="s">
        <v>40</v>
      </c>
      <c r="B324" s="2"/>
      <c r="C324" s="2"/>
      <c r="D324" s="2"/>
      <c r="E324" s="86"/>
      <c r="F324" s="86"/>
      <c r="G324" s="86"/>
      <c r="N324" s="2"/>
      <c r="Q324" s="174"/>
      <c r="R324" s="175"/>
      <c r="S324" s="175"/>
      <c r="T324" s="259"/>
      <c r="U324" s="141"/>
      <c r="V324" s="141"/>
      <c r="W324" s="40"/>
    </row>
    <row r="325" spans="1:23" ht="18.75" customHeight="1" x14ac:dyDescent="0.25">
      <c r="I325" s="438" t="s">
        <v>18</v>
      </c>
      <c r="J325" s="438"/>
      <c r="K325" s="438"/>
      <c r="L325" s="25">
        <f>SUM(L59+L92+L125+L158+L191+L224+L257+L290+L323)</f>
        <v>0</v>
      </c>
      <c r="M325" s="437" t="s">
        <v>53</v>
      </c>
      <c r="N325" s="437"/>
      <c r="O325" s="157">
        <f>SUM(J59+J92+J125+J158+J191+J224+J257+J290+J323)</f>
        <v>129.25293101708135</v>
      </c>
      <c r="Q325" s="174"/>
      <c r="R325" s="175"/>
      <c r="S325" s="175"/>
      <c r="T325" s="259"/>
      <c r="U325" s="141"/>
      <c r="V325" s="141"/>
      <c r="W325" s="40"/>
    </row>
    <row r="326" spans="1:23" ht="18" customHeight="1" x14ac:dyDescent="0.25">
      <c r="M326" s="100"/>
      <c r="Q326" s="88"/>
      <c r="R326" s="89"/>
    </row>
    <row r="327" spans="1:23" ht="15" customHeight="1" x14ac:dyDescent="0.25">
      <c r="A327" s="402" t="s">
        <v>54</v>
      </c>
      <c r="B327" s="402"/>
      <c r="C327" s="402"/>
      <c r="D327" s="402"/>
      <c r="E327" s="402"/>
      <c r="F327" s="402"/>
      <c r="G327" s="402"/>
      <c r="H327" s="402"/>
      <c r="I327" s="402"/>
      <c r="J327" s="402"/>
      <c r="K327" s="402"/>
      <c r="L327" s="402"/>
      <c r="M327" s="402"/>
      <c r="N327" s="402"/>
      <c r="O327" s="67"/>
    </row>
    <row r="328" spans="1:23" ht="15" customHeight="1" x14ac:dyDescent="0.25">
      <c r="A328" s="402"/>
      <c r="B328" s="402"/>
      <c r="C328" s="402"/>
      <c r="D328" s="402"/>
      <c r="E328" s="402"/>
      <c r="F328" s="402"/>
      <c r="G328" s="402"/>
      <c r="H328" s="402"/>
      <c r="I328" s="402"/>
      <c r="J328" s="402"/>
      <c r="K328" s="402"/>
      <c r="L328" s="402"/>
      <c r="M328" s="402"/>
      <c r="N328" s="402"/>
      <c r="O328" s="67"/>
    </row>
    <row r="329" spans="1:23" ht="15" customHeight="1" x14ac:dyDescent="0.25">
      <c r="A329" s="402"/>
      <c r="B329" s="402"/>
      <c r="C329" s="402"/>
      <c r="D329" s="402"/>
      <c r="E329" s="402"/>
      <c r="F329" s="402"/>
      <c r="G329" s="402"/>
      <c r="H329" s="402"/>
      <c r="I329" s="402"/>
      <c r="J329" s="402"/>
      <c r="K329" s="402"/>
      <c r="L329" s="402"/>
      <c r="M329" s="402"/>
      <c r="N329" s="402"/>
      <c r="O329" s="67"/>
    </row>
    <row r="330" spans="1:23" ht="15" customHeight="1" x14ac:dyDescent="0.25"/>
    <row r="331" spans="1:23" ht="18.75" customHeight="1" x14ac:dyDescent="0.25"/>
    <row r="332" spans="1:23" ht="18.75" customHeight="1" x14ac:dyDescent="0.25"/>
    <row r="333" spans="1:23" ht="18.75" customHeight="1" x14ac:dyDescent="0.25"/>
    <row r="334" spans="1:23" ht="18.75" customHeight="1" x14ac:dyDescent="0.25"/>
    <row r="335" spans="1:23" ht="18.75" customHeight="1" x14ac:dyDescent="0.25"/>
  </sheetData>
  <mergeCells count="95">
    <mergeCell ref="A327:N329"/>
    <mergeCell ref="J16:L16"/>
    <mergeCell ref="U306:V306"/>
    <mergeCell ref="U311:V311"/>
    <mergeCell ref="U316:V316"/>
    <mergeCell ref="N17:N20"/>
    <mergeCell ref="M19:M20"/>
    <mergeCell ref="I17:I18"/>
    <mergeCell ref="J17:J18"/>
    <mergeCell ref="K17:K18"/>
    <mergeCell ref="B59:C59"/>
    <mergeCell ref="I30:I31"/>
    <mergeCell ref="J30:J31"/>
    <mergeCell ref="L17:L18"/>
    <mergeCell ref="M17:M18"/>
    <mergeCell ref="N63:N66"/>
    <mergeCell ref="A6:J6"/>
    <mergeCell ref="A1:H1"/>
    <mergeCell ref="A2:H2"/>
    <mergeCell ref="A3:B3"/>
    <mergeCell ref="C3:J3"/>
    <mergeCell ref="C4:J4"/>
    <mergeCell ref="A5:J5"/>
    <mergeCell ref="M65:M66"/>
    <mergeCell ref="K30:K31"/>
    <mergeCell ref="L30:L31"/>
    <mergeCell ref="M30:M31"/>
    <mergeCell ref="N30:N33"/>
    <mergeCell ref="M32:M33"/>
    <mergeCell ref="I63:I64"/>
    <mergeCell ref="J63:J64"/>
    <mergeCell ref="K63:K64"/>
    <mergeCell ref="L63:L64"/>
    <mergeCell ref="M63:M64"/>
    <mergeCell ref="B92:C92"/>
    <mergeCell ref="I96:I97"/>
    <mergeCell ref="J96:J97"/>
    <mergeCell ref="K96:K97"/>
    <mergeCell ref="L96:L97"/>
    <mergeCell ref="N96:N99"/>
    <mergeCell ref="M98:M99"/>
    <mergeCell ref="B125:C125"/>
    <mergeCell ref="I129:I130"/>
    <mergeCell ref="J129:J130"/>
    <mergeCell ref="K129:K130"/>
    <mergeCell ref="L129:L130"/>
    <mergeCell ref="M129:M130"/>
    <mergeCell ref="N129:N132"/>
    <mergeCell ref="M131:M132"/>
    <mergeCell ref="M96:M97"/>
    <mergeCell ref="N162:N165"/>
    <mergeCell ref="M164:M165"/>
    <mergeCell ref="B191:C191"/>
    <mergeCell ref="I195:I196"/>
    <mergeCell ref="J195:J196"/>
    <mergeCell ref="K195:K196"/>
    <mergeCell ref="L195:L196"/>
    <mergeCell ref="M195:M196"/>
    <mergeCell ref="N195:N198"/>
    <mergeCell ref="M197:M198"/>
    <mergeCell ref="M162:M163"/>
    <mergeCell ref="B158:C158"/>
    <mergeCell ref="I162:I163"/>
    <mergeCell ref="J162:J163"/>
    <mergeCell ref="K162:K163"/>
    <mergeCell ref="L162:L163"/>
    <mergeCell ref="M296:M297"/>
    <mergeCell ref="B323:C323"/>
    <mergeCell ref="I325:K325"/>
    <mergeCell ref="M325:N325"/>
    <mergeCell ref="A15:E15"/>
    <mergeCell ref="F15:G15"/>
    <mergeCell ref="M294:M295"/>
    <mergeCell ref="I294:I295"/>
    <mergeCell ref="J294:J295"/>
    <mergeCell ref="K294:K295"/>
    <mergeCell ref="L294:L295"/>
    <mergeCell ref="N294:N297"/>
    <mergeCell ref="B290:C290"/>
    <mergeCell ref="N228:N231"/>
    <mergeCell ref="M230:M231"/>
    <mergeCell ref="B257:C257"/>
    <mergeCell ref="N261:N264"/>
    <mergeCell ref="M263:M264"/>
    <mergeCell ref="B224:C224"/>
    <mergeCell ref="I228:I229"/>
    <mergeCell ref="J228:J229"/>
    <mergeCell ref="K228:K229"/>
    <mergeCell ref="L228:L229"/>
    <mergeCell ref="M228:M229"/>
    <mergeCell ref="I261:I262"/>
    <mergeCell ref="J261:J262"/>
    <mergeCell ref="K261:K262"/>
    <mergeCell ref="L261:L262"/>
    <mergeCell ref="M261:M262"/>
  </mergeCells>
  <conditionalFormatting sqref="G319">
    <cfRule type="cellIs" priority="66" operator="equal">
      <formula>0</formula>
    </cfRule>
    <cfRule type="cellIs" dxfId="47" priority="67" operator="equal">
      <formula>2</formula>
    </cfRule>
    <cfRule type="cellIs" dxfId="46" priority="68" operator="equal">
      <formula>1</formula>
    </cfRule>
  </conditionalFormatting>
  <conditionalFormatting sqref="G320">
    <cfRule type="cellIs" priority="63" operator="equal">
      <formula>0</formula>
    </cfRule>
    <cfRule type="cellIs" dxfId="45" priority="64" operator="equal">
      <formula>2</formula>
    </cfRule>
    <cfRule type="cellIs" dxfId="44" priority="65" operator="equal">
      <formula>1</formula>
    </cfRule>
  </conditionalFormatting>
  <conditionalFormatting sqref="G321">
    <cfRule type="cellIs" priority="60" operator="equal">
      <formula>0</formula>
    </cfRule>
    <cfRule type="cellIs" dxfId="43" priority="61" operator="equal">
      <formula>2</formula>
    </cfRule>
    <cfRule type="cellIs" dxfId="42" priority="62" operator="equal">
      <formula>1</formula>
    </cfRule>
  </conditionalFormatting>
  <conditionalFormatting sqref="G322">
    <cfRule type="cellIs" priority="57" operator="equal">
      <formula>0</formula>
    </cfRule>
    <cfRule type="cellIs" dxfId="41" priority="58" operator="equal">
      <formula>2</formula>
    </cfRule>
    <cfRule type="cellIs" dxfId="40" priority="59" operator="equal">
      <formula>1</formula>
    </cfRule>
  </conditionalFormatting>
  <conditionalFormatting sqref="G323">
    <cfRule type="cellIs" priority="54" operator="equal">
      <formula>0</formula>
    </cfRule>
    <cfRule type="cellIs" dxfId="39" priority="55" operator="equal">
      <formula>2</formula>
    </cfRule>
    <cfRule type="cellIs" dxfId="38" priority="56" operator="equal">
      <formula>1</formula>
    </cfRule>
  </conditionalFormatting>
  <conditionalFormatting sqref="G324">
    <cfRule type="cellIs" priority="51" operator="equal">
      <formula>0</formula>
    </cfRule>
    <cfRule type="cellIs" dxfId="37" priority="52" operator="equal">
      <formula>2</formula>
    </cfRule>
    <cfRule type="cellIs" dxfId="36" priority="53" operator="equal">
      <formula>1</formula>
    </cfRule>
  </conditionalFormatting>
  <conditionalFormatting sqref="G325">
    <cfRule type="cellIs" priority="48" operator="equal">
      <formula>0</formula>
    </cfRule>
    <cfRule type="cellIs" dxfId="35" priority="49" operator="equal">
      <formula>2</formula>
    </cfRule>
    <cfRule type="cellIs" dxfId="34" priority="50" operator="equal">
      <formula>1</formula>
    </cfRule>
  </conditionalFormatting>
  <conditionalFormatting sqref="Q324">
    <cfRule type="cellIs" priority="42" operator="equal">
      <formula>0</formula>
    </cfRule>
    <cfRule type="cellIs" dxfId="33" priority="43" operator="equal">
      <formula>2</formula>
    </cfRule>
    <cfRule type="cellIs" dxfId="32" priority="44" operator="equal">
      <formula>1</formula>
    </cfRule>
  </conditionalFormatting>
  <conditionalFormatting sqref="Q325">
    <cfRule type="cellIs" priority="39" operator="equal">
      <formula>0</formula>
    </cfRule>
    <cfRule type="cellIs" dxfId="31" priority="40" operator="equal">
      <formula>2</formula>
    </cfRule>
    <cfRule type="cellIs" dxfId="30" priority="41" operator="equal">
      <formula>1</formula>
    </cfRule>
  </conditionalFormatting>
  <conditionalFormatting sqref="R324:R325">
    <cfRule type="cellIs" dxfId="29" priority="69" operator="lessThan">
      <formula>#REF!</formula>
    </cfRule>
    <cfRule type="cellIs" dxfId="28" priority="70" operator="lessThan">
      <formula>P319</formula>
    </cfRule>
  </conditionalFormatting>
  <conditionalFormatting sqref="H319:H325">
    <cfRule type="cellIs" dxfId="27" priority="71" operator="lessThan">
      <formula>#REF!</formula>
    </cfRule>
    <cfRule type="cellIs" dxfId="26" priority="72" operator="lessThan">
      <formula>F319</formula>
    </cfRule>
  </conditionalFormatting>
  <dataValidations count="1">
    <dataValidation type="list" allowBlank="1" showInputMessage="1" showErrorMessage="1" sqref="B17 B30 B195 B63 B96 B129 B294 B162 B261 B228" xr:uid="{6A014DC1-AB35-487B-87A8-9DEB8BE2D72B}">
      <formula1>#REF!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B7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207F4-3E5B-4BE2-8FB8-07744CF99855}">
  <dimension ref="A1:X335"/>
  <sheetViews>
    <sheetView topLeftCell="A151" workbookViewId="0">
      <selection activeCell="O133" sqref="O133:O150"/>
    </sheetView>
  </sheetViews>
  <sheetFormatPr defaultRowHeight="15" x14ac:dyDescent="0.25"/>
  <cols>
    <col min="1" max="3" width="10.7109375" style="71" customWidth="1"/>
    <col min="4" max="4" width="15.7109375" style="71" customWidth="1"/>
    <col min="5" max="6" width="10.7109375" style="55" customWidth="1"/>
    <col min="7" max="8" width="10.7109375" style="71" customWidth="1"/>
    <col min="9" max="9" width="10.7109375" style="51" customWidth="1"/>
    <col min="10" max="20" width="10.7109375" style="71" customWidth="1"/>
    <col min="21" max="16384" width="9.140625" style="71"/>
  </cols>
  <sheetData>
    <row r="1" spans="1:17" ht="30" customHeight="1" x14ac:dyDescent="0.5">
      <c r="A1" s="419" t="s">
        <v>23</v>
      </c>
      <c r="B1" s="419"/>
      <c r="C1" s="419"/>
      <c r="D1" s="419"/>
      <c r="E1" s="419"/>
      <c r="F1" s="419"/>
      <c r="G1" s="419"/>
      <c r="H1" s="419"/>
      <c r="I1" s="71"/>
    </row>
    <row r="2" spans="1:17" ht="30" customHeight="1" thickBot="1" x14ac:dyDescent="0.3">
      <c r="A2" s="420" t="s">
        <v>24</v>
      </c>
      <c r="B2" s="420"/>
      <c r="C2" s="420"/>
      <c r="D2" s="420"/>
      <c r="E2" s="420"/>
      <c r="F2" s="420"/>
      <c r="G2" s="420"/>
      <c r="H2" s="420"/>
      <c r="I2" s="55"/>
      <c r="J2" s="55"/>
      <c r="K2" s="55"/>
      <c r="L2" s="55"/>
      <c r="M2" s="55"/>
      <c r="N2" s="55"/>
    </row>
    <row r="3" spans="1:17" ht="24.95" customHeight="1" thickBot="1" x14ac:dyDescent="0.3">
      <c r="A3" s="427" t="s">
        <v>30</v>
      </c>
      <c r="B3" s="428"/>
      <c r="C3" s="429" t="s">
        <v>31</v>
      </c>
      <c r="D3" s="430"/>
      <c r="E3" s="430"/>
      <c r="F3" s="430"/>
      <c r="G3" s="430"/>
      <c r="H3" s="430"/>
      <c r="I3" s="430"/>
      <c r="J3" s="431"/>
    </row>
    <row r="4" spans="1:17" ht="24.95" customHeight="1" thickBot="1" x14ac:dyDescent="0.3">
      <c r="A4" s="235" t="s">
        <v>29</v>
      </c>
      <c r="B4" s="236"/>
      <c r="C4" s="421" t="s">
        <v>21</v>
      </c>
      <c r="D4" s="422"/>
      <c r="E4" s="422"/>
      <c r="F4" s="422"/>
      <c r="G4" s="422"/>
      <c r="H4" s="422"/>
      <c r="I4" s="422"/>
      <c r="J4" s="423"/>
    </row>
    <row r="5" spans="1:17" ht="45" customHeight="1" thickBot="1" x14ac:dyDescent="0.3">
      <c r="A5" s="424" t="s">
        <v>32</v>
      </c>
      <c r="B5" s="425"/>
      <c r="C5" s="425"/>
      <c r="D5" s="425"/>
      <c r="E5" s="425"/>
      <c r="F5" s="425"/>
      <c r="G5" s="425"/>
      <c r="H5" s="425"/>
      <c r="I5" s="425"/>
      <c r="J5" s="425"/>
      <c r="K5" s="219"/>
      <c r="L5" s="220"/>
      <c r="M5" s="220"/>
      <c r="N5" s="220"/>
      <c r="O5" s="221"/>
    </row>
    <row r="6" spans="1:17" ht="24.95" customHeight="1" thickBot="1" x14ac:dyDescent="0.3">
      <c r="A6" s="432" t="s">
        <v>45</v>
      </c>
      <c r="B6" s="433"/>
      <c r="C6" s="433"/>
      <c r="D6" s="433"/>
      <c r="E6" s="433"/>
      <c r="F6" s="433"/>
      <c r="G6" s="433"/>
      <c r="H6" s="433"/>
      <c r="I6" s="433"/>
      <c r="J6" s="433"/>
      <c r="K6" s="222"/>
      <c r="L6" s="243"/>
      <c r="M6" s="243"/>
      <c r="N6" s="243"/>
      <c r="O6" s="207"/>
    </row>
    <row r="7" spans="1:17" ht="15" customHeight="1" x14ac:dyDescent="0.25">
      <c r="A7" s="34" t="s">
        <v>33</v>
      </c>
      <c r="B7" s="101" t="s">
        <v>37</v>
      </c>
      <c r="C7" s="101"/>
      <c r="D7" s="101"/>
      <c r="E7" s="102"/>
      <c r="F7" s="102"/>
      <c r="G7" s="103"/>
      <c r="H7" s="104"/>
      <c r="I7" s="104"/>
      <c r="J7" s="104"/>
      <c r="K7" s="214"/>
      <c r="L7" s="228"/>
      <c r="M7" s="228"/>
      <c r="N7" s="228"/>
      <c r="O7" s="215"/>
      <c r="P7" s="1"/>
      <c r="Q7" s="1"/>
    </row>
    <row r="8" spans="1:17" ht="15" customHeight="1" x14ac:dyDescent="0.25">
      <c r="A8" s="35" t="s">
        <v>34</v>
      </c>
      <c r="B8" s="105" t="s">
        <v>41</v>
      </c>
      <c r="C8" s="105"/>
      <c r="D8" s="105"/>
      <c r="E8" s="106"/>
      <c r="F8" s="106"/>
      <c r="G8" s="107"/>
      <c r="H8" s="90"/>
      <c r="I8" s="234"/>
      <c r="J8" s="108"/>
      <c r="K8" s="216"/>
      <c r="L8" s="91"/>
      <c r="M8" s="234"/>
      <c r="O8" s="207"/>
    </row>
    <row r="9" spans="1:17" ht="15" customHeight="1" x14ac:dyDescent="0.25">
      <c r="A9" s="44" t="s">
        <v>66</v>
      </c>
      <c r="B9" s="105" t="s">
        <v>68</v>
      </c>
      <c r="C9" s="105"/>
      <c r="D9" s="105"/>
      <c r="E9" s="106"/>
      <c r="F9" s="106"/>
      <c r="G9" s="107"/>
      <c r="H9" s="90"/>
      <c r="I9" s="234"/>
      <c r="J9" s="108"/>
      <c r="K9" s="216"/>
      <c r="L9" s="91"/>
      <c r="M9" s="234"/>
      <c r="O9" s="207"/>
    </row>
    <row r="10" spans="1:17" ht="15" customHeight="1" x14ac:dyDescent="0.25">
      <c r="A10" s="36" t="s">
        <v>35</v>
      </c>
      <c r="B10" s="105" t="s">
        <v>42</v>
      </c>
      <c r="C10" s="105"/>
      <c r="D10" s="105"/>
      <c r="E10" s="106"/>
      <c r="F10" s="106"/>
      <c r="G10" s="107"/>
      <c r="H10" s="90"/>
      <c r="I10" s="234"/>
      <c r="J10" s="108"/>
      <c r="K10" s="216"/>
      <c r="L10" s="91"/>
      <c r="M10" s="234"/>
      <c r="O10" s="207"/>
    </row>
    <row r="11" spans="1:17" ht="15" customHeight="1" x14ac:dyDescent="0.25">
      <c r="A11" s="44" t="s">
        <v>36</v>
      </c>
      <c r="B11" s="227" t="s">
        <v>49</v>
      </c>
      <c r="C11" s="227"/>
      <c r="D11" s="227"/>
      <c r="E11" s="227"/>
      <c r="F11" s="227"/>
      <c r="G11" s="107"/>
      <c r="H11" s="90"/>
      <c r="I11" s="234"/>
      <c r="J11" s="108"/>
      <c r="K11" s="216"/>
      <c r="L11" s="91"/>
      <c r="M11" s="234"/>
      <c r="O11" s="207"/>
    </row>
    <row r="12" spans="1:17" ht="15" hidden="1" customHeight="1" x14ac:dyDescent="0.25">
      <c r="A12" s="44"/>
      <c r="B12" s="227"/>
      <c r="C12" s="227"/>
      <c r="D12" s="227"/>
      <c r="E12" s="227"/>
      <c r="F12" s="227"/>
      <c r="G12" s="107"/>
      <c r="H12" s="90"/>
      <c r="I12" s="234"/>
      <c r="J12" s="108"/>
      <c r="K12" s="216"/>
      <c r="L12" s="91"/>
      <c r="M12" s="234"/>
      <c r="O12" s="207"/>
    </row>
    <row r="13" spans="1:17" ht="15" customHeight="1" thickBot="1" x14ac:dyDescent="0.3">
      <c r="A13" s="223">
        <v>100</v>
      </c>
      <c r="B13" s="109" t="s">
        <v>67</v>
      </c>
      <c r="C13" s="110"/>
      <c r="D13" s="208"/>
      <c r="E13" s="208"/>
      <c r="F13" s="208"/>
      <c r="G13" s="209"/>
      <c r="H13" s="93"/>
      <c r="I13" s="210"/>
      <c r="J13" s="211"/>
      <c r="K13" s="217"/>
      <c r="L13" s="212"/>
      <c r="M13" s="210"/>
      <c r="N13" s="92"/>
      <c r="O13" s="213"/>
    </row>
    <row r="14" spans="1:17" x14ac:dyDescent="0.25">
      <c r="A14" s="158"/>
      <c r="B14" s="2"/>
      <c r="C14" s="72"/>
      <c r="D14" s="72"/>
      <c r="E14" s="159"/>
      <c r="F14" s="159"/>
      <c r="G14" s="160"/>
      <c r="I14" s="11"/>
      <c r="J14" s="95"/>
      <c r="K14" s="111"/>
    </row>
    <row r="15" spans="1:17" ht="20.100000000000001" customHeight="1" x14ac:dyDescent="0.25">
      <c r="A15" s="413" t="s">
        <v>229</v>
      </c>
      <c r="B15" s="413"/>
      <c r="C15" s="413"/>
      <c r="D15" s="413"/>
      <c r="E15" s="413"/>
      <c r="F15" s="414" t="s">
        <v>230</v>
      </c>
      <c r="G15" s="414"/>
      <c r="H15" s="299"/>
      <c r="I15" s="112"/>
      <c r="J15" s="112"/>
      <c r="K15" s="112"/>
      <c r="L15" s="67"/>
      <c r="M15" s="67"/>
      <c r="N15" s="67"/>
      <c r="O15" s="67"/>
    </row>
    <row r="16" spans="1:17" x14ac:dyDescent="0.25">
      <c r="A16" s="113"/>
      <c r="B16" s="90"/>
      <c r="C16" s="234"/>
      <c r="D16" s="234"/>
      <c r="E16" s="88"/>
      <c r="F16" s="88"/>
      <c r="G16" s="91"/>
      <c r="H16" s="91"/>
      <c r="J16" s="426"/>
      <c r="K16" s="426"/>
      <c r="L16" s="426"/>
    </row>
    <row r="17" spans="1:16" ht="20.100000000000001" customHeight="1" x14ac:dyDescent="0.25">
      <c r="A17" s="237" t="s">
        <v>38</v>
      </c>
      <c r="B17" s="114"/>
      <c r="C17" s="69"/>
      <c r="D17" s="69"/>
      <c r="E17" s="232"/>
      <c r="F17" s="232"/>
      <c r="G17" s="53"/>
      <c r="H17" s="238"/>
      <c r="I17" s="415" t="s">
        <v>15</v>
      </c>
      <c r="J17" s="416">
        <v>0.9</v>
      </c>
      <c r="K17" s="412" t="s">
        <v>4</v>
      </c>
      <c r="L17" s="417">
        <v>100</v>
      </c>
      <c r="M17" s="411" t="s">
        <v>3</v>
      </c>
      <c r="N17" s="410" t="s">
        <v>50</v>
      </c>
      <c r="O17" s="115"/>
    </row>
    <row r="18" spans="1:16" x14ac:dyDescent="0.25">
      <c r="A18" s="79"/>
      <c r="B18" s="70"/>
      <c r="C18" s="80"/>
      <c r="D18" s="80"/>
      <c r="E18" s="78"/>
      <c r="F18" s="78"/>
      <c r="G18" s="70"/>
      <c r="H18" s="67"/>
      <c r="I18" s="415"/>
      <c r="J18" s="416"/>
      <c r="K18" s="412"/>
      <c r="L18" s="417"/>
      <c r="M18" s="411"/>
      <c r="N18" s="410"/>
      <c r="O18" s="115"/>
    </row>
    <row r="19" spans="1:16" ht="15" customHeight="1" x14ac:dyDescent="0.25">
      <c r="A19" s="81"/>
      <c r="B19" s="68"/>
      <c r="C19" s="67"/>
      <c r="D19" s="67"/>
      <c r="E19" s="54"/>
      <c r="F19" s="54"/>
      <c r="G19" s="67"/>
      <c r="H19" s="67"/>
      <c r="I19" s="52"/>
      <c r="J19" s="67"/>
      <c r="K19" s="67"/>
      <c r="L19" s="67"/>
      <c r="M19" s="410" t="s">
        <v>20</v>
      </c>
      <c r="N19" s="410"/>
      <c r="O19" s="116" t="s">
        <v>51</v>
      </c>
    </row>
    <row r="20" spans="1:16" ht="30" customHeight="1" x14ac:dyDescent="0.25">
      <c r="A20" s="78" t="s">
        <v>2</v>
      </c>
      <c r="B20" s="78" t="s">
        <v>46</v>
      </c>
      <c r="C20" s="81" t="s">
        <v>0</v>
      </c>
      <c r="D20" s="81"/>
      <c r="E20" s="78" t="s">
        <v>43</v>
      </c>
      <c r="F20" s="78" t="s">
        <v>44</v>
      </c>
      <c r="G20" s="78" t="s">
        <v>11</v>
      </c>
      <c r="H20" s="233" t="s">
        <v>69</v>
      </c>
      <c r="I20" s="233" t="s">
        <v>70</v>
      </c>
      <c r="J20" s="78" t="s">
        <v>1</v>
      </c>
      <c r="K20" s="78" t="s">
        <v>12</v>
      </c>
      <c r="L20" s="78" t="s">
        <v>5</v>
      </c>
      <c r="M20" s="410"/>
      <c r="N20" s="410"/>
      <c r="O20" s="117" t="s">
        <v>52</v>
      </c>
    </row>
    <row r="21" spans="1:16" ht="15" customHeight="1" x14ac:dyDescent="0.25">
      <c r="A21" s="99" t="s">
        <v>228</v>
      </c>
      <c r="B21" s="64">
        <v>7</v>
      </c>
      <c r="C21" s="218" t="s">
        <v>365</v>
      </c>
      <c r="D21" s="218"/>
      <c r="E21" s="65">
        <v>5</v>
      </c>
      <c r="F21" s="66">
        <v>57</v>
      </c>
      <c r="G21" s="49">
        <v>2.5</v>
      </c>
      <c r="H21" s="98">
        <v>7.4</v>
      </c>
      <c r="I21" s="19">
        <f>H21</f>
        <v>7.4</v>
      </c>
      <c r="J21" s="15">
        <f t="shared" ref="J21:J24" si="0">IF(M21="B", $L$17/G21*$J$17,IF(I21&lt;=G21,$M$17,IF(I21&gt;G21,SUM($L$17/G21*$J$17,0,ROUNDUP(,0)))))</f>
        <v>36</v>
      </c>
      <c r="K21" s="75"/>
      <c r="L21" s="73" t="b">
        <f>IF(J21="NO BET",0,IF(K21&gt;1,J21*-1,IF(K21=1,SUM(J21*I21-J21,0))))</f>
        <v>0</v>
      </c>
      <c r="M21" s="74"/>
      <c r="N21" s="27"/>
      <c r="O21" s="118" t="s">
        <v>66</v>
      </c>
    </row>
    <row r="22" spans="1:16" ht="15" customHeight="1" x14ac:dyDescent="0.25">
      <c r="A22" s="99" t="s">
        <v>228</v>
      </c>
      <c r="B22" s="65">
        <v>5</v>
      </c>
      <c r="C22" s="218" t="s">
        <v>366</v>
      </c>
      <c r="D22" s="218"/>
      <c r="E22" s="65">
        <v>5</v>
      </c>
      <c r="F22" s="66">
        <v>55.5</v>
      </c>
      <c r="G22" s="49">
        <v>4.9000000000000004</v>
      </c>
      <c r="H22" s="98">
        <v>5.6</v>
      </c>
      <c r="I22" s="19">
        <f t="shared" ref="I22:I24" si="1">H22</f>
        <v>5.6</v>
      </c>
      <c r="J22" s="15">
        <f t="shared" si="0"/>
        <v>18.367346938775512</v>
      </c>
      <c r="K22" s="75"/>
      <c r="L22" s="73" t="b">
        <f t="shared" ref="L22:L24" si="2">IF(J22="NO BET",0,IF(K22&gt;1,J22*-1,IF(K22=1,SUM(J22*I22-J22,0))))</f>
        <v>0</v>
      </c>
      <c r="M22" s="74"/>
      <c r="N22" s="27"/>
      <c r="O22" s="118" t="s">
        <v>66</v>
      </c>
    </row>
    <row r="23" spans="1:16" ht="15" customHeight="1" x14ac:dyDescent="0.25">
      <c r="A23" s="99"/>
      <c r="B23" s="65"/>
      <c r="C23" s="218"/>
      <c r="D23" s="218"/>
      <c r="E23" s="65"/>
      <c r="F23" s="66"/>
      <c r="G23" s="49">
        <v>0</v>
      </c>
      <c r="H23" s="98">
        <v>0</v>
      </c>
      <c r="I23" s="19">
        <f t="shared" si="1"/>
        <v>0</v>
      </c>
      <c r="J23" s="15" t="str">
        <f t="shared" si="0"/>
        <v>NO BET</v>
      </c>
      <c r="K23" s="75"/>
      <c r="L23" s="73">
        <f t="shared" si="2"/>
        <v>0</v>
      </c>
      <c r="M23" s="74"/>
      <c r="N23" s="27"/>
      <c r="O23" s="118"/>
    </row>
    <row r="24" spans="1:16" ht="15" customHeight="1" x14ac:dyDescent="0.25">
      <c r="A24" s="99"/>
      <c r="B24" s="65"/>
      <c r="C24" s="218"/>
      <c r="D24" s="218"/>
      <c r="E24" s="65"/>
      <c r="F24" s="66"/>
      <c r="G24" s="49">
        <v>0</v>
      </c>
      <c r="H24" s="98">
        <v>0</v>
      </c>
      <c r="I24" s="19">
        <f t="shared" si="1"/>
        <v>0</v>
      </c>
      <c r="J24" s="15" t="str">
        <f t="shared" si="0"/>
        <v>NO BET</v>
      </c>
      <c r="K24" s="75"/>
      <c r="L24" s="73">
        <f t="shared" si="2"/>
        <v>0</v>
      </c>
      <c r="M24" s="74"/>
      <c r="N24" s="27"/>
      <c r="O24" s="118"/>
    </row>
    <row r="25" spans="1:16" ht="15" customHeight="1" x14ac:dyDescent="0.25">
      <c r="A25" s="2"/>
      <c r="B25" s="2"/>
      <c r="C25" s="2"/>
      <c r="D25" s="2"/>
      <c r="E25" s="47"/>
      <c r="F25" s="46"/>
      <c r="G25" s="2"/>
      <c r="J25" s="59"/>
      <c r="K25" s="56" t="s">
        <v>26</v>
      </c>
      <c r="L25" s="60"/>
      <c r="M25" s="74"/>
      <c r="N25" s="74"/>
    </row>
    <row r="26" spans="1:16" ht="15" customHeight="1" x14ac:dyDescent="0.25">
      <c r="A26" s="119"/>
      <c r="B26" s="120"/>
      <c r="C26" s="120"/>
      <c r="D26" s="120"/>
      <c r="E26" s="48"/>
      <c r="F26" s="45"/>
      <c r="G26" s="86"/>
      <c r="H26" s="16"/>
      <c r="I26" s="17" t="s">
        <v>27</v>
      </c>
      <c r="J26" s="18">
        <f>SUM(J21:J24)</f>
        <v>54.367346938775512</v>
      </c>
      <c r="K26" s="56" t="s">
        <v>17</v>
      </c>
      <c r="L26" s="18">
        <f>SUM(L21:L25)</f>
        <v>0</v>
      </c>
      <c r="M26" s="74"/>
      <c r="N26" s="74"/>
      <c r="O26" s="14"/>
    </row>
    <row r="27" spans="1:16" x14ac:dyDescent="0.25">
      <c r="A27" s="26"/>
      <c r="B27" s="27"/>
      <c r="C27" s="244"/>
      <c r="D27" s="244"/>
      <c r="E27" s="244"/>
      <c r="F27" s="244"/>
      <c r="G27" s="23"/>
      <c r="H27" s="20"/>
      <c r="I27" s="94"/>
      <c r="J27" s="22"/>
      <c r="K27" s="55"/>
      <c r="L27" s="95"/>
      <c r="M27" s="74"/>
      <c r="N27" s="245"/>
      <c r="O27" s="13"/>
      <c r="P27" s="12"/>
    </row>
    <row r="28" spans="1:16" ht="31.5" x14ac:dyDescent="0.5">
      <c r="A28" s="246" t="s">
        <v>39</v>
      </c>
      <c r="B28" s="246"/>
      <c r="C28" s="246"/>
      <c r="D28" s="246"/>
      <c r="E28" s="42"/>
      <c r="F28" s="42"/>
      <c r="G28" s="246"/>
      <c r="H28" s="246"/>
      <c r="I28" s="247"/>
      <c r="J28" s="38"/>
      <c r="K28" s="54"/>
      <c r="L28" s="248"/>
      <c r="M28" s="39"/>
      <c r="N28" s="39"/>
      <c r="O28" s="180"/>
      <c r="P28" s="12"/>
    </row>
    <row r="29" spans="1:16" x14ac:dyDescent="0.25">
      <c r="A29" s="26"/>
      <c r="B29" s="27"/>
      <c r="C29" s="26"/>
      <c r="D29" s="26"/>
      <c r="E29" s="75"/>
      <c r="F29" s="75"/>
      <c r="G29" s="6"/>
      <c r="H29" s="9"/>
      <c r="I29" s="94"/>
      <c r="J29" s="37"/>
      <c r="K29" s="55"/>
      <c r="L29" s="95"/>
      <c r="M29" s="72"/>
      <c r="N29" s="72"/>
      <c r="O29" s="13"/>
      <c r="P29" s="12"/>
    </row>
    <row r="30" spans="1:16" ht="15" customHeight="1" x14ac:dyDescent="0.25">
      <c r="A30" s="300" t="s">
        <v>6</v>
      </c>
      <c r="B30" s="79" t="s">
        <v>228</v>
      </c>
      <c r="C30" s="69" t="s">
        <v>14</v>
      </c>
      <c r="D30" s="114" t="s">
        <v>180</v>
      </c>
      <c r="E30" s="298"/>
      <c r="F30" s="298"/>
      <c r="G30" s="114"/>
      <c r="H30" s="300" t="s">
        <v>19</v>
      </c>
      <c r="I30" s="415" t="s">
        <v>15</v>
      </c>
      <c r="J30" s="409">
        <v>0.9</v>
      </c>
      <c r="K30" s="412" t="s">
        <v>4</v>
      </c>
      <c r="L30" s="408">
        <v>100</v>
      </c>
      <c r="M30" s="434" t="s">
        <v>3</v>
      </c>
      <c r="N30" s="410" t="s">
        <v>50</v>
      </c>
      <c r="O30" s="115"/>
    </row>
    <row r="31" spans="1:16" x14ac:dyDescent="0.25">
      <c r="A31" s="79" t="s">
        <v>7</v>
      </c>
      <c r="B31" s="85">
        <v>3</v>
      </c>
      <c r="C31" s="80" t="s">
        <v>13</v>
      </c>
      <c r="D31" s="85" t="s">
        <v>231</v>
      </c>
      <c r="E31" s="78"/>
      <c r="F31" s="78"/>
      <c r="G31" s="85"/>
      <c r="H31" s="67"/>
      <c r="I31" s="415"/>
      <c r="J31" s="409"/>
      <c r="K31" s="412"/>
      <c r="L31" s="408"/>
      <c r="M31" s="434"/>
      <c r="N31" s="410"/>
      <c r="O31" s="115"/>
    </row>
    <row r="32" spans="1:16" ht="15" customHeight="1" x14ac:dyDescent="0.25">
      <c r="A32" s="81" t="s">
        <v>8</v>
      </c>
      <c r="B32" s="82" t="s">
        <v>232</v>
      </c>
      <c r="C32" s="67"/>
      <c r="D32" s="85"/>
      <c r="E32" s="54"/>
      <c r="F32" s="54"/>
      <c r="G32" s="85"/>
      <c r="H32" s="67"/>
      <c r="I32" s="52"/>
      <c r="J32" s="67"/>
      <c r="K32" s="67"/>
      <c r="L32" s="67"/>
      <c r="M32" s="410" t="s">
        <v>20</v>
      </c>
      <c r="N32" s="410"/>
      <c r="O32" s="116" t="s">
        <v>51</v>
      </c>
    </row>
    <row r="33" spans="1:15" ht="32.1" customHeight="1" x14ac:dyDescent="0.25">
      <c r="A33" s="78" t="s">
        <v>9</v>
      </c>
      <c r="B33" s="78" t="s">
        <v>10</v>
      </c>
      <c r="C33" s="81" t="s">
        <v>0</v>
      </c>
      <c r="D33" s="81"/>
      <c r="E33" s="78" t="s">
        <v>43</v>
      </c>
      <c r="F33" s="78" t="s">
        <v>44</v>
      </c>
      <c r="G33" s="78" t="s">
        <v>11</v>
      </c>
      <c r="H33" s="233" t="s">
        <v>69</v>
      </c>
      <c r="I33" s="233" t="s">
        <v>70</v>
      </c>
      <c r="J33" s="78" t="s">
        <v>1</v>
      </c>
      <c r="K33" s="78" t="s">
        <v>12</v>
      </c>
      <c r="L33" s="78" t="s">
        <v>5</v>
      </c>
      <c r="M33" s="410"/>
      <c r="N33" s="410"/>
      <c r="O33" s="117" t="s">
        <v>52</v>
      </c>
    </row>
    <row r="34" spans="1:15" x14ac:dyDescent="0.25">
      <c r="A34" s="309">
        <v>1</v>
      </c>
      <c r="B34" s="310">
        <v>3880</v>
      </c>
      <c r="C34" s="311" t="s">
        <v>233</v>
      </c>
      <c r="D34" s="333"/>
      <c r="E34" s="313">
        <v>12</v>
      </c>
      <c r="F34" s="314">
        <v>61</v>
      </c>
      <c r="G34" s="315">
        <v>0</v>
      </c>
      <c r="H34" s="316">
        <v>0</v>
      </c>
      <c r="I34" s="32">
        <f>H34</f>
        <v>0</v>
      </c>
      <c r="J34" s="33" t="str">
        <f>IF(M34="B", $L$30/G34*$J$30,IF(I34&lt;=G34,$M$30,IF(I34&gt;G34,SUM($L$30/G34*$J$30,0,ROUNDUP(,0)))))</f>
        <v>NO BET</v>
      </c>
      <c r="K34" s="122"/>
      <c r="L34" s="73">
        <f>IF(J34="NO BET",0,IF(K34&gt;1,J34*-1,IF(K34=1,SUM(J34*I34-J34,0))))</f>
        <v>0</v>
      </c>
      <c r="N34" s="64"/>
      <c r="O34" s="118"/>
    </row>
    <row r="35" spans="1:15" ht="15" customHeight="1" x14ac:dyDescent="0.25">
      <c r="A35" s="84">
        <v>2</v>
      </c>
      <c r="B35" s="305">
        <v>9625</v>
      </c>
      <c r="C35" s="304" t="s">
        <v>234</v>
      </c>
      <c r="D35" s="332"/>
      <c r="E35" s="307">
        <v>1</v>
      </c>
      <c r="F35" s="308">
        <v>60</v>
      </c>
      <c r="G35" s="28">
        <v>6</v>
      </c>
      <c r="H35" s="29">
        <v>3.2</v>
      </c>
      <c r="I35" s="32">
        <f t="shared" ref="I35:I57" si="3">H35</f>
        <v>3.2</v>
      </c>
      <c r="J35" s="33" t="str">
        <f t="shared" ref="J35:J57" si="4">IF(M35="B", $L$30/G35*$J$30,IF(I35&lt;=G35,$M$30,IF(I35&gt;G35,SUM($L$30/G35*$J$30,0,ROUNDUP(,0)))))</f>
        <v>NO BET</v>
      </c>
      <c r="K35" s="122"/>
      <c r="L35" s="73">
        <f t="shared" ref="L35:L57" si="5">IF(J35="NO BET",0,IF(K35&gt;1,J35*-1,IF(K35=1,SUM(J35*I35-J35,0))))</f>
        <v>0</v>
      </c>
      <c r="N35" s="64"/>
      <c r="O35" s="118" t="s">
        <v>66</v>
      </c>
    </row>
    <row r="36" spans="1:15" x14ac:dyDescent="0.25">
      <c r="A36" s="324">
        <v>3</v>
      </c>
      <c r="B36" s="325" t="s">
        <v>235</v>
      </c>
      <c r="C36" s="326" t="s">
        <v>236</v>
      </c>
      <c r="D36" s="336"/>
      <c r="E36" s="328">
        <v>5</v>
      </c>
      <c r="F36" s="329">
        <v>59.5</v>
      </c>
      <c r="G36" s="335">
        <v>4.5</v>
      </c>
      <c r="H36" s="331">
        <v>4</v>
      </c>
      <c r="I36" s="32">
        <f t="shared" si="3"/>
        <v>4</v>
      </c>
      <c r="J36" s="33" t="str">
        <f t="shared" si="4"/>
        <v>NO BET</v>
      </c>
      <c r="K36" s="122"/>
      <c r="L36" s="73">
        <f t="shared" si="5"/>
        <v>0</v>
      </c>
      <c r="N36" s="64"/>
      <c r="O36" s="118" t="s">
        <v>66</v>
      </c>
    </row>
    <row r="37" spans="1:15" ht="15" customHeight="1" x14ac:dyDescent="0.25">
      <c r="A37" s="84">
        <v>4</v>
      </c>
      <c r="B37" s="305" t="s">
        <v>237</v>
      </c>
      <c r="C37" s="304" t="s">
        <v>238</v>
      </c>
      <c r="D37" s="332"/>
      <c r="E37" s="307">
        <v>10</v>
      </c>
      <c r="F37" s="308">
        <v>59</v>
      </c>
      <c r="G37" s="28">
        <v>13.3</v>
      </c>
      <c r="H37" s="29">
        <v>9.6</v>
      </c>
      <c r="I37" s="32">
        <f t="shared" si="3"/>
        <v>9.6</v>
      </c>
      <c r="J37" s="33" t="str">
        <f t="shared" si="4"/>
        <v>NO BET</v>
      </c>
      <c r="K37" s="122"/>
      <c r="L37" s="73">
        <f t="shared" si="5"/>
        <v>0</v>
      </c>
      <c r="N37" s="64"/>
      <c r="O37" s="118" t="s">
        <v>102</v>
      </c>
    </row>
    <row r="38" spans="1:15" ht="15" customHeight="1" x14ac:dyDescent="0.25">
      <c r="A38" s="84">
        <v>5</v>
      </c>
      <c r="B38" s="305" t="s">
        <v>239</v>
      </c>
      <c r="C38" s="304" t="s">
        <v>240</v>
      </c>
      <c r="D38" s="332"/>
      <c r="E38" s="307">
        <v>6</v>
      </c>
      <c r="F38" s="308">
        <v>58.5</v>
      </c>
      <c r="G38" s="28">
        <v>6.7</v>
      </c>
      <c r="H38" s="29">
        <v>21</v>
      </c>
      <c r="I38" s="32">
        <f t="shared" si="3"/>
        <v>21</v>
      </c>
      <c r="J38" s="33">
        <f t="shared" si="4"/>
        <v>13.432835820895523</v>
      </c>
      <c r="K38" s="122"/>
      <c r="L38" s="73" t="b">
        <f t="shared" si="5"/>
        <v>0</v>
      </c>
      <c r="N38" s="64"/>
      <c r="O38" s="118"/>
    </row>
    <row r="39" spans="1:15" x14ac:dyDescent="0.25">
      <c r="A39" s="84">
        <v>6</v>
      </c>
      <c r="B39" s="305">
        <v>1970</v>
      </c>
      <c r="C39" s="304" t="s">
        <v>241</v>
      </c>
      <c r="D39" s="332"/>
      <c r="E39" s="307">
        <v>11</v>
      </c>
      <c r="F39" s="308">
        <v>58</v>
      </c>
      <c r="G39" s="28">
        <v>20.5</v>
      </c>
      <c r="H39" s="29">
        <v>22</v>
      </c>
      <c r="I39" s="32">
        <f t="shared" si="3"/>
        <v>22</v>
      </c>
      <c r="J39" s="33">
        <f t="shared" si="4"/>
        <v>4.3902439024390247</v>
      </c>
      <c r="K39" s="122"/>
      <c r="L39" s="73" t="b">
        <f t="shared" si="5"/>
        <v>0</v>
      </c>
      <c r="N39" s="64"/>
      <c r="O39" s="118"/>
    </row>
    <row r="40" spans="1:15" x14ac:dyDescent="0.25">
      <c r="A40" s="324">
        <v>7</v>
      </c>
      <c r="B40" s="325">
        <v>5441</v>
      </c>
      <c r="C40" s="326" t="s">
        <v>250</v>
      </c>
      <c r="D40" s="336"/>
      <c r="E40" s="328">
        <v>3</v>
      </c>
      <c r="F40" s="329">
        <v>58</v>
      </c>
      <c r="G40" s="335">
        <v>4.5</v>
      </c>
      <c r="H40" s="331">
        <v>4.2</v>
      </c>
      <c r="I40" s="32">
        <f t="shared" si="3"/>
        <v>4.2</v>
      </c>
      <c r="J40" s="33" t="str">
        <f t="shared" si="4"/>
        <v>NO BET</v>
      </c>
      <c r="K40" s="122"/>
      <c r="L40" s="73">
        <f t="shared" si="5"/>
        <v>0</v>
      </c>
      <c r="M40" s="72"/>
      <c r="N40" s="64"/>
      <c r="O40" s="118" t="s">
        <v>66</v>
      </c>
    </row>
    <row r="41" spans="1:15" x14ac:dyDescent="0.25">
      <c r="A41" s="309">
        <v>8</v>
      </c>
      <c r="B41" s="352" t="s">
        <v>249</v>
      </c>
      <c r="C41" s="311" t="s">
        <v>242</v>
      </c>
      <c r="D41" s="333"/>
      <c r="E41" s="313">
        <v>9</v>
      </c>
      <c r="F41" s="314">
        <v>57.5</v>
      </c>
      <c r="G41" s="315">
        <v>0</v>
      </c>
      <c r="H41" s="316">
        <v>0</v>
      </c>
      <c r="I41" s="32">
        <f t="shared" si="3"/>
        <v>0</v>
      </c>
      <c r="J41" s="33" t="str">
        <f t="shared" si="4"/>
        <v>NO BET</v>
      </c>
      <c r="K41" s="122"/>
      <c r="L41" s="73">
        <f t="shared" si="5"/>
        <v>0</v>
      </c>
      <c r="N41" s="64"/>
      <c r="O41" s="118"/>
    </row>
    <row r="42" spans="1:15" x14ac:dyDescent="0.25">
      <c r="A42" s="84">
        <v>9</v>
      </c>
      <c r="B42" s="305">
        <v>7267</v>
      </c>
      <c r="C42" s="304" t="s">
        <v>243</v>
      </c>
      <c r="D42" s="332"/>
      <c r="E42" s="307">
        <v>2</v>
      </c>
      <c r="F42" s="308">
        <v>57</v>
      </c>
      <c r="G42" s="28">
        <v>20.5</v>
      </c>
      <c r="H42" s="29">
        <v>9.1999999999999993</v>
      </c>
      <c r="I42" s="32">
        <f t="shared" si="3"/>
        <v>9.1999999999999993</v>
      </c>
      <c r="J42" s="33" t="str">
        <f t="shared" si="4"/>
        <v>NO BET</v>
      </c>
      <c r="K42" s="122"/>
      <c r="L42" s="73">
        <f t="shared" si="5"/>
        <v>0</v>
      </c>
      <c r="N42" s="64"/>
      <c r="O42" s="118"/>
    </row>
    <row r="43" spans="1:15" x14ac:dyDescent="0.25">
      <c r="A43" s="84">
        <v>10</v>
      </c>
      <c r="B43" s="305" t="s">
        <v>244</v>
      </c>
      <c r="C43" s="304" t="s">
        <v>245</v>
      </c>
      <c r="D43" s="332"/>
      <c r="E43" s="307">
        <v>7</v>
      </c>
      <c r="F43" s="308">
        <v>56.5</v>
      </c>
      <c r="G43" s="28">
        <v>5</v>
      </c>
      <c r="H43" s="29">
        <v>12.5</v>
      </c>
      <c r="I43" s="32">
        <f t="shared" si="3"/>
        <v>12.5</v>
      </c>
      <c r="J43" s="33">
        <f t="shared" si="4"/>
        <v>18</v>
      </c>
      <c r="K43" s="122"/>
      <c r="L43" s="73" t="b">
        <f t="shared" si="5"/>
        <v>0</v>
      </c>
      <c r="N43" s="64"/>
      <c r="O43" s="118"/>
    </row>
    <row r="44" spans="1:15" x14ac:dyDescent="0.25">
      <c r="A44" s="84">
        <v>11</v>
      </c>
      <c r="B44" s="305">
        <v>8204</v>
      </c>
      <c r="C44" s="304" t="s">
        <v>246</v>
      </c>
      <c r="D44" s="332"/>
      <c r="E44" s="307">
        <v>8</v>
      </c>
      <c r="F44" s="308">
        <v>55</v>
      </c>
      <c r="G44" s="28">
        <v>34.6</v>
      </c>
      <c r="H44" s="29">
        <v>44</v>
      </c>
      <c r="I44" s="32">
        <f t="shared" si="3"/>
        <v>44</v>
      </c>
      <c r="J44" s="33">
        <f t="shared" si="4"/>
        <v>2.6011560693641615</v>
      </c>
      <c r="K44" s="122"/>
      <c r="L44" s="73" t="b">
        <f t="shared" si="5"/>
        <v>0</v>
      </c>
      <c r="N44" s="64"/>
      <c r="O44" s="118"/>
    </row>
    <row r="45" spans="1:15" x14ac:dyDescent="0.25">
      <c r="A45" s="84">
        <v>12</v>
      </c>
      <c r="B45" s="305" t="s">
        <v>247</v>
      </c>
      <c r="C45" s="304" t="s">
        <v>248</v>
      </c>
      <c r="D45" s="332"/>
      <c r="E45" s="307">
        <v>4</v>
      </c>
      <c r="F45" s="308">
        <v>54.5</v>
      </c>
      <c r="G45" s="28">
        <v>26</v>
      </c>
      <c r="H45" s="29">
        <v>40</v>
      </c>
      <c r="I45" s="32">
        <f t="shared" si="3"/>
        <v>40</v>
      </c>
      <c r="J45" s="33">
        <f t="shared" si="4"/>
        <v>3.4615384615384617</v>
      </c>
      <c r="K45" s="122"/>
      <c r="L45" s="73" t="b">
        <f t="shared" si="5"/>
        <v>0</v>
      </c>
      <c r="N45" s="64"/>
      <c r="O45" s="118" t="s">
        <v>102</v>
      </c>
    </row>
    <row r="46" spans="1:15" hidden="1" x14ac:dyDescent="0.25">
      <c r="A46" s="84">
        <v>13</v>
      </c>
      <c r="B46" s="135"/>
      <c r="C46" s="124"/>
      <c r="D46" s="121"/>
      <c r="E46" s="125"/>
      <c r="F46" s="126"/>
      <c r="G46" s="28">
        <v>0</v>
      </c>
      <c r="H46" s="29">
        <v>0</v>
      </c>
      <c r="I46" s="32">
        <f t="shared" si="3"/>
        <v>0</v>
      </c>
      <c r="J46" s="33" t="str">
        <f t="shared" si="4"/>
        <v>NO BET</v>
      </c>
      <c r="K46" s="122"/>
      <c r="L46" s="73">
        <f t="shared" si="5"/>
        <v>0</v>
      </c>
      <c r="N46" s="64"/>
      <c r="O46" s="118"/>
    </row>
    <row r="47" spans="1:15" hidden="1" x14ac:dyDescent="0.25">
      <c r="A47" s="84">
        <v>14</v>
      </c>
      <c r="B47" s="135"/>
      <c r="C47" s="124"/>
      <c r="D47" s="121"/>
      <c r="E47" s="125"/>
      <c r="F47" s="126"/>
      <c r="G47" s="28">
        <v>0</v>
      </c>
      <c r="H47" s="29">
        <v>0</v>
      </c>
      <c r="I47" s="32">
        <f t="shared" si="3"/>
        <v>0</v>
      </c>
      <c r="J47" s="33" t="str">
        <f t="shared" si="4"/>
        <v>NO BET</v>
      </c>
      <c r="K47" s="122"/>
      <c r="L47" s="73">
        <f t="shared" si="5"/>
        <v>0</v>
      </c>
      <c r="N47" s="64"/>
      <c r="O47" s="118"/>
    </row>
    <row r="48" spans="1:15" hidden="1" x14ac:dyDescent="0.25">
      <c r="A48" s="84">
        <v>15</v>
      </c>
      <c r="B48" s="135"/>
      <c r="C48" s="124"/>
      <c r="D48" s="121"/>
      <c r="E48" s="125"/>
      <c r="F48" s="126"/>
      <c r="G48" s="28">
        <v>0</v>
      </c>
      <c r="H48" s="29">
        <v>0</v>
      </c>
      <c r="I48" s="32">
        <f t="shared" si="3"/>
        <v>0</v>
      </c>
      <c r="J48" s="33" t="str">
        <f t="shared" si="4"/>
        <v>NO BET</v>
      </c>
      <c r="K48" s="122"/>
      <c r="L48" s="73">
        <f t="shared" si="5"/>
        <v>0</v>
      </c>
      <c r="N48" s="64"/>
      <c r="O48" s="118"/>
    </row>
    <row r="49" spans="1:16" ht="15" hidden="1" customHeight="1" x14ac:dyDescent="0.25">
      <c r="A49" s="84">
        <v>16</v>
      </c>
      <c r="B49" s="135"/>
      <c r="C49" s="124"/>
      <c r="D49" s="121"/>
      <c r="E49" s="125"/>
      <c r="F49" s="126"/>
      <c r="G49" s="28">
        <v>0</v>
      </c>
      <c r="H49" s="29">
        <v>0</v>
      </c>
      <c r="I49" s="32">
        <f t="shared" si="3"/>
        <v>0</v>
      </c>
      <c r="J49" s="33" t="str">
        <f t="shared" si="4"/>
        <v>NO BET</v>
      </c>
      <c r="K49" s="122"/>
      <c r="L49" s="73">
        <f t="shared" si="5"/>
        <v>0</v>
      </c>
      <c r="N49" s="64"/>
      <c r="O49" s="127"/>
    </row>
    <row r="50" spans="1:16" ht="15" hidden="1" customHeight="1" x14ac:dyDescent="0.25">
      <c r="A50" s="84">
        <v>17</v>
      </c>
      <c r="B50" s="135"/>
      <c r="C50" s="124"/>
      <c r="D50" s="121"/>
      <c r="E50" s="125"/>
      <c r="F50" s="126"/>
      <c r="G50" s="28">
        <v>0</v>
      </c>
      <c r="H50" s="29">
        <v>0</v>
      </c>
      <c r="I50" s="32">
        <f t="shared" si="3"/>
        <v>0</v>
      </c>
      <c r="J50" s="33" t="str">
        <f t="shared" si="4"/>
        <v>NO BET</v>
      </c>
      <c r="K50" s="122"/>
      <c r="L50" s="73">
        <f t="shared" si="5"/>
        <v>0</v>
      </c>
      <c r="N50" s="64"/>
      <c r="O50" s="128"/>
    </row>
    <row r="51" spans="1:16" ht="15" hidden="1" customHeight="1" x14ac:dyDescent="0.25">
      <c r="A51" s="83">
        <v>18</v>
      </c>
      <c r="B51" s="153"/>
      <c r="C51" s="129"/>
      <c r="D51" s="129"/>
      <c r="E51" s="130"/>
      <c r="F51" s="161"/>
      <c r="G51" s="6">
        <v>0</v>
      </c>
      <c r="H51" s="9">
        <v>0</v>
      </c>
      <c r="I51" s="19">
        <f t="shared" si="3"/>
        <v>0</v>
      </c>
      <c r="J51" s="15" t="str">
        <f t="shared" si="4"/>
        <v>NO BET</v>
      </c>
      <c r="K51" s="55"/>
      <c r="L51" s="73">
        <f t="shared" si="5"/>
        <v>0</v>
      </c>
      <c r="N51" s="64"/>
      <c r="O51" s="127"/>
    </row>
    <row r="52" spans="1:16" ht="15" hidden="1" customHeight="1" x14ac:dyDescent="0.25">
      <c r="A52" s="83">
        <v>19</v>
      </c>
      <c r="B52" s="153"/>
      <c r="C52" s="58"/>
      <c r="D52" s="58"/>
      <c r="E52" s="62"/>
      <c r="F52" s="152"/>
      <c r="G52" s="6">
        <v>0</v>
      </c>
      <c r="H52" s="9">
        <v>0</v>
      </c>
      <c r="I52" s="19">
        <f t="shared" si="3"/>
        <v>0</v>
      </c>
      <c r="J52" s="15" t="str">
        <f t="shared" si="4"/>
        <v>NO BET</v>
      </c>
      <c r="K52" s="55"/>
      <c r="L52" s="73">
        <f t="shared" si="5"/>
        <v>0</v>
      </c>
      <c r="N52" s="64"/>
      <c r="O52" s="127"/>
    </row>
    <row r="53" spans="1:16" ht="15" hidden="1" customHeight="1" x14ac:dyDescent="0.25">
      <c r="A53" s="83">
        <v>20</v>
      </c>
      <c r="B53" s="153"/>
      <c r="C53" s="58"/>
      <c r="D53" s="58"/>
      <c r="E53" s="62"/>
      <c r="F53" s="152"/>
      <c r="G53" s="7">
        <v>0</v>
      </c>
      <c r="H53" s="10">
        <v>0</v>
      </c>
      <c r="I53" s="19">
        <f t="shared" si="3"/>
        <v>0</v>
      </c>
      <c r="J53" s="15" t="str">
        <f t="shared" si="4"/>
        <v>NO BET</v>
      </c>
      <c r="K53" s="55"/>
      <c r="L53" s="73">
        <f t="shared" si="5"/>
        <v>0</v>
      </c>
      <c r="M53" s="72"/>
      <c r="N53" s="64"/>
      <c r="O53" s="127"/>
    </row>
    <row r="54" spans="1:16" ht="15" hidden="1" customHeight="1" x14ac:dyDescent="0.25">
      <c r="A54" s="84">
        <v>21</v>
      </c>
      <c r="B54" s="134"/>
      <c r="C54" s="31"/>
      <c r="D54" s="31"/>
      <c r="E54" s="43"/>
      <c r="F54" s="162"/>
      <c r="G54" s="28">
        <v>0</v>
      </c>
      <c r="H54" s="29">
        <v>0</v>
      </c>
      <c r="I54" s="19">
        <f t="shared" si="3"/>
        <v>0</v>
      </c>
      <c r="J54" s="15" t="str">
        <f t="shared" si="4"/>
        <v>NO BET</v>
      </c>
      <c r="K54" s="55"/>
      <c r="L54" s="73">
        <f t="shared" si="5"/>
        <v>0</v>
      </c>
      <c r="N54" s="64"/>
      <c r="O54" s="127"/>
    </row>
    <row r="55" spans="1:16" ht="15" hidden="1" customHeight="1" x14ac:dyDescent="0.25">
      <c r="A55" s="83">
        <v>22</v>
      </c>
      <c r="B55" s="58"/>
      <c r="C55" s="58"/>
      <c r="D55" s="58"/>
      <c r="E55" s="62"/>
      <c r="F55" s="152"/>
      <c r="G55" s="5">
        <v>0</v>
      </c>
      <c r="H55" s="8">
        <v>0</v>
      </c>
      <c r="I55" s="19">
        <f t="shared" si="3"/>
        <v>0</v>
      </c>
      <c r="J55" s="15" t="str">
        <f t="shared" si="4"/>
        <v>NO BET</v>
      </c>
      <c r="K55" s="55"/>
      <c r="L55" s="73">
        <f t="shared" si="5"/>
        <v>0</v>
      </c>
      <c r="N55" s="64"/>
      <c r="O55" s="127"/>
    </row>
    <row r="56" spans="1:16" ht="15" hidden="1" customHeight="1" x14ac:dyDescent="0.25">
      <c r="A56" s="83">
        <v>23</v>
      </c>
      <c r="B56" s="58"/>
      <c r="C56" s="58"/>
      <c r="D56" s="58"/>
      <c r="E56" s="62"/>
      <c r="F56" s="62"/>
      <c r="G56" s="6">
        <v>0</v>
      </c>
      <c r="H56" s="9">
        <v>0</v>
      </c>
      <c r="I56" s="19">
        <f t="shared" si="3"/>
        <v>0</v>
      </c>
      <c r="J56" s="15" t="str">
        <f t="shared" si="4"/>
        <v>NO BET</v>
      </c>
      <c r="K56" s="55"/>
      <c r="L56" s="73">
        <f t="shared" si="5"/>
        <v>0</v>
      </c>
      <c r="N56" s="64"/>
      <c r="O56" s="118"/>
    </row>
    <row r="57" spans="1:16" ht="15" hidden="1" customHeight="1" x14ac:dyDescent="0.25">
      <c r="A57" s="83">
        <v>24</v>
      </c>
      <c r="B57" s="58"/>
      <c r="C57" s="58"/>
      <c r="D57" s="58"/>
      <c r="E57" s="62"/>
      <c r="F57" s="62"/>
      <c r="G57" s="6">
        <v>0</v>
      </c>
      <c r="H57" s="9">
        <v>0</v>
      </c>
      <c r="I57" s="19">
        <f t="shared" si="3"/>
        <v>0</v>
      </c>
      <c r="J57" s="15" t="str">
        <f t="shared" si="4"/>
        <v>NO BET</v>
      </c>
      <c r="K57" s="55"/>
      <c r="L57" s="73">
        <f t="shared" si="5"/>
        <v>0</v>
      </c>
      <c r="N57" s="64"/>
      <c r="O57" s="118"/>
    </row>
    <row r="58" spans="1:16" ht="15" customHeight="1" x14ac:dyDescent="0.25">
      <c r="A58" s="76"/>
      <c r="B58" s="77"/>
      <c r="C58" s="76"/>
      <c r="D58" s="76"/>
      <c r="J58" s="59"/>
      <c r="K58" s="56" t="s">
        <v>26</v>
      </c>
      <c r="L58" s="60"/>
      <c r="O58" s="118"/>
    </row>
    <row r="59" spans="1:16" s="87" customFormat="1" ht="15" customHeight="1" x14ac:dyDescent="0.25">
      <c r="A59" s="57" t="s">
        <v>22</v>
      </c>
      <c r="B59" s="407"/>
      <c r="C59" s="407"/>
      <c r="D59" s="231"/>
      <c r="E59" s="63" t="s">
        <v>16</v>
      </c>
      <c r="F59" s="61"/>
      <c r="G59" s="86"/>
      <c r="H59" s="16"/>
      <c r="I59" s="17" t="s">
        <v>25</v>
      </c>
      <c r="J59" s="18">
        <f>SUM(J34:J57)</f>
        <v>41.885774254237162</v>
      </c>
      <c r="K59" s="56" t="s">
        <v>17</v>
      </c>
      <c r="L59" s="18">
        <f>SUM(L34:L58)</f>
        <v>0</v>
      </c>
      <c r="M59" s="71"/>
      <c r="N59" s="71"/>
      <c r="O59" s="118"/>
      <c r="P59" s="71"/>
    </row>
    <row r="60" spans="1:16" ht="15" customHeight="1" x14ac:dyDescent="0.25">
      <c r="A60" s="30" t="s">
        <v>40</v>
      </c>
      <c r="B60" s="2"/>
      <c r="C60" s="2"/>
      <c r="D60" s="2"/>
      <c r="E60" s="86"/>
      <c r="F60" s="86"/>
      <c r="G60" s="86"/>
      <c r="H60" s="20"/>
      <c r="I60" s="94"/>
      <c r="J60" s="22"/>
      <c r="K60" s="55"/>
      <c r="N60" s="55"/>
      <c r="O60" s="4"/>
    </row>
    <row r="61" spans="1:16" ht="15" customHeight="1" x14ac:dyDescent="0.25">
      <c r="A61" s="30"/>
      <c r="B61" s="2"/>
      <c r="C61" s="2"/>
      <c r="D61" s="2"/>
      <c r="E61" s="86"/>
      <c r="F61" s="86"/>
      <c r="G61" s="86"/>
    </row>
    <row r="62" spans="1:16" ht="15" customHeight="1" x14ac:dyDescent="0.25">
      <c r="A62" s="30"/>
      <c r="B62" s="2"/>
      <c r="C62" s="2"/>
      <c r="D62" s="2"/>
      <c r="E62" s="86"/>
      <c r="F62" s="86"/>
      <c r="G62" s="86"/>
    </row>
    <row r="63" spans="1:16" ht="15" customHeight="1" x14ac:dyDescent="0.25">
      <c r="A63" s="238" t="s">
        <v>6</v>
      </c>
      <c r="B63" s="300" t="s">
        <v>6</v>
      </c>
      <c r="C63" s="79" t="s">
        <v>228</v>
      </c>
      <c r="D63" s="69" t="s">
        <v>14</v>
      </c>
      <c r="E63" s="114" t="s">
        <v>252</v>
      </c>
      <c r="F63" s="232"/>
      <c r="G63" s="114"/>
      <c r="H63" s="238" t="s">
        <v>19</v>
      </c>
      <c r="I63" s="415" t="s">
        <v>15</v>
      </c>
      <c r="J63" s="409">
        <v>0.9</v>
      </c>
      <c r="K63" s="412" t="s">
        <v>4</v>
      </c>
      <c r="L63" s="408">
        <v>100</v>
      </c>
      <c r="M63" s="411" t="s">
        <v>3</v>
      </c>
      <c r="N63" s="410" t="s">
        <v>50</v>
      </c>
      <c r="O63" s="115"/>
    </row>
    <row r="64" spans="1:16" x14ac:dyDescent="0.25">
      <c r="A64" s="79" t="s">
        <v>7</v>
      </c>
      <c r="B64" s="79" t="s">
        <v>7</v>
      </c>
      <c r="C64" s="85">
        <v>4</v>
      </c>
      <c r="D64" s="80" t="s">
        <v>13</v>
      </c>
      <c r="E64" s="85" t="s">
        <v>253</v>
      </c>
      <c r="F64" s="78"/>
      <c r="G64" s="85"/>
      <c r="H64" s="67"/>
      <c r="I64" s="415"/>
      <c r="J64" s="409"/>
      <c r="K64" s="412"/>
      <c r="L64" s="408"/>
      <c r="M64" s="411"/>
      <c r="N64" s="410"/>
      <c r="O64" s="115"/>
    </row>
    <row r="65" spans="1:15" ht="15" customHeight="1" x14ac:dyDescent="0.25">
      <c r="A65" s="81" t="s">
        <v>8</v>
      </c>
      <c r="B65" s="81" t="s">
        <v>8</v>
      </c>
      <c r="C65" s="82" t="s">
        <v>251</v>
      </c>
      <c r="D65" s="67"/>
      <c r="E65" s="85"/>
      <c r="F65" s="54"/>
      <c r="G65" s="67"/>
      <c r="H65" s="67"/>
      <c r="I65" s="52"/>
      <c r="J65" s="67"/>
      <c r="K65" s="67"/>
      <c r="L65" s="67"/>
      <c r="M65" s="410" t="s">
        <v>20</v>
      </c>
      <c r="N65" s="410"/>
      <c r="O65" s="116" t="s">
        <v>51</v>
      </c>
    </row>
    <row r="66" spans="1:15" ht="30" x14ac:dyDescent="0.25">
      <c r="A66" s="78" t="s">
        <v>9</v>
      </c>
      <c r="B66" s="78" t="s">
        <v>10</v>
      </c>
      <c r="C66" s="81" t="s">
        <v>0</v>
      </c>
      <c r="D66" s="81"/>
      <c r="E66" s="78" t="s">
        <v>43</v>
      </c>
      <c r="F66" s="78" t="s">
        <v>44</v>
      </c>
      <c r="G66" s="78" t="s">
        <v>11</v>
      </c>
      <c r="H66" s="233" t="s">
        <v>69</v>
      </c>
      <c r="I66" s="233" t="s">
        <v>70</v>
      </c>
      <c r="J66" s="78" t="s">
        <v>1</v>
      </c>
      <c r="K66" s="78" t="s">
        <v>12</v>
      </c>
      <c r="L66" s="78" t="s">
        <v>5</v>
      </c>
      <c r="M66" s="410"/>
      <c r="N66" s="410"/>
      <c r="O66" s="117" t="s">
        <v>52</v>
      </c>
    </row>
    <row r="67" spans="1:15" x14ac:dyDescent="0.25">
      <c r="A67" s="324">
        <v>1</v>
      </c>
      <c r="B67" s="325" t="s">
        <v>254</v>
      </c>
      <c r="C67" s="326" t="s">
        <v>255</v>
      </c>
      <c r="D67" s="355"/>
      <c r="E67" s="328">
        <v>8</v>
      </c>
      <c r="F67" s="329">
        <v>60</v>
      </c>
      <c r="G67" s="21">
        <v>2.8</v>
      </c>
      <c r="H67" s="337">
        <v>2.25</v>
      </c>
      <c r="I67" s="32">
        <f>H67</f>
        <v>2.25</v>
      </c>
      <c r="J67" s="33" t="str">
        <f>IF(M67="B", $L$63/G67*$J$63,IF(I67&lt;=G67,$M$63,IF(I67&gt;G67,SUM($L$63/G67*$J$63,0,ROUNDUP(,0)))))</f>
        <v>NO BET</v>
      </c>
      <c r="K67" s="122"/>
      <c r="L67" s="73">
        <f>IF(J67="NO BET",0,IF(K67&gt;1,J67*-1,IF(K67=1,SUM(J67*I67-J67,0))))</f>
        <v>0</v>
      </c>
      <c r="M67" s="12"/>
      <c r="N67" s="64"/>
      <c r="O67" s="118" t="s">
        <v>66</v>
      </c>
    </row>
    <row r="68" spans="1:15" ht="15" customHeight="1" x14ac:dyDescent="0.25">
      <c r="A68" s="84">
        <v>2</v>
      </c>
      <c r="B68" s="305" t="s">
        <v>256</v>
      </c>
      <c r="C68" s="304" t="s">
        <v>270</v>
      </c>
      <c r="D68" s="339"/>
      <c r="E68" s="307">
        <v>7</v>
      </c>
      <c r="F68" s="308">
        <v>60</v>
      </c>
      <c r="G68" s="131">
        <v>11.6</v>
      </c>
      <c r="H68" s="8">
        <v>5.0999999999999996</v>
      </c>
      <c r="I68" s="32">
        <f t="shared" ref="I68:I90" si="6">H68</f>
        <v>5.0999999999999996</v>
      </c>
      <c r="J68" s="33" t="str">
        <f t="shared" ref="J68:J90" si="7">IF(M68="B", $L$63/G68*$J$63,IF(I68&lt;=G68,$M$63,IF(I68&gt;G68,SUM($L$63/G68*$J$63,0,ROUNDUP(,0)))))</f>
        <v>NO BET</v>
      </c>
      <c r="K68" s="122"/>
      <c r="L68" s="73">
        <f t="shared" ref="L68:L90" si="8">IF(J68="NO BET",0,IF(K68&gt;1,J68*-1,IF(K68=1,SUM(J68*I68-J68,0))))</f>
        <v>0</v>
      </c>
      <c r="M68" s="12"/>
      <c r="N68" s="64"/>
      <c r="O68" s="118" t="s">
        <v>66</v>
      </c>
    </row>
    <row r="69" spans="1:15" x14ac:dyDescent="0.25">
      <c r="A69" s="84">
        <v>3</v>
      </c>
      <c r="B69" s="305">
        <v>4174</v>
      </c>
      <c r="C69" s="304" t="s">
        <v>257</v>
      </c>
      <c r="D69" s="339"/>
      <c r="E69" s="307">
        <v>9</v>
      </c>
      <c r="F69" s="308">
        <v>60</v>
      </c>
      <c r="G69" s="132">
        <v>11.6</v>
      </c>
      <c r="H69" s="29">
        <v>9</v>
      </c>
      <c r="I69" s="32">
        <f t="shared" si="6"/>
        <v>9</v>
      </c>
      <c r="J69" s="33" t="str">
        <f t="shared" si="7"/>
        <v>NO BET</v>
      </c>
      <c r="K69" s="122"/>
      <c r="L69" s="73">
        <f t="shared" si="8"/>
        <v>0</v>
      </c>
      <c r="M69" s="12"/>
      <c r="N69" s="64"/>
      <c r="O69" s="118"/>
    </row>
    <row r="70" spans="1:15" ht="15" customHeight="1" x14ac:dyDescent="0.25">
      <c r="A70" s="84">
        <v>4</v>
      </c>
      <c r="B70" s="305">
        <v>5714</v>
      </c>
      <c r="C70" s="304" t="s">
        <v>258</v>
      </c>
      <c r="D70" s="339"/>
      <c r="E70" s="307">
        <v>6</v>
      </c>
      <c r="F70" s="308">
        <v>59.5</v>
      </c>
      <c r="G70" s="132">
        <v>11.6</v>
      </c>
      <c r="H70" s="29">
        <v>19</v>
      </c>
      <c r="I70" s="32">
        <f t="shared" si="6"/>
        <v>19</v>
      </c>
      <c r="J70" s="33">
        <f t="shared" si="7"/>
        <v>7.7586206896551735</v>
      </c>
      <c r="K70" s="122"/>
      <c r="L70" s="73" t="b">
        <f t="shared" si="8"/>
        <v>0</v>
      </c>
      <c r="M70" s="12"/>
      <c r="N70" s="64"/>
      <c r="O70" s="118" t="s">
        <v>102</v>
      </c>
    </row>
    <row r="71" spans="1:15" x14ac:dyDescent="0.25">
      <c r="A71" s="309">
        <v>5</v>
      </c>
      <c r="B71" s="310">
        <v>2092</v>
      </c>
      <c r="C71" s="311" t="s">
        <v>259</v>
      </c>
      <c r="D71" s="354"/>
      <c r="E71" s="313">
        <v>5</v>
      </c>
      <c r="F71" s="314">
        <v>58</v>
      </c>
      <c r="G71" s="323">
        <v>0</v>
      </c>
      <c r="H71" s="316">
        <v>0</v>
      </c>
      <c r="I71" s="32">
        <f t="shared" si="6"/>
        <v>0</v>
      </c>
      <c r="J71" s="33" t="str">
        <f t="shared" si="7"/>
        <v>NO BET</v>
      </c>
      <c r="K71" s="122"/>
      <c r="L71" s="73">
        <f t="shared" si="8"/>
        <v>0</v>
      </c>
      <c r="M71" s="12"/>
      <c r="N71" s="64"/>
      <c r="O71" s="118"/>
    </row>
    <row r="72" spans="1:15" x14ac:dyDescent="0.25">
      <c r="A72" s="84">
        <v>6</v>
      </c>
      <c r="B72" s="305" t="s">
        <v>260</v>
      </c>
      <c r="C72" s="304" t="s">
        <v>261</v>
      </c>
      <c r="D72" s="339"/>
      <c r="E72" s="307">
        <v>2</v>
      </c>
      <c r="F72" s="308">
        <v>58</v>
      </c>
      <c r="G72" s="132">
        <v>4.9000000000000004</v>
      </c>
      <c r="H72" s="29">
        <v>22</v>
      </c>
      <c r="I72" s="32">
        <f t="shared" si="6"/>
        <v>22</v>
      </c>
      <c r="J72" s="33">
        <f t="shared" si="7"/>
        <v>18.367346938775512</v>
      </c>
      <c r="K72" s="122"/>
      <c r="L72" s="73" t="b">
        <f t="shared" si="8"/>
        <v>0</v>
      </c>
      <c r="M72" s="12"/>
      <c r="N72" s="64"/>
      <c r="O72" s="127"/>
    </row>
    <row r="73" spans="1:15" x14ac:dyDescent="0.25">
      <c r="A73" s="84">
        <v>7</v>
      </c>
      <c r="B73" s="305" t="s">
        <v>136</v>
      </c>
      <c r="C73" s="304" t="s">
        <v>262</v>
      </c>
      <c r="D73" s="339"/>
      <c r="E73" s="307">
        <v>3</v>
      </c>
      <c r="F73" s="308">
        <v>58</v>
      </c>
      <c r="G73" s="131">
        <v>7</v>
      </c>
      <c r="H73" s="8">
        <v>4.5999999999999996</v>
      </c>
      <c r="I73" s="32">
        <f t="shared" si="6"/>
        <v>4.5999999999999996</v>
      </c>
      <c r="J73" s="33" t="str">
        <f t="shared" si="7"/>
        <v>NO BET</v>
      </c>
      <c r="K73" s="122"/>
      <c r="L73" s="73">
        <f t="shared" si="8"/>
        <v>0</v>
      </c>
      <c r="M73" s="12"/>
      <c r="N73" s="64"/>
      <c r="O73" s="127" t="s">
        <v>102</v>
      </c>
    </row>
    <row r="74" spans="1:15" x14ac:dyDescent="0.25">
      <c r="A74" s="84">
        <v>8</v>
      </c>
      <c r="B74" s="306" t="s">
        <v>267</v>
      </c>
      <c r="C74" s="304" t="s">
        <v>263</v>
      </c>
      <c r="D74" s="339"/>
      <c r="E74" s="307">
        <v>4</v>
      </c>
      <c r="F74" s="308">
        <v>55</v>
      </c>
      <c r="G74" s="132">
        <v>16.2</v>
      </c>
      <c r="H74" s="29">
        <v>80</v>
      </c>
      <c r="I74" s="32">
        <f t="shared" si="6"/>
        <v>80</v>
      </c>
      <c r="J74" s="33">
        <f t="shared" si="7"/>
        <v>5.5555555555555554</v>
      </c>
      <c r="K74" s="122"/>
      <c r="L74" s="73" t="b">
        <f t="shared" si="8"/>
        <v>0</v>
      </c>
      <c r="M74" s="12"/>
      <c r="N74" s="64"/>
      <c r="O74" s="128"/>
    </row>
    <row r="75" spans="1:15" x14ac:dyDescent="0.25">
      <c r="A75" s="84">
        <v>9</v>
      </c>
      <c r="B75" s="306" t="s">
        <v>266</v>
      </c>
      <c r="C75" s="304" t="s">
        <v>264</v>
      </c>
      <c r="D75" s="339"/>
      <c r="E75" s="307">
        <v>1</v>
      </c>
      <c r="F75" s="308">
        <v>55</v>
      </c>
      <c r="G75" s="132">
        <v>14.4</v>
      </c>
      <c r="H75" s="29">
        <v>9.8000000000000007</v>
      </c>
      <c r="I75" s="32">
        <f t="shared" si="6"/>
        <v>9.8000000000000007</v>
      </c>
      <c r="J75" s="33" t="str">
        <f t="shared" si="7"/>
        <v>NO BET</v>
      </c>
      <c r="K75" s="122"/>
      <c r="L75" s="73">
        <f t="shared" si="8"/>
        <v>0</v>
      </c>
      <c r="M75" s="12"/>
      <c r="N75" s="64"/>
      <c r="O75" s="127" t="s">
        <v>102</v>
      </c>
    </row>
    <row r="76" spans="1:15" x14ac:dyDescent="0.25">
      <c r="A76" s="84">
        <v>10</v>
      </c>
      <c r="B76" s="340">
        <v>7590</v>
      </c>
      <c r="C76" s="342" t="s">
        <v>268</v>
      </c>
      <c r="D76" s="339"/>
      <c r="E76" s="307">
        <v>11</v>
      </c>
      <c r="F76" s="308">
        <v>54</v>
      </c>
      <c r="G76" s="132">
        <v>95.6</v>
      </c>
      <c r="H76" s="29">
        <v>18.5</v>
      </c>
      <c r="I76" s="32">
        <f t="shared" si="6"/>
        <v>18.5</v>
      </c>
      <c r="J76" s="33" t="str">
        <f t="shared" si="7"/>
        <v>NO BET</v>
      </c>
      <c r="K76" s="122"/>
      <c r="L76" s="73">
        <f t="shared" si="8"/>
        <v>0</v>
      </c>
      <c r="M76" s="12"/>
      <c r="N76" s="64"/>
      <c r="O76" s="127"/>
    </row>
    <row r="77" spans="1:15" x14ac:dyDescent="0.25">
      <c r="A77" s="84">
        <v>11</v>
      </c>
      <c r="B77" s="353" t="s">
        <v>265</v>
      </c>
      <c r="C77" s="342" t="s">
        <v>269</v>
      </c>
      <c r="D77" s="339"/>
      <c r="E77" s="307">
        <v>10</v>
      </c>
      <c r="F77" s="308">
        <v>54</v>
      </c>
      <c r="G77" s="132">
        <v>62.7</v>
      </c>
      <c r="H77" s="29">
        <v>140</v>
      </c>
      <c r="I77" s="32">
        <f t="shared" si="6"/>
        <v>140</v>
      </c>
      <c r="J77" s="33">
        <f t="shared" si="7"/>
        <v>1.4354066985645935</v>
      </c>
      <c r="K77" s="122"/>
      <c r="L77" s="73" t="b">
        <f t="shared" si="8"/>
        <v>0</v>
      </c>
      <c r="M77" s="12"/>
      <c r="N77" s="64"/>
      <c r="O77" s="127"/>
    </row>
    <row r="78" spans="1:15" hidden="1" x14ac:dyDescent="0.25">
      <c r="A78" s="84">
        <v>12</v>
      </c>
      <c r="B78" s="135"/>
      <c r="C78" s="124"/>
      <c r="D78" s="31"/>
      <c r="E78" s="203"/>
      <c r="F78" s="204"/>
      <c r="G78" s="132">
        <v>0</v>
      </c>
      <c r="H78" s="29">
        <v>0</v>
      </c>
      <c r="I78" s="32">
        <f t="shared" si="6"/>
        <v>0</v>
      </c>
      <c r="J78" s="33" t="str">
        <f t="shared" si="7"/>
        <v>NO BET</v>
      </c>
      <c r="K78" s="122"/>
      <c r="L78" s="73">
        <f t="shared" si="8"/>
        <v>0</v>
      </c>
      <c r="M78" s="12"/>
      <c r="N78" s="64"/>
      <c r="O78" s="127"/>
    </row>
    <row r="79" spans="1:15" hidden="1" x14ac:dyDescent="0.25">
      <c r="A79" s="84">
        <v>13</v>
      </c>
      <c r="B79" s="205"/>
      <c r="C79" s="206"/>
      <c r="D79" s="31"/>
      <c r="E79" s="125"/>
      <c r="F79" s="125"/>
      <c r="G79" s="132">
        <v>0</v>
      </c>
      <c r="H79" s="29">
        <v>0</v>
      </c>
      <c r="I79" s="32">
        <f t="shared" si="6"/>
        <v>0</v>
      </c>
      <c r="J79" s="33" t="str">
        <f t="shared" si="7"/>
        <v>NO BET</v>
      </c>
      <c r="K79" s="122"/>
      <c r="L79" s="73">
        <f t="shared" si="8"/>
        <v>0</v>
      </c>
      <c r="M79" s="12"/>
      <c r="N79" s="64"/>
      <c r="O79" s="127"/>
    </row>
    <row r="80" spans="1:15" hidden="1" x14ac:dyDescent="0.25">
      <c r="A80" s="84">
        <v>14</v>
      </c>
      <c r="B80" s="205"/>
      <c r="C80" s="206"/>
      <c r="D80" s="31"/>
      <c r="E80" s="125"/>
      <c r="F80" s="125"/>
      <c r="G80" s="132">
        <v>0</v>
      </c>
      <c r="H80" s="29">
        <v>0</v>
      </c>
      <c r="I80" s="32">
        <f t="shared" si="6"/>
        <v>0</v>
      </c>
      <c r="J80" s="33" t="str">
        <f t="shared" si="7"/>
        <v>NO BET</v>
      </c>
      <c r="K80" s="122"/>
      <c r="L80" s="73">
        <f t="shared" si="8"/>
        <v>0</v>
      </c>
      <c r="M80" s="12"/>
      <c r="N80" s="64"/>
      <c r="O80" s="118"/>
    </row>
    <row r="81" spans="1:15" hidden="1" x14ac:dyDescent="0.25">
      <c r="A81" s="84">
        <v>15</v>
      </c>
      <c r="B81" s="205"/>
      <c r="C81" s="206"/>
      <c r="D81" s="31"/>
      <c r="E81" s="125"/>
      <c r="F81" s="125"/>
      <c r="G81" s="28">
        <v>0</v>
      </c>
      <c r="H81" s="29">
        <v>0</v>
      </c>
      <c r="I81" s="32">
        <f t="shared" si="6"/>
        <v>0</v>
      </c>
      <c r="J81" s="33" t="str">
        <f t="shared" si="7"/>
        <v>NO BET</v>
      </c>
      <c r="K81" s="122"/>
      <c r="L81" s="73">
        <f t="shared" si="8"/>
        <v>0</v>
      </c>
      <c r="M81" s="12"/>
      <c r="N81" s="64"/>
      <c r="O81" s="118"/>
    </row>
    <row r="82" spans="1:15" hidden="1" x14ac:dyDescent="0.25">
      <c r="A82" s="84">
        <v>16</v>
      </c>
      <c r="B82" s="134"/>
      <c r="C82" s="31"/>
      <c r="D82" s="31"/>
      <c r="E82" s="43"/>
      <c r="F82" s="43"/>
      <c r="G82" s="28">
        <v>0</v>
      </c>
      <c r="H82" s="29">
        <v>0</v>
      </c>
      <c r="I82" s="32">
        <f t="shared" si="6"/>
        <v>0</v>
      </c>
      <c r="J82" s="33" t="str">
        <f t="shared" si="7"/>
        <v>NO BET</v>
      </c>
      <c r="K82" s="122"/>
      <c r="L82" s="73">
        <f t="shared" si="8"/>
        <v>0</v>
      </c>
      <c r="M82" s="12"/>
      <c r="N82" s="64"/>
      <c r="O82" s="118"/>
    </row>
    <row r="83" spans="1:15" hidden="1" x14ac:dyDescent="0.25">
      <c r="A83" s="84">
        <v>17</v>
      </c>
      <c r="B83" s="31"/>
      <c r="C83" s="31"/>
      <c r="D83" s="31"/>
      <c r="E83" s="43"/>
      <c r="F83" s="43"/>
      <c r="G83" s="28">
        <v>0</v>
      </c>
      <c r="H83" s="29">
        <v>0</v>
      </c>
      <c r="I83" s="32">
        <f t="shared" si="6"/>
        <v>0</v>
      </c>
      <c r="J83" s="33" t="str">
        <f t="shared" si="7"/>
        <v>NO BET</v>
      </c>
      <c r="K83" s="122"/>
      <c r="L83" s="73">
        <f t="shared" si="8"/>
        <v>0</v>
      </c>
      <c r="M83" s="12"/>
      <c r="N83" s="64"/>
      <c r="O83" s="118"/>
    </row>
    <row r="84" spans="1:15" hidden="1" x14ac:dyDescent="0.25">
      <c r="A84" s="84">
        <v>18</v>
      </c>
      <c r="B84" s="31"/>
      <c r="C84" s="31"/>
      <c r="D84" s="31"/>
      <c r="E84" s="43"/>
      <c r="F84" s="43"/>
      <c r="G84" s="28">
        <v>0</v>
      </c>
      <c r="H84" s="29">
        <v>0</v>
      </c>
      <c r="I84" s="32">
        <f t="shared" si="6"/>
        <v>0</v>
      </c>
      <c r="J84" s="33" t="str">
        <f t="shared" si="7"/>
        <v>NO BET</v>
      </c>
      <c r="K84" s="55"/>
      <c r="L84" s="73">
        <f t="shared" si="8"/>
        <v>0</v>
      </c>
      <c r="N84" s="64"/>
      <c r="O84" s="118"/>
    </row>
    <row r="85" spans="1:15" hidden="1" x14ac:dyDescent="0.25">
      <c r="A85" s="83">
        <v>19</v>
      </c>
      <c r="B85" s="58"/>
      <c r="C85" s="58"/>
      <c r="D85" s="58"/>
      <c r="E85" s="62"/>
      <c r="F85" s="62"/>
      <c r="G85" s="6">
        <v>0</v>
      </c>
      <c r="H85" s="9">
        <v>0</v>
      </c>
      <c r="I85" s="19">
        <f t="shared" si="6"/>
        <v>0</v>
      </c>
      <c r="J85" s="15" t="str">
        <f t="shared" si="7"/>
        <v>NO BET</v>
      </c>
      <c r="K85" s="55"/>
      <c r="L85" s="73">
        <f t="shared" si="8"/>
        <v>0</v>
      </c>
      <c r="N85" s="64"/>
      <c r="O85" s="118"/>
    </row>
    <row r="86" spans="1:15" hidden="1" x14ac:dyDescent="0.25">
      <c r="A86" s="83">
        <v>20</v>
      </c>
      <c r="B86" s="58"/>
      <c r="C86" s="58"/>
      <c r="D86" s="58"/>
      <c r="E86" s="62"/>
      <c r="F86" s="62"/>
      <c r="G86" s="7">
        <v>0</v>
      </c>
      <c r="H86" s="10">
        <v>0</v>
      </c>
      <c r="I86" s="19">
        <f t="shared" si="6"/>
        <v>0</v>
      </c>
      <c r="J86" s="15" t="str">
        <f t="shared" si="7"/>
        <v>NO BET</v>
      </c>
      <c r="K86" s="55"/>
      <c r="L86" s="73">
        <f t="shared" si="8"/>
        <v>0</v>
      </c>
      <c r="M86" s="72"/>
      <c r="N86" s="64"/>
      <c r="O86" s="118"/>
    </row>
    <row r="87" spans="1:15" hidden="1" x14ac:dyDescent="0.25">
      <c r="A87" s="84">
        <v>21</v>
      </c>
      <c r="B87" s="31"/>
      <c r="C87" s="31"/>
      <c r="D87" s="31"/>
      <c r="E87" s="43"/>
      <c r="F87" s="43"/>
      <c r="G87" s="28">
        <v>0</v>
      </c>
      <c r="H87" s="29">
        <v>0</v>
      </c>
      <c r="I87" s="19">
        <f t="shared" si="6"/>
        <v>0</v>
      </c>
      <c r="J87" s="15" t="str">
        <f t="shared" si="7"/>
        <v>NO BET</v>
      </c>
      <c r="K87" s="55"/>
      <c r="L87" s="73">
        <f t="shared" si="8"/>
        <v>0</v>
      </c>
      <c r="N87" s="64"/>
      <c r="O87" s="118"/>
    </row>
    <row r="88" spans="1:15" hidden="1" x14ac:dyDescent="0.25">
      <c r="A88" s="83">
        <v>22</v>
      </c>
      <c r="B88" s="58"/>
      <c r="C88" s="58"/>
      <c r="D88" s="58"/>
      <c r="E88" s="62"/>
      <c r="F88" s="62"/>
      <c r="G88" s="5">
        <v>0</v>
      </c>
      <c r="H88" s="8">
        <v>0</v>
      </c>
      <c r="I88" s="19">
        <f t="shared" si="6"/>
        <v>0</v>
      </c>
      <c r="J88" s="15" t="str">
        <f t="shared" si="7"/>
        <v>NO BET</v>
      </c>
      <c r="K88" s="55"/>
      <c r="L88" s="73">
        <f t="shared" si="8"/>
        <v>0</v>
      </c>
      <c r="N88" s="64"/>
      <c r="O88" s="118"/>
    </row>
    <row r="89" spans="1:15" hidden="1" x14ac:dyDescent="0.25">
      <c r="A89" s="83">
        <v>23</v>
      </c>
      <c r="B89" s="58"/>
      <c r="C89" s="58"/>
      <c r="D89" s="58"/>
      <c r="E89" s="62"/>
      <c r="F89" s="62"/>
      <c r="G89" s="6">
        <v>0</v>
      </c>
      <c r="H89" s="9">
        <v>0</v>
      </c>
      <c r="I89" s="19">
        <f t="shared" si="6"/>
        <v>0</v>
      </c>
      <c r="J89" s="15" t="str">
        <f t="shared" si="7"/>
        <v>NO BET</v>
      </c>
      <c r="K89" s="55"/>
      <c r="L89" s="73">
        <f t="shared" si="8"/>
        <v>0</v>
      </c>
      <c r="N89" s="64"/>
      <c r="O89" s="118"/>
    </row>
    <row r="90" spans="1:15" ht="15.75" hidden="1" customHeight="1" x14ac:dyDescent="0.25">
      <c r="A90" s="83">
        <v>24</v>
      </c>
      <c r="B90" s="58"/>
      <c r="C90" s="58"/>
      <c r="D90" s="58"/>
      <c r="E90" s="62"/>
      <c r="F90" s="62"/>
      <c r="G90" s="6">
        <v>0</v>
      </c>
      <c r="H90" s="9">
        <v>0</v>
      </c>
      <c r="I90" s="19">
        <f t="shared" si="6"/>
        <v>0</v>
      </c>
      <c r="J90" s="15" t="str">
        <f t="shared" si="7"/>
        <v>NO BET</v>
      </c>
      <c r="K90" s="55"/>
      <c r="L90" s="73">
        <f t="shared" si="8"/>
        <v>0</v>
      </c>
      <c r="N90" s="64"/>
      <c r="O90" s="118"/>
    </row>
    <row r="91" spans="1:15" x14ac:dyDescent="0.25">
      <c r="A91" s="76"/>
      <c r="B91" s="77"/>
      <c r="C91" s="76"/>
      <c r="D91" s="76"/>
      <c r="J91" s="59"/>
      <c r="K91" s="56" t="s">
        <v>26</v>
      </c>
      <c r="L91" s="60"/>
      <c r="N91" s="72"/>
      <c r="O91" s="3"/>
    </row>
    <row r="92" spans="1:15" x14ac:dyDescent="0.25">
      <c r="A92" s="57" t="s">
        <v>22</v>
      </c>
      <c r="B92" s="418"/>
      <c r="C92" s="418"/>
      <c r="D92" s="230"/>
      <c r="E92" s="63" t="s">
        <v>16</v>
      </c>
      <c r="F92" s="61"/>
      <c r="G92" s="86"/>
      <c r="H92" s="16"/>
      <c r="I92" s="17" t="s">
        <v>25</v>
      </c>
      <c r="J92" s="18">
        <f>SUM(J67:J90)</f>
        <v>33.116929882550835</v>
      </c>
      <c r="K92" s="56" t="s">
        <v>17</v>
      </c>
      <c r="L92" s="18">
        <f>SUM(L67:L91)</f>
        <v>0</v>
      </c>
      <c r="N92" s="72"/>
      <c r="O92" s="3"/>
    </row>
    <row r="93" spans="1:15" x14ac:dyDescent="0.25">
      <c r="A93" s="30" t="s">
        <v>40</v>
      </c>
      <c r="B93" s="2"/>
      <c r="C93" s="2"/>
      <c r="D93" s="2"/>
      <c r="E93" s="86"/>
      <c r="F93" s="86"/>
      <c r="G93" s="86"/>
      <c r="H93" s="3"/>
      <c r="I93" s="94"/>
      <c r="J93" s="22"/>
      <c r="K93" s="55"/>
      <c r="L93" s="95"/>
      <c r="N93" s="72"/>
      <c r="O93" s="3"/>
    </row>
    <row r="94" spans="1:15" x14ac:dyDescent="0.25">
      <c r="A94" s="30"/>
      <c r="B94" s="2"/>
      <c r="C94" s="2"/>
      <c r="D94" s="2"/>
      <c r="E94" s="86"/>
      <c r="F94" s="86"/>
      <c r="G94" s="23"/>
      <c r="H94" s="3"/>
      <c r="I94" s="94"/>
      <c r="J94" s="22"/>
      <c r="K94" s="55"/>
      <c r="L94" s="95"/>
      <c r="O94" s="3"/>
    </row>
    <row r="95" spans="1:15" x14ac:dyDescent="0.25">
      <c r="A95" s="30"/>
      <c r="B95" s="2"/>
      <c r="C95" s="2"/>
      <c r="D95" s="2"/>
      <c r="E95" s="86"/>
      <c r="F95" s="86"/>
      <c r="G95" s="23"/>
      <c r="H95" s="3"/>
      <c r="I95" s="94"/>
      <c r="J95" s="22"/>
      <c r="K95" s="55"/>
      <c r="L95" s="95"/>
      <c r="O95" s="3"/>
    </row>
    <row r="96" spans="1:15" ht="15" customHeight="1" x14ac:dyDescent="0.25">
      <c r="A96" s="238" t="s">
        <v>6</v>
      </c>
      <c r="B96" s="79" t="s">
        <v>228</v>
      </c>
      <c r="C96" s="69" t="s">
        <v>14</v>
      </c>
      <c r="D96" s="114" t="s">
        <v>158</v>
      </c>
      <c r="E96" s="232"/>
      <c r="F96" s="232"/>
      <c r="G96" s="114"/>
      <c r="H96" s="238" t="s">
        <v>19</v>
      </c>
      <c r="I96" s="415" t="s">
        <v>15</v>
      </c>
      <c r="J96" s="409">
        <v>0.9</v>
      </c>
      <c r="K96" s="412" t="s">
        <v>4</v>
      </c>
      <c r="L96" s="408">
        <v>100</v>
      </c>
      <c r="M96" s="411" t="s">
        <v>3</v>
      </c>
      <c r="N96" s="410" t="s">
        <v>50</v>
      </c>
      <c r="O96" s="115"/>
    </row>
    <row r="97" spans="1:15" x14ac:dyDescent="0.25">
      <c r="A97" s="79" t="s">
        <v>7</v>
      </c>
      <c r="B97" s="85">
        <v>5</v>
      </c>
      <c r="C97" s="80" t="s">
        <v>13</v>
      </c>
      <c r="D97" s="85" t="s">
        <v>292</v>
      </c>
      <c r="E97" s="78"/>
      <c r="F97" s="78"/>
      <c r="G97" s="85"/>
      <c r="H97" s="67"/>
      <c r="I97" s="415"/>
      <c r="J97" s="409"/>
      <c r="K97" s="412"/>
      <c r="L97" s="408"/>
      <c r="M97" s="411"/>
      <c r="N97" s="410"/>
      <c r="O97" s="115"/>
    </row>
    <row r="98" spans="1:15" ht="15" customHeight="1" x14ac:dyDescent="0.25">
      <c r="A98" s="81" t="s">
        <v>8</v>
      </c>
      <c r="B98" s="82" t="s">
        <v>293</v>
      </c>
      <c r="C98" s="67"/>
      <c r="D98" s="85"/>
      <c r="E98" s="54"/>
      <c r="F98" s="54"/>
      <c r="G98" s="67"/>
      <c r="H98" s="67"/>
      <c r="I98" s="52"/>
      <c r="J98" s="67"/>
      <c r="K98" s="67"/>
      <c r="L98" s="67"/>
      <c r="M98" s="410" t="s">
        <v>20</v>
      </c>
      <c r="N98" s="410"/>
      <c r="O98" s="116" t="s">
        <v>51</v>
      </c>
    </row>
    <row r="99" spans="1:15" ht="30" x14ac:dyDescent="0.25">
      <c r="A99" s="78" t="s">
        <v>9</v>
      </c>
      <c r="B99" s="78" t="s">
        <v>10</v>
      </c>
      <c r="C99" s="81" t="s">
        <v>0</v>
      </c>
      <c r="D99" s="81"/>
      <c r="E99" s="78" t="s">
        <v>43</v>
      </c>
      <c r="F99" s="78" t="s">
        <v>44</v>
      </c>
      <c r="G99" s="78" t="s">
        <v>11</v>
      </c>
      <c r="H99" s="233" t="s">
        <v>69</v>
      </c>
      <c r="I99" s="233" t="s">
        <v>70</v>
      </c>
      <c r="J99" s="78" t="s">
        <v>1</v>
      </c>
      <c r="K99" s="78" t="s">
        <v>12</v>
      </c>
      <c r="L99" s="78" t="s">
        <v>5</v>
      </c>
      <c r="M99" s="410"/>
      <c r="N99" s="410"/>
      <c r="O99" s="117" t="s">
        <v>52</v>
      </c>
    </row>
    <row r="100" spans="1:15" x14ac:dyDescent="0.25">
      <c r="A100" s="84">
        <v>1</v>
      </c>
      <c r="B100" s="305" t="s">
        <v>271</v>
      </c>
      <c r="C100" s="304" t="s">
        <v>272</v>
      </c>
      <c r="D100" s="332"/>
      <c r="E100" s="307">
        <v>14</v>
      </c>
      <c r="F100" s="308">
        <v>60</v>
      </c>
      <c r="G100" s="131">
        <v>8.5</v>
      </c>
      <c r="H100" s="8">
        <v>2.4</v>
      </c>
      <c r="I100" s="32">
        <f>H100</f>
        <v>2.4</v>
      </c>
      <c r="J100" s="33" t="str">
        <f>IF(M100="B", $L$96/G100*$J$96,IF(I100&lt;=G100,$M$96,IF(I100&gt;G100,SUM($L$96/G100*$J$96,0,ROUNDUP(,0)))))</f>
        <v>NO BET</v>
      </c>
      <c r="K100" s="122"/>
      <c r="L100" s="73">
        <f>IF(J100="NO BET",0,IF(K100&gt;1,J100*-1,IF(K100=1,SUM(J100*I100-J100,0))))</f>
        <v>0</v>
      </c>
      <c r="M100" s="86"/>
      <c r="N100" s="64"/>
      <c r="O100" s="64"/>
    </row>
    <row r="101" spans="1:15" ht="15" customHeight="1" x14ac:dyDescent="0.25">
      <c r="A101" s="84">
        <v>2</v>
      </c>
      <c r="B101" s="305">
        <v>9612</v>
      </c>
      <c r="C101" s="304" t="s">
        <v>273</v>
      </c>
      <c r="D101" s="332"/>
      <c r="E101" s="307">
        <v>5</v>
      </c>
      <c r="F101" s="308">
        <v>59.5</v>
      </c>
      <c r="G101" s="131">
        <v>14.8</v>
      </c>
      <c r="H101" s="8">
        <v>14.5</v>
      </c>
      <c r="I101" s="32">
        <f t="shared" ref="I101:I123" si="9">H101</f>
        <v>14.5</v>
      </c>
      <c r="J101" s="33" t="str">
        <f t="shared" ref="J101:J123" si="10">IF(M101="B", $L$96/G101*$J$96,IF(I101&lt;=G101,$M$96,IF(I101&gt;G101,SUM($L$96/G101*$J$96,0,ROUNDUP(,0)))))</f>
        <v>NO BET</v>
      </c>
      <c r="K101" s="122"/>
      <c r="L101" s="73">
        <f t="shared" ref="L101:L123" si="11">IF(J101="NO BET",0,IF(K101&gt;1,J101*-1,IF(K101=1,SUM(J101*I101-J101,0))))</f>
        <v>0</v>
      </c>
      <c r="M101" s="86"/>
      <c r="N101" s="64"/>
      <c r="O101" s="64"/>
    </row>
    <row r="102" spans="1:15" x14ac:dyDescent="0.25">
      <c r="A102" s="84">
        <v>3</v>
      </c>
      <c r="B102" s="305" t="s">
        <v>274</v>
      </c>
      <c r="C102" s="304" t="s">
        <v>275</v>
      </c>
      <c r="D102" s="332"/>
      <c r="E102" s="307">
        <v>7</v>
      </c>
      <c r="F102" s="308">
        <v>57.5</v>
      </c>
      <c r="G102" s="132">
        <v>9.8000000000000007</v>
      </c>
      <c r="H102" s="29">
        <v>13.5</v>
      </c>
      <c r="I102" s="32">
        <f t="shared" si="9"/>
        <v>13.5</v>
      </c>
      <c r="J102" s="33">
        <f t="shared" si="10"/>
        <v>9.183673469387756</v>
      </c>
      <c r="K102" s="122"/>
      <c r="L102" s="73" t="b">
        <f t="shared" si="11"/>
        <v>0</v>
      </c>
      <c r="M102" s="86"/>
      <c r="N102" s="64"/>
      <c r="O102" s="64"/>
    </row>
    <row r="103" spans="1:15" ht="15" customHeight="1" x14ac:dyDescent="0.25">
      <c r="A103" s="84">
        <v>4</v>
      </c>
      <c r="B103" s="305" t="s">
        <v>276</v>
      </c>
      <c r="C103" s="304" t="s">
        <v>277</v>
      </c>
      <c r="D103" s="332"/>
      <c r="E103" s="307">
        <v>9</v>
      </c>
      <c r="F103" s="308">
        <v>57.5</v>
      </c>
      <c r="G103" s="132">
        <v>8.6</v>
      </c>
      <c r="H103" s="29">
        <v>8.1999999999999993</v>
      </c>
      <c r="I103" s="32">
        <f t="shared" si="9"/>
        <v>8.1999999999999993</v>
      </c>
      <c r="J103" s="33" t="str">
        <f t="shared" si="10"/>
        <v>NO BET</v>
      </c>
      <c r="K103" s="122"/>
      <c r="L103" s="73">
        <f t="shared" si="11"/>
        <v>0</v>
      </c>
      <c r="M103" s="86"/>
      <c r="N103" s="64"/>
      <c r="O103" s="64" t="s">
        <v>66</v>
      </c>
    </row>
    <row r="104" spans="1:15" x14ac:dyDescent="0.25">
      <c r="A104" s="309">
        <v>5</v>
      </c>
      <c r="B104" s="310" t="s">
        <v>278</v>
      </c>
      <c r="C104" s="311" t="s">
        <v>279</v>
      </c>
      <c r="D104" s="333"/>
      <c r="E104" s="313">
        <v>1</v>
      </c>
      <c r="F104" s="314">
        <v>57.5</v>
      </c>
      <c r="G104" s="323">
        <v>0</v>
      </c>
      <c r="H104" s="316">
        <v>0</v>
      </c>
      <c r="I104" s="32">
        <f t="shared" si="9"/>
        <v>0</v>
      </c>
      <c r="J104" s="33" t="str">
        <f t="shared" si="10"/>
        <v>NO BET</v>
      </c>
      <c r="K104" s="122"/>
      <c r="L104" s="73">
        <f t="shared" si="11"/>
        <v>0</v>
      </c>
      <c r="M104" s="86"/>
      <c r="N104" s="64"/>
      <c r="O104" s="64"/>
    </row>
    <row r="105" spans="1:15" x14ac:dyDescent="0.25">
      <c r="A105" s="309">
        <v>6</v>
      </c>
      <c r="B105" s="310">
        <v>18</v>
      </c>
      <c r="C105" s="311" t="s">
        <v>280</v>
      </c>
      <c r="D105" s="333"/>
      <c r="E105" s="313">
        <v>2</v>
      </c>
      <c r="F105" s="314">
        <v>57</v>
      </c>
      <c r="G105" s="323">
        <v>0</v>
      </c>
      <c r="H105" s="316">
        <v>0</v>
      </c>
      <c r="I105" s="32">
        <f t="shared" si="9"/>
        <v>0</v>
      </c>
      <c r="J105" s="33" t="str">
        <f t="shared" si="10"/>
        <v>NO BET</v>
      </c>
      <c r="K105" s="122"/>
      <c r="L105" s="73">
        <f t="shared" si="11"/>
        <v>0</v>
      </c>
      <c r="M105" s="86"/>
      <c r="N105" s="64"/>
      <c r="O105" s="118"/>
    </row>
    <row r="106" spans="1:15" x14ac:dyDescent="0.25">
      <c r="A106" s="84">
        <v>7</v>
      </c>
      <c r="B106" s="305">
        <v>9038</v>
      </c>
      <c r="C106" s="304" t="s">
        <v>281</v>
      </c>
      <c r="D106" s="332"/>
      <c r="E106" s="307">
        <v>4</v>
      </c>
      <c r="F106" s="308">
        <v>56</v>
      </c>
      <c r="G106" s="131">
        <v>29.4</v>
      </c>
      <c r="H106" s="8">
        <v>24</v>
      </c>
      <c r="I106" s="32">
        <f t="shared" si="9"/>
        <v>24</v>
      </c>
      <c r="J106" s="33" t="str">
        <f t="shared" si="10"/>
        <v>NO BET</v>
      </c>
      <c r="K106" s="122"/>
      <c r="L106" s="73">
        <f t="shared" si="11"/>
        <v>0</v>
      </c>
      <c r="M106" s="86"/>
      <c r="N106" s="64"/>
      <c r="O106" s="118"/>
    </row>
    <row r="107" spans="1:15" x14ac:dyDescent="0.25">
      <c r="A107" s="84">
        <v>8</v>
      </c>
      <c r="B107" s="305">
        <v>908</v>
      </c>
      <c r="C107" s="304" t="s">
        <v>282</v>
      </c>
      <c r="D107" s="332"/>
      <c r="E107" s="307">
        <v>10</v>
      </c>
      <c r="F107" s="308">
        <v>56</v>
      </c>
      <c r="G107" s="132">
        <v>13.4</v>
      </c>
      <c r="H107" s="29">
        <v>12.5</v>
      </c>
      <c r="I107" s="32">
        <f t="shared" si="9"/>
        <v>12.5</v>
      </c>
      <c r="J107" s="33" t="str">
        <f t="shared" si="10"/>
        <v>NO BET</v>
      </c>
      <c r="K107" s="122"/>
      <c r="L107" s="73">
        <f t="shared" si="11"/>
        <v>0</v>
      </c>
      <c r="M107" s="86"/>
      <c r="N107" s="64"/>
      <c r="O107" s="118"/>
    </row>
    <row r="108" spans="1:15" x14ac:dyDescent="0.25">
      <c r="A108" s="84">
        <v>9</v>
      </c>
      <c r="B108" s="305">
        <v>2965</v>
      </c>
      <c r="C108" s="304" t="s">
        <v>283</v>
      </c>
      <c r="D108" s="332"/>
      <c r="E108" s="307">
        <v>12</v>
      </c>
      <c r="F108" s="308">
        <v>56</v>
      </c>
      <c r="G108" s="132">
        <v>18.3</v>
      </c>
      <c r="H108" s="29">
        <v>15.5</v>
      </c>
      <c r="I108" s="32">
        <f t="shared" si="9"/>
        <v>15.5</v>
      </c>
      <c r="J108" s="33" t="str">
        <f t="shared" si="10"/>
        <v>NO BET</v>
      </c>
      <c r="K108" s="122"/>
      <c r="L108" s="73">
        <f t="shared" si="11"/>
        <v>0</v>
      </c>
      <c r="M108" s="86"/>
      <c r="N108" s="64"/>
      <c r="O108" s="118"/>
    </row>
    <row r="109" spans="1:15" x14ac:dyDescent="0.25">
      <c r="A109" s="84">
        <v>10</v>
      </c>
      <c r="B109" s="305" t="s">
        <v>284</v>
      </c>
      <c r="C109" s="304" t="s">
        <v>285</v>
      </c>
      <c r="D109" s="332"/>
      <c r="E109" s="307">
        <v>15</v>
      </c>
      <c r="F109" s="308">
        <v>55.5</v>
      </c>
      <c r="G109" s="132">
        <v>12.2</v>
      </c>
      <c r="H109" s="29">
        <v>16.5</v>
      </c>
      <c r="I109" s="32">
        <f t="shared" si="9"/>
        <v>16.5</v>
      </c>
      <c r="J109" s="33">
        <f t="shared" si="10"/>
        <v>7.3770491803278704</v>
      </c>
      <c r="K109" s="122"/>
      <c r="L109" s="73" t="b">
        <f t="shared" si="11"/>
        <v>0</v>
      </c>
      <c r="M109" s="86"/>
      <c r="N109" s="64"/>
      <c r="O109" s="118"/>
    </row>
    <row r="110" spans="1:15" x14ac:dyDescent="0.25">
      <c r="A110" s="309">
        <v>11</v>
      </c>
      <c r="B110" s="310">
        <v>2666</v>
      </c>
      <c r="C110" s="311" t="s">
        <v>286</v>
      </c>
      <c r="D110" s="333"/>
      <c r="E110" s="313">
        <v>13</v>
      </c>
      <c r="F110" s="314">
        <v>55.5</v>
      </c>
      <c r="G110" s="323">
        <v>0</v>
      </c>
      <c r="H110" s="316">
        <v>0</v>
      </c>
      <c r="I110" s="32">
        <f t="shared" si="9"/>
        <v>0</v>
      </c>
      <c r="J110" s="33" t="str">
        <f t="shared" si="10"/>
        <v>NO BET</v>
      </c>
      <c r="K110" s="122"/>
      <c r="L110" s="73">
        <f t="shared" si="11"/>
        <v>0</v>
      </c>
      <c r="M110" s="86"/>
      <c r="N110" s="64"/>
      <c r="O110" s="118"/>
    </row>
    <row r="111" spans="1:15" x14ac:dyDescent="0.25">
      <c r="A111" s="324">
        <v>12</v>
      </c>
      <c r="B111" s="356" t="s">
        <v>294</v>
      </c>
      <c r="C111" s="326" t="s">
        <v>295</v>
      </c>
      <c r="D111" s="336"/>
      <c r="E111" s="328">
        <v>8</v>
      </c>
      <c r="F111" s="329">
        <v>55.5</v>
      </c>
      <c r="G111" s="330">
        <v>4.9000000000000004</v>
      </c>
      <c r="H111" s="331">
        <v>5.6</v>
      </c>
      <c r="I111" s="32">
        <f t="shared" si="9"/>
        <v>5.6</v>
      </c>
      <c r="J111" s="33">
        <f t="shared" si="10"/>
        <v>18.367346938775512</v>
      </c>
      <c r="K111" s="122"/>
      <c r="L111" s="73" t="b">
        <f t="shared" si="11"/>
        <v>0</v>
      </c>
      <c r="M111" s="86"/>
      <c r="N111" s="64"/>
      <c r="O111" s="118" t="s">
        <v>66</v>
      </c>
    </row>
    <row r="112" spans="1:15" x14ac:dyDescent="0.25">
      <c r="A112" s="84">
        <v>13</v>
      </c>
      <c r="B112" s="305" t="s">
        <v>287</v>
      </c>
      <c r="C112" s="304" t="s">
        <v>288</v>
      </c>
      <c r="D112" s="332"/>
      <c r="E112" s="307">
        <v>3</v>
      </c>
      <c r="F112" s="308">
        <v>54</v>
      </c>
      <c r="G112" s="132">
        <v>5.4</v>
      </c>
      <c r="H112" s="29">
        <v>8.6</v>
      </c>
      <c r="I112" s="32">
        <f t="shared" si="9"/>
        <v>8.6</v>
      </c>
      <c r="J112" s="33">
        <f t="shared" si="10"/>
        <v>16.666666666666668</v>
      </c>
      <c r="K112" s="122"/>
      <c r="L112" s="73" t="b">
        <f t="shared" si="11"/>
        <v>0</v>
      </c>
      <c r="M112" s="86"/>
      <c r="N112" s="64"/>
      <c r="O112" s="118" t="s">
        <v>102</v>
      </c>
    </row>
    <row r="113" spans="1:15" ht="15" customHeight="1" x14ac:dyDescent="0.25">
      <c r="A113" s="309">
        <v>14</v>
      </c>
      <c r="B113" s="310" t="s">
        <v>289</v>
      </c>
      <c r="C113" s="311" t="s">
        <v>290</v>
      </c>
      <c r="D113" s="333"/>
      <c r="E113" s="313">
        <v>11</v>
      </c>
      <c r="F113" s="314">
        <v>54</v>
      </c>
      <c r="G113" s="323">
        <v>0</v>
      </c>
      <c r="H113" s="316">
        <v>0</v>
      </c>
      <c r="I113" s="32">
        <f t="shared" si="9"/>
        <v>0</v>
      </c>
      <c r="J113" s="33" t="str">
        <f t="shared" si="10"/>
        <v>NO BET</v>
      </c>
      <c r="K113" s="122"/>
      <c r="L113" s="73">
        <f t="shared" si="11"/>
        <v>0</v>
      </c>
      <c r="M113" s="86"/>
      <c r="N113" s="64"/>
      <c r="O113" s="118"/>
    </row>
    <row r="114" spans="1:15" ht="16.5" customHeight="1" x14ac:dyDescent="0.25">
      <c r="A114" s="309">
        <v>15</v>
      </c>
      <c r="B114" s="310">
        <v>2295</v>
      </c>
      <c r="C114" s="311" t="s">
        <v>291</v>
      </c>
      <c r="D114" s="333"/>
      <c r="E114" s="313">
        <v>6</v>
      </c>
      <c r="F114" s="314">
        <v>55</v>
      </c>
      <c r="G114" s="323">
        <v>0</v>
      </c>
      <c r="H114" s="316">
        <v>0</v>
      </c>
      <c r="I114" s="32">
        <f t="shared" si="9"/>
        <v>0</v>
      </c>
      <c r="J114" s="33" t="str">
        <f t="shared" si="10"/>
        <v>NO BET</v>
      </c>
      <c r="K114" s="122"/>
      <c r="L114" s="73">
        <f t="shared" si="11"/>
        <v>0</v>
      </c>
      <c r="M114" s="86"/>
      <c r="N114" s="64"/>
      <c r="O114" s="118"/>
    </row>
    <row r="115" spans="1:15" hidden="1" x14ac:dyDescent="0.25">
      <c r="A115" s="84">
        <v>16</v>
      </c>
      <c r="B115" s="135"/>
      <c r="C115" s="124"/>
      <c r="D115" s="121"/>
      <c r="E115" s="125"/>
      <c r="F115" s="126"/>
      <c r="G115" s="132">
        <v>0</v>
      </c>
      <c r="H115" s="29">
        <v>0</v>
      </c>
      <c r="I115" s="32">
        <f t="shared" si="9"/>
        <v>0</v>
      </c>
      <c r="J115" s="33" t="str">
        <f t="shared" si="10"/>
        <v>NO BET</v>
      </c>
      <c r="K115" s="122"/>
      <c r="L115" s="73">
        <f t="shared" si="11"/>
        <v>0</v>
      </c>
      <c r="M115" s="86"/>
      <c r="N115" s="64"/>
      <c r="O115" s="118"/>
    </row>
    <row r="116" spans="1:15" hidden="1" x14ac:dyDescent="0.25">
      <c r="A116" s="84">
        <v>17</v>
      </c>
      <c r="B116" s="135"/>
      <c r="C116" s="124"/>
      <c r="D116" s="121"/>
      <c r="E116" s="125"/>
      <c r="F116" s="126"/>
      <c r="G116" s="132">
        <v>0</v>
      </c>
      <c r="H116" s="29">
        <v>0</v>
      </c>
      <c r="I116" s="32">
        <f t="shared" si="9"/>
        <v>0</v>
      </c>
      <c r="J116" s="33" t="str">
        <f t="shared" si="10"/>
        <v>NO BET</v>
      </c>
      <c r="K116" s="122"/>
      <c r="L116" s="73">
        <f t="shared" si="11"/>
        <v>0</v>
      </c>
      <c r="M116" s="86"/>
      <c r="N116" s="64"/>
      <c r="O116" s="118"/>
    </row>
    <row r="117" spans="1:15" hidden="1" x14ac:dyDescent="0.25">
      <c r="A117" s="84">
        <v>18</v>
      </c>
      <c r="B117" s="134"/>
      <c r="C117" s="31"/>
      <c r="D117" s="31"/>
      <c r="E117" s="43"/>
      <c r="F117" s="162"/>
      <c r="G117" s="132">
        <v>0</v>
      </c>
      <c r="H117" s="29">
        <v>0</v>
      </c>
      <c r="I117" s="32">
        <f t="shared" si="9"/>
        <v>0</v>
      </c>
      <c r="J117" s="33" t="str">
        <f t="shared" si="10"/>
        <v>NO BET</v>
      </c>
      <c r="K117" s="122"/>
      <c r="L117" s="73">
        <f t="shared" si="11"/>
        <v>0</v>
      </c>
      <c r="M117" s="86"/>
      <c r="N117" s="64"/>
      <c r="O117" s="118"/>
    </row>
    <row r="118" spans="1:15" hidden="1" x14ac:dyDescent="0.25">
      <c r="A118" s="84">
        <v>19</v>
      </c>
      <c r="B118" s="134"/>
      <c r="C118" s="31"/>
      <c r="D118" s="31"/>
      <c r="E118" s="43"/>
      <c r="F118" s="162"/>
      <c r="G118" s="28">
        <v>0</v>
      </c>
      <c r="H118" s="29">
        <v>0</v>
      </c>
      <c r="I118" s="32">
        <f t="shared" si="9"/>
        <v>0</v>
      </c>
      <c r="J118" s="33" t="str">
        <f t="shared" si="10"/>
        <v>NO BET</v>
      </c>
      <c r="K118" s="122"/>
      <c r="L118" s="73">
        <f t="shared" si="11"/>
        <v>0</v>
      </c>
      <c r="M118" s="86"/>
      <c r="N118" s="64"/>
      <c r="O118" s="118"/>
    </row>
    <row r="119" spans="1:15" hidden="1" x14ac:dyDescent="0.25">
      <c r="A119" s="84">
        <v>20</v>
      </c>
      <c r="B119" s="134"/>
      <c r="C119" s="31"/>
      <c r="D119" s="31"/>
      <c r="E119" s="43"/>
      <c r="F119" s="43"/>
      <c r="G119" s="5">
        <v>0</v>
      </c>
      <c r="H119" s="8">
        <v>0</v>
      </c>
      <c r="I119" s="32">
        <f t="shared" si="9"/>
        <v>0</v>
      </c>
      <c r="J119" s="33" t="str">
        <f t="shared" si="10"/>
        <v>NO BET</v>
      </c>
      <c r="K119" s="122"/>
      <c r="L119" s="73">
        <f t="shared" si="11"/>
        <v>0</v>
      </c>
      <c r="M119" s="86"/>
      <c r="N119" s="64"/>
      <c r="O119" s="118"/>
    </row>
    <row r="120" spans="1:15" hidden="1" x14ac:dyDescent="0.25">
      <c r="A120" s="84">
        <v>21</v>
      </c>
      <c r="B120" s="31"/>
      <c r="C120" s="31"/>
      <c r="D120" s="31"/>
      <c r="E120" s="43"/>
      <c r="F120" s="43"/>
      <c r="G120" s="28">
        <v>0</v>
      </c>
      <c r="H120" s="29">
        <v>0</v>
      </c>
      <c r="I120" s="32">
        <f t="shared" si="9"/>
        <v>0</v>
      </c>
      <c r="J120" s="33" t="str">
        <f t="shared" si="10"/>
        <v>NO BET</v>
      </c>
      <c r="K120" s="122"/>
      <c r="L120" s="73">
        <f t="shared" si="11"/>
        <v>0</v>
      </c>
      <c r="M120" s="86"/>
      <c r="N120" s="64"/>
      <c r="O120" s="118"/>
    </row>
    <row r="121" spans="1:15" hidden="1" x14ac:dyDescent="0.25">
      <c r="A121" s="84">
        <v>22</v>
      </c>
      <c r="B121" s="31"/>
      <c r="C121" s="31"/>
      <c r="D121" s="31"/>
      <c r="E121" s="43"/>
      <c r="F121" s="43"/>
      <c r="G121" s="5">
        <v>0</v>
      </c>
      <c r="H121" s="8">
        <v>0</v>
      </c>
      <c r="I121" s="32">
        <f t="shared" si="9"/>
        <v>0</v>
      </c>
      <c r="J121" s="33" t="str">
        <f t="shared" si="10"/>
        <v>NO BET</v>
      </c>
      <c r="K121" s="122"/>
      <c r="L121" s="73">
        <f t="shared" si="11"/>
        <v>0</v>
      </c>
      <c r="M121" s="86"/>
      <c r="N121" s="64"/>
      <c r="O121" s="118"/>
    </row>
    <row r="122" spans="1:15" hidden="1" x14ac:dyDescent="0.25">
      <c r="A122" s="84">
        <v>23</v>
      </c>
      <c r="B122" s="31"/>
      <c r="C122" s="31"/>
      <c r="D122" s="31"/>
      <c r="E122" s="43"/>
      <c r="F122" s="43"/>
      <c r="G122" s="28">
        <v>0</v>
      </c>
      <c r="H122" s="29">
        <v>0</v>
      </c>
      <c r="I122" s="32">
        <f t="shared" si="9"/>
        <v>0</v>
      </c>
      <c r="J122" s="33" t="str">
        <f t="shared" si="10"/>
        <v>NO BET</v>
      </c>
      <c r="K122" s="122"/>
      <c r="L122" s="73">
        <f t="shared" si="11"/>
        <v>0</v>
      </c>
      <c r="M122" s="86"/>
      <c r="N122" s="64"/>
      <c r="O122" s="118"/>
    </row>
    <row r="123" spans="1:15" hidden="1" x14ac:dyDescent="0.25">
      <c r="A123" s="84">
        <v>24</v>
      </c>
      <c r="B123" s="31"/>
      <c r="C123" s="31"/>
      <c r="D123" s="31"/>
      <c r="E123" s="43"/>
      <c r="F123" s="43"/>
      <c r="G123" s="28">
        <v>0</v>
      </c>
      <c r="H123" s="29">
        <v>0</v>
      </c>
      <c r="I123" s="32">
        <f t="shared" si="9"/>
        <v>0</v>
      </c>
      <c r="J123" s="33" t="str">
        <f t="shared" si="10"/>
        <v>NO BET</v>
      </c>
      <c r="K123" s="122"/>
      <c r="L123" s="73">
        <f t="shared" si="11"/>
        <v>0</v>
      </c>
      <c r="M123" s="86"/>
      <c r="N123" s="64"/>
      <c r="O123" s="118"/>
    </row>
    <row r="124" spans="1:15" x14ac:dyDescent="0.25">
      <c r="A124" s="136"/>
      <c r="B124" s="137"/>
      <c r="C124" s="136"/>
      <c r="D124" s="136"/>
      <c r="E124" s="122"/>
      <c r="F124" s="122"/>
      <c r="G124" s="12"/>
      <c r="H124" s="12"/>
      <c r="I124" s="138"/>
      <c r="J124" s="139"/>
      <c r="K124" s="140" t="s">
        <v>26</v>
      </c>
      <c r="L124" s="60"/>
      <c r="M124" s="86"/>
      <c r="N124" s="2"/>
      <c r="O124" s="14"/>
    </row>
    <row r="125" spans="1:15" x14ac:dyDescent="0.25">
      <c r="A125" s="57" t="s">
        <v>22</v>
      </c>
      <c r="B125" s="407"/>
      <c r="C125" s="407"/>
      <c r="D125" s="231"/>
      <c r="E125" s="63" t="s">
        <v>16</v>
      </c>
      <c r="F125" s="61"/>
      <c r="G125" s="86"/>
      <c r="H125" s="16"/>
      <c r="I125" s="17" t="s">
        <v>25</v>
      </c>
      <c r="J125" s="18">
        <f>SUM(J100:J123)</f>
        <v>51.594736255157812</v>
      </c>
      <c r="K125" s="56" t="s">
        <v>17</v>
      </c>
      <c r="L125" s="18">
        <f>SUM(L100:L124)</f>
        <v>0</v>
      </c>
      <c r="M125" s="86"/>
      <c r="N125" s="2"/>
    </row>
    <row r="126" spans="1:15" x14ac:dyDescent="0.25">
      <c r="A126" s="30" t="s">
        <v>40</v>
      </c>
      <c r="B126" s="2"/>
      <c r="C126" s="2"/>
      <c r="D126" s="2"/>
      <c r="E126" s="86"/>
      <c r="F126" s="86"/>
      <c r="G126" s="86"/>
      <c r="L126" s="95"/>
    </row>
    <row r="127" spans="1:15" x14ac:dyDescent="0.25">
      <c r="A127" s="30"/>
      <c r="B127" s="2"/>
      <c r="C127" s="2"/>
      <c r="D127" s="2"/>
      <c r="E127" s="86"/>
      <c r="F127" s="86"/>
      <c r="G127" s="141"/>
      <c r="L127" s="95"/>
    </row>
    <row r="128" spans="1:15" x14ac:dyDescent="0.25">
      <c r="A128" s="30"/>
      <c r="B128" s="2"/>
      <c r="C128" s="2"/>
      <c r="D128" s="2"/>
      <c r="E128" s="86"/>
      <c r="F128" s="86"/>
      <c r="G128" s="141"/>
      <c r="L128" s="95"/>
    </row>
    <row r="129" spans="1:15" ht="15" customHeight="1" x14ac:dyDescent="0.25">
      <c r="A129" s="300" t="s">
        <v>6</v>
      </c>
      <c r="B129" s="79" t="s">
        <v>228</v>
      </c>
      <c r="C129" s="69" t="s">
        <v>14</v>
      </c>
      <c r="D129" s="114" t="s">
        <v>296</v>
      </c>
      <c r="E129" s="232"/>
      <c r="F129" s="232"/>
      <c r="G129" s="114"/>
      <c r="H129" s="238" t="s">
        <v>19</v>
      </c>
      <c r="I129" s="415" t="s">
        <v>15</v>
      </c>
      <c r="J129" s="409">
        <v>0.9</v>
      </c>
      <c r="K129" s="412" t="s">
        <v>4</v>
      </c>
      <c r="L129" s="408">
        <v>100</v>
      </c>
      <c r="M129" s="411" t="s">
        <v>3</v>
      </c>
      <c r="N129" s="410" t="s">
        <v>50</v>
      </c>
      <c r="O129" s="115"/>
    </row>
    <row r="130" spans="1:15" x14ac:dyDescent="0.25">
      <c r="A130" s="79" t="s">
        <v>7</v>
      </c>
      <c r="B130" s="85">
        <v>6</v>
      </c>
      <c r="C130" s="80" t="s">
        <v>13</v>
      </c>
      <c r="D130" s="85" t="s">
        <v>231</v>
      </c>
      <c r="E130" s="78"/>
      <c r="F130" s="78"/>
      <c r="G130" s="85"/>
      <c r="H130" s="67"/>
      <c r="I130" s="415"/>
      <c r="J130" s="409"/>
      <c r="K130" s="412"/>
      <c r="L130" s="408"/>
      <c r="M130" s="411"/>
      <c r="N130" s="410"/>
      <c r="O130" s="115"/>
    </row>
    <row r="131" spans="1:15" ht="15" customHeight="1" x14ac:dyDescent="0.25">
      <c r="A131" s="81" t="s">
        <v>8</v>
      </c>
      <c r="B131" s="82" t="s">
        <v>297</v>
      </c>
      <c r="C131" s="67"/>
      <c r="D131" s="85"/>
      <c r="E131" s="54"/>
      <c r="F131" s="54"/>
      <c r="G131" s="67"/>
      <c r="H131" s="67"/>
      <c r="I131" s="52"/>
      <c r="J131" s="67"/>
      <c r="K131" s="67"/>
      <c r="L131" s="67"/>
      <c r="M131" s="410" t="s">
        <v>20</v>
      </c>
      <c r="N131" s="410"/>
      <c r="O131" s="116" t="s">
        <v>51</v>
      </c>
    </row>
    <row r="132" spans="1:15" ht="30" x14ac:dyDescent="0.25">
      <c r="A132" s="78" t="s">
        <v>9</v>
      </c>
      <c r="B132" s="78" t="s">
        <v>10</v>
      </c>
      <c r="C132" s="81" t="s">
        <v>0</v>
      </c>
      <c r="D132" s="81"/>
      <c r="E132" s="78" t="s">
        <v>43</v>
      </c>
      <c r="F132" s="78" t="s">
        <v>44</v>
      </c>
      <c r="G132" s="78" t="s">
        <v>11</v>
      </c>
      <c r="H132" s="233" t="s">
        <v>69</v>
      </c>
      <c r="I132" s="233" t="s">
        <v>70</v>
      </c>
      <c r="J132" s="78" t="s">
        <v>1</v>
      </c>
      <c r="K132" s="78" t="s">
        <v>12</v>
      </c>
      <c r="L132" s="78" t="s">
        <v>5</v>
      </c>
      <c r="M132" s="410"/>
      <c r="N132" s="410"/>
      <c r="O132" s="117" t="s">
        <v>52</v>
      </c>
    </row>
    <row r="133" spans="1:15" x14ac:dyDescent="0.25">
      <c r="A133" s="364">
        <v>1</v>
      </c>
      <c r="B133" s="365">
        <v>6037</v>
      </c>
      <c r="C133" s="366" t="s">
        <v>299</v>
      </c>
      <c r="D133" s="367"/>
      <c r="E133" s="368">
        <v>11</v>
      </c>
      <c r="F133" s="369">
        <v>60</v>
      </c>
      <c r="G133" s="370">
        <v>41.5</v>
      </c>
      <c r="H133" s="371">
        <v>27</v>
      </c>
      <c r="I133" s="32">
        <f>H133</f>
        <v>27</v>
      </c>
      <c r="J133" s="33" t="str">
        <f>IF(M133="B", $L$129/G133*$J$129,IF(I133&lt;=G133,$M$129,IF(I133&gt;G133,SUM($L$129/G133*$J$129,0,ROUNDUP(,0)))))</f>
        <v>NO BET</v>
      </c>
      <c r="K133" s="55"/>
      <c r="L133" s="73">
        <f>IF(J133="NO BET",0,IF(K133&gt;1,J133*-1,IF(K133=1,SUM(J133*I133-J133,0))))</f>
        <v>0</v>
      </c>
      <c r="M133" s="86"/>
      <c r="N133" s="64"/>
      <c r="O133" s="127" t="s">
        <v>102</v>
      </c>
    </row>
    <row r="134" spans="1:15" ht="15" customHeight="1" x14ac:dyDescent="0.25">
      <c r="A134" s="84">
        <v>2</v>
      </c>
      <c r="B134" s="340" t="s">
        <v>298</v>
      </c>
      <c r="C134" s="341" t="s">
        <v>300</v>
      </c>
      <c r="D134" s="319"/>
      <c r="E134" s="307">
        <v>17</v>
      </c>
      <c r="F134" s="308">
        <v>60</v>
      </c>
      <c r="G134" s="5">
        <v>9.6999999999999993</v>
      </c>
      <c r="H134" s="8">
        <v>10.5</v>
      </c>
      <c r="I134" s="32">
        <f t="shared" ref="I134:I156" si="12">H134</f>
        <v>10.5</v>
      </c>
      <c r="J134" s="33">
        <f t="shared" ref="J134:J156" si="13">IF(M134="B", $L$129/G134*$J$129,IF(I134&lt;=G134,$M$129,IF(I134&gt;G134,SUM($L$129/G134*$J$129,0,ROUNDUP(,0)))))</f>
        <v>9.2783505154639183</v>
      </c>
      <c r="K134" s="55"/>
      <c r="L134" s="73" t="b">
        <f t="shared" ref="L134:L156" si="14">IF(J134="NO BET",0,IF(K134&gt;1,J134*-1,IF(K134=1,SUM(J134*I134-J134,0))))</f>
        <v>0</v>
      </c>
      <c r="M134" s="86"/>
      <c r="N134" s="64"/>
      <c r="O134" s="127"/>
    </row>
    <row r="135" spans="1:15" x14ac:dyDescent="0.25">
      <c r="A135" s="84">
        <v>3</v>
      </c>
      <c r="B135" s="306" t="s">
        <v>325</v>
      </c>
      <c r="C135" s="304" t="s">
        <v>301</v>
      </c>
      <c r="D135" s="319"/>
      <c r="E135" s="307">
        <v>14</v>
      </c>
      <c r="F135" s="308">
        <v>59.5</v>
      </c>
      <c r="G135" s="28">
        <v>16.2</v>
      </c>
      <c r="H135" s="29">
        <v>19</v>
      </c>
      <c r="I135" s="32">
        <f t="shared" si="12"/>
        <v>19</v>
      </c>
      <c r="J135" s="33">
        <f t="shared" si="13"/>
        <v>5.5555555555555554</v>
      </c>
      <c r="K135" s="55"/>
      <c r="L135" s="73" t="b">
        <f t="shared" si="14"/>
        <v>0</v>
      </c>
      <c r="M135" s="86"/>
      <c r="N135" s="64"/>
      <c r="O135" s="118"/>
    </row>
    <row r="136" spans="1:15" ht="15" customHeight="1" x14ac:dyDescent="0.25">
      <c r="A136" s="309">
        <v>4</v>
      </c>
      <c r="B136" s="310" t="s">
        <v>302</v>
      </c>
      <c r="C136" s="311" t="s">
        <v>303</v>
      </c>
      <c r="D136" s="320"/>
      <c r="E136" s="313">
        <v>13</v>
      </c>
      <c r="F136" s="314">
        <v>59</v>
      </c>
      <c r="G136" s="315">
        <v>0</v>
      </c>
      <c r="H136" s="316">
        <v>0</v>
      </c>
      <c r="I136" s="32">
        <f t="shared" si="12"/>
        <v>0</v>
      </c>
      <c r="J136" s="33" t="str">
        <f t="shared" si="13"/>
        <v>NO BET</v>
      </c>
      <c r="K136" s="55"/>
      <c r="L136" s="73">
        <f t="shared" si="14"/>
        <v>0</v>
      </c>
      <c r="M136" s="86"/>
      <c r="N136" s="64"/>
      <c r="O136" s="118"/>
    </row>
    <row r="137" spans="1:15" x14ac:dyDescent="0.25">
      <c r="A137" s="84">
        <v>5</v>
      </c>
      <c r="B137" s="305">
        <v>1545</v>
      </c>
      <c r="C137" s="304" t="s">
        <v>304</v>
      </c>
      <c r="D137" s="319"/>
      <c r="E137" s="307">
        <v>5</v>
      </c>
      <c r="F137" s="308">
        <v>58.5</v>
      </c>
      <c r="G137" s="28">
        <v>30.6</v>
      </c>
      <c r="H137" s="29">
        <v>34</v>
      </c>
      <c r="I137" s="32">
        <f t="shared" si="12"/>
        <v>34</v>
      </c>
      <c r="J137" s="33">
        <f t="shared" si="13"/>
        <v>2.9411764705882355</v>
      </c>
      <c r="K137" s="55"/>
      <c r="L137" s="73" t="b">
        <f t="shared" si="14"/>
        <v>0</v>
      </c>
      <c r="M137" s="86"/>
      <c r="N137" s="64"/>
      <c r="O137" s="118"/>
    </row>
    <row r="138" spans="1:15" x14ac:dyDescent="0.25">
      <c r="A138" s="309">
        <v>6</v>
      </c>
      <c r="B138" s="310">
        <v>9716</v>
      </c>
      <c r="C138" s="311" t="s">
        <v>305</v>
      </c>
      <c r="D138" s="320"/>
      <c r="E138" s="313">
        <v>16</v>
      </c>
      <c r="F138" s="314">
        <v>58.5</v>
      </c>
      <c r="G138" s="315">
        <v>0</v>
      </c>
      <c r="H138" s="316">
        <v>0</v>
      </c>
      <c r="I138" s="32">
        <f t="shared" si="12"/>
        <v>0</v>
      </c>
      <c r="J138" s="33" t="str">
        <f t="shared" si="13"/>
        <v>NO BET</v>
      </c>
      <c r="K138" s="55"/>
      <c r="L138" s="73">
        <f t="shared" si="14"/>
        <v>0</v>
      </c>
      <c r="M138" s="86"/>
      <c r="N138" s="64"/>
      <c r="O138" s="118"/>
    </row>
    <row r="139" spans="1:15" x14ac:dyDescent="0.25">
      <c r="A139" s="84">
        <v>7</v>
      </c>
      <c r="B139" s="305" t="s">
        <v>306</v>
      </c>
      <c r="C139" s="304" t="s">
        <v>307</v>
      </c>
      <c r="D139" s="319"/>
      <c r="E139" s="307">
        <v>12</v>
      </c>
      <c r="F139" s="308">
        <v>57.5</v>
      </c>
      <c r="G139" s="5">
        <v>14.5</v>
      </c>
      <c r="H139" s="8">
        <v>17.5</v>
      </c>
      <c r="I139" s="32">
        <f t="shared" si="12"/>
        <v>17.5</v>
      </c>
      <c r="J139" s="33">
        <f t="shared" si="13"/>
        <v>6.2068965517241379</v>
      </c>
      <c r="K139" s="55"/>
      <c r="L139" s="73" t="b">
        <f t="shared" si="14"/>
        <v>0</v>
      </c>
      <c r="M139" s="86"/>
      <c r="N139" s="64"/>
      <c r="O139" s="118"/>
    </row>
    <row r="140" spans="1:15" x14ac:dyDescent="0.25">
      <c r="A140" s="364">
        <v>8</v>
      </c>
      <c r="B140" s="372">
        <v>2530</v>
      </c>
      <c r="C140" s="373" t="s">
        <v>308</v>
      </c>
      <c r="D140" s="367"/>
      <c r="E140" s="368">
        <v>9</v>
      </c>
      <c r="F140" s="369">
        <v>57.5</v>
      </c>
      <c r="G140" s="370">
        <v>13</v>
      </c>
      <c r="H140" s="371">
        <v>8.1999999999999993</v>
      </c>
      <c r="I140" s="32">
        <f t="shared" si="12"/>
        <v>8.1999999999999993</v>
      </c>
      <c r="J140" s="33" t="str">
        <f t="shared" si="13"/>
        <v>NO BET</v>
      </c>
      <c r="K140" s="55"/>
      <c r="L140" s="73">
        <f t="shared" si="14"/>
        <v>0</v>
      </c>
      <c r="M140" s="86"/>
      <c r="N140" s="64"/>
      <c r="O140" s="118" t="s">
        <v>102</v>
      </c>
    </row>
    <row r="141" spans="1:15" x14ac:dyDescent="0.25">
      <c r="A141" s="364">
        <v>9</v>
      </c>
      <c r="B141" s="372" t="s">
        <v>309</v>
      </c>
      <c r="C141" s="373" t="s">
        <v>310</v>
      </c>
      <c r="D141" s="367"/>
      <c r="E141" s="368">
        <v>6</v>
      </c>
      <c r="F141" s="369">
        <v>57.5</v>
      </c>
      <c r="G141" s="370">
        <v>6</v>
      </c>
      <c r="H141" s="371">
        <v>5.0999999999999996</v>
      </c>
      <c r="I141" s="32">
        <f t="shared" si="12"/>
        <v>5.0999999999999996</v>
      </c>
      <c r="J141" s="33" t="str">
        <f t="shared" si="13"/>
        <v>NO BET</v>
      </c>
      <c r="K141" s="55"/>
      <c r="L141" s="73">
        <f t="shared" si="14"/>
        <v>0</v>
      </c>
      <c r="M141" s="86"/>
      <c r="N141" s="64"/>
      <c r="O141" s="118" t="s">
        <v>102</v>
      </c>
    </row>
    <row r="142" spans="1:15" x14ac:dyDescent="0.25">
      <c r="A142" s="84">
        <v>10</v>
      </c>
      <c r="B142" s="306" t="s">
        <v>324</v>
      </c>
      <c r="C142" s="304" t="s">
        <v>311</v>
      </c>
      <c r="D142" s="319"/>
      <c r="E142" s="307">
        <v>2</v>
      </c>
      <c r="F142" s="308">
        <v>57.5</v>
      </c>
      <c r="G142" s="28">
        <v>14.5</v>
      </c>
      <c r="H142" s="29">
        <v>16</v>
      </c>
      <c r="I142" s="32">
        <f t="shared" si="12"/>
        <v>16</v>
      </c>
      <c r="J142" s="33">
        <f t="shared" si="13"/>
        <v>6.2068965517241379</v>
      </c>
      <c r="K142" s="55"/>
      <c r="L142" s="73" t="b">
        <f t="shared" si="14"/>
        <v>0</v>
      </c>
      <c r="M142" s="86"/>
      <c r="N142" s="64"/>
      <c r="O142" s="118"/>
    </row>
    <row r="143" spans="1:15" x14ac:dyDescent="0.25">
      <c r="A143" s="309">
        <v>11</v>
      </c>
      <c r="B143" s="310" t="s">
        <v>312</v>
      </c>
      <c r="C143" s="311" t="s">
        <v>313</v>
      </c>
      <c r="D143" s="320"/>
      <c r="E143" s="313">
        <v>19</v>
      </c>
      <c r="F143" s="314">
        <v>57</v>
      </c>
      <c r="G143" s="315">
        <v>0</v>
      </c>
      <c r="H143" s="316">
        <v>0</v>
      </c>
      <c r="I143" s="32">
        <f t="shared" si="12"/>
        <v>0</v>
      </c>
      <c r="J143" s="33" t="str">
        <f t="shared" si="13"/>
        <v>NO BET</v>
      </c>
      <c r="K143" s="55"/>
      <c r="L143" s="73">
        <f t="shared" si="14"/>
        <v>0</v>
      </c>
      <c r="M143" s="86"/>
      <c r="N143" s="64"/>
      <c r="O143" s="118"/>
    </row>
    <row r="144" spans="1:15" x14ac:dyDescent="0.25">
      <c r="A144" s="309">
        <v>12</v>
      </c>
      <c r="B144" s="310" t="s">
        <v>314</v>
      </c>
      <c r="C144" s="311" t="s">
        <v>315</v>
      </c>
      <c r="D144" s="320"/>
      <c r="E144" s="313">
        <v>10</v>
      </c>
      <c r="F144" s="314">
        <v>56.5</v>
      </c>
      <c r="G144" s="315">
        <v>0</v>
      </c>
      <c r="H144" s="316">
        <v>0</v>
      </c>
      <c r="I144" s="32">
        <f t="shared" si="12"/>
        <v>0</v>
      </c>
      <c r="J144" s="33" t="str">
        <f t="shared" si="13"/>
        <v>NO BET</v>
      </c>
      <c r="K144" s="55"/>
      <c r="L144" s="73">
        <f t="shared" si="14"/>
        <v>0</v>
      </c>
      <c r="M144" s="86"/>
      <c r="N144" s="64"/>
      <c r="O144" s="118"/>
    </row>
    <row r="145" spans="1:15" x14ac:dyDescent="0.25">
      <c r="A145" s="84">
        <v>13</v>
      </c>
      <c r="B145" s="305">
        <v>5707</v>
      </c>
      <c r="C145" s="304" t="s">
        <v>316</v>
      </c>
      <c r="D145" s="319"/>
      <c r="E145" s="307">
        <v>15</v>
      </c>
      <c r="F145" s="308">
        <v>56.5</v>
      </c>
      <c r="G145" s="28">
        <v>86.4</v>
      </c>
      <c r="H145" s="29">
        <v>42</v>
      </c>
      <c r="I145" s="32">
        <f t="shared" si="12"/>
        <v>42</v>
      </c>
      <c r="J145" s="33" t="str">
        <f t="shared" si="13"/>
        <v>NO BET</v>
      </c>
      <c r="K145" s="55"/>
      <c r="L145" s="73">
        <f t="shared" si="14"/>
        <v>0</v>
      </c>
      <c r="M145" s="86"/>
      <c r="N145" s="64"/>
      <c r="O145" s="118"/>
    </row>
    <row r="146" spans="1:15" x14ac:dyDescent="0.25">
      <c r="A146" s="374">
        <v>14</v>
      </c>
      <c r="B146" s="375">
        <v>9895</v>
      </c>
      <c r="C146" s="376" t="s">
        <v>326</v>
      </c>
      <c r="D146" s="377"/>
      <c r="E146" s="378">
        <v>3</v>
      </c>
      <c r="F146" s="379">
        <v>55.5</v>
      </c>
      <c r="G146" s="380">
        <v>4.2</v>
      </c>
      <c r="H146" s="381">
        <v>6.2</v>
      </c>
      <c r="I146" s="32">
        <f t="shared" si="12"/>
        <v>6.2</v>
      </c>
      <c r="J146" s="33">
        <f t="shared" si="13"/>
        <v>21.428571428571431</v>
      </c>
      <c r="K146" s="55"/>
      <c r="L146" s="73" t="b">
        <f t="shared" si="14"/>
        <v>0</v>
      </c>
      <c r="M146" s="86"/>
      <c r="N146" s="64"/>
      <c r="O146" s="127" t="s">
        <v>102</v>
      </c>
    </row>
    <row r="147" spans="1:15" x14ac:dyDescent="0.25">
      <c r="A147" s="382">
        <v>15</v>
      </c>
      <c r="B147" s="383">
        <v>5435</v>
      </c>
      <c r="C147" s="384" t="s">
        <v>317</v>
      </c>
      <c r="D147" s="385"/>
      <c r="E147" s="386">
        <v>18</v>
      </c>
      <c r="F147" s="387">
        <v>55</v>
      </c>
      <c r="G147" s="388">
        <v>10.6</v>
      </c>
      <c r="H147" s="389">
        <v>14</v>
      </c>
      <c r="I147" s="32">
        <f t="shared" si="12"/>
        <v>14</v>
      </c>
      <c r="J147" s="33">
        <f t="shared" si="13"/>
        <v>8.4905660377358494</v>
      </c>
      <c r="K147" s="55"/>
      <c r="L147" s="73" t="b">
        <f t="shared" si="14"/>
        <v>0</v>
      </c>
      <c r="M147" s="86"/>
      <c r="N147" s="64"/>
      <c r="O147" s="127" t="s">
        <v>102</v>
      </c>
    </row>
    <row r="148" spans="1:15" x14ac:dyDescent="0.25">
      <c r="A148" s="309">
        <v>16</v>
      </c>
      <c r="B148" s="310" t="s">
        <v>318</v>
      </c>
      <c r="C148" s="311" t="s">
        <v>319</v>
      </c>
      <c r="D148" s="320"/>
      <c r="E148" s="313">
        <v>8</v>
      </c>
      <c r="F148" s="314">
        <v>55</v>
      </c>
      <c r="G148" s="315">
        <v>0</v>
      </c>
      <c r="H148" s="316">
        <v>0</v>
      </c>
      <c r="I148" s="32">
        <f t="shared" si="12"/>
        <v>0</v>
      </c>
      <c r="J148" s="33" t="str">
        <f t="shared" si="13"/>
        <v>NO BET</v>
      </c>
      <c r="K148" s="55"/>
      <c r="L148" s="73">
        <f t="shared" si="14"/>
        <v>0</v>
      </c>
      <c r="M148" s="86"/>
      <c r="N148" s="64"/>
      <c r="O148" s="128"/>
    </row>
    <row r="149" spans="1:15" x14ac:dyDescent="0.25">
      <c r="A149" s="364">
        <v>17</v>
      </c>
      <c r="B149" s="372" t="s">
        <v>320</v>
      </c>
      <c r="C149" s="373" t="s">
        <v>327</v>
      </c>
      <c r="D149" s="367"/>
      <c r="E149" s="368">
        <v>7</v>
      </c>
      <c r="F149" s="369">
        <v>61.5</v>
      </c>
      <c r="G149" s="370">
        <v>4.5</v>
      </c>
      <c r="H149" s="371">
        <v>4.0999999999999996</v>
      </c>
      <c r="I149" s="32">
        <f t="shared" si="12"/>
        <v>4.0999999999999996</v>
      </c>
      <c r="J149" s="33" t="str">
        <f t="shared" si="13"/>
        <v>NO BET</v>
      </c>
      <c r="K149" s="55"/>
      <c r="L149" s="73">
        <f t="shared" si="14"/>
        <v>0</v>
      </c>
      <c r="M149" s="86"/>
      <c r="N149" s="64"/>
      <c r="O149" s="127" t="s">
        <v>102</v>
      </c>
    </row>
    <row r="150" spans="1:15" x14ac:dyDescent="0.25">
      <c r="A150" s="382">
        <v>18</v>
      </c>
      <c r="B150" s="383" t="s">
        <v>321</v>
      </c>
      <c r="C150" s="384" t="s">
        <v>322</v>
      </c>
      <c r="D150" s="385"/>
      <c r="E150" s="386">
        <v>1</v>
      </c>
      <c r="F150" s="387">
        <v>62</v>
      </c>
      <c r="G150" s="388">
        <v>5.5</v>
      </c>
      <c r="H150" s="389">
        <v>8.1999999999999993</v>
      </c>
      <c r="I150" s="32">
        <f t="shared" si="12"/>
        <v>8.1999999999999993</v>
      </c>
      <c r="J150" s="33">
        <f t="shared" si="13"/>
        <v>16.363636363636367</v>
      </c>
      <c r="K150" s="55"/>
      <c r="L150" s="73" t="b">
        <f t="shared" si="14"/>
        <v>0</v>
      </c>
      <c r="M150" s="86"/>
      <c r="N150" s="64"/>
      <c r="O150" s="127" t="s">
        <v>102</v>
      </c>
    </row>
    <row r="151" spans="1:15" x14ac:dyDescent="0.25">
      <c r="A151" s="309">
        <v>19</v>
      </c>
      <c r="B151" s="310">
        <v>1939</v>
      </c>
      <c r="C151" s="311" t="s">
        <v>323</v>
      </c>
      <c r="D151" s="320"/>
      <c r="E151" s="313">
        <v>4</v>
      </c>
      <c r="F151" s="314">
        <v>62</v>
      </c>
      <c r="G151" s="315">
        <v>0</v>
      </c>
      <c r="H151" s="316">
        <v>0</v>
      </c>
      <c r="I151" s="32">
        <f t="shared" si="12"/>
        <v>0</v>
      </c>
      <c r="J151" s="33" t="str">
        <f t="shared" si="13"/>
        <v>NO BET</v>
      </c>
      <c r="K151" s="55"/>
      <c r="L151" s="73">
        <f t="shared" si="14"/>
        <v>0</v>
      </c>
      <c r="M151" s="86"/>
      <c r="N151" s="64"/>
      <c r="O151" s="127"/>
    </row>
    <row r="152" spans="1:15" hidden="1" x14ac:dyDescent="0.25">
      <c r="A152" s="83">
        <v>20</v>
      </c>
      <c r="B152" s="58"/>
      <c r="C152" s="58"/>
      <c r="D152" s="58"/>
      <c r="E152" s="62"/>
      <c r="F152" s="62"/>
      <c r="G152" s="7">
        <v>0</v>
      </c>
      <c r="H152" s="10">
        <v>0</v>
      </c>
      <c r="I152" s="19">
        <f t="shared" si="12"/>
        <v>0</v>
      </c>
      <c r="J152" s="15" t="str">
        <f t="shared" si="13"/>
        <v>NO BET</v>
      </c>
      <c r="K152" s="55"/>
      <c r="L152" s="73">
        <f t="shared" si="14"/>
        <v>0</v>
      </c>
      <c r="M152" s="86"/>
      <c r="N152" s="64"/>
      <c r="O152" s="127"/>
    </row>
    <row r="153" spans="1:15" hidden="1" x14ac:dyDescent="0.25">
      <c r="A153" s="83">
        <v>21</v>
      </c>
      <c r="B153" s="58"/>
      <c r="C153" s="31"/>
      <c r="D153" s="31"/>
      <c r="E153" s="43"/>
      <c r="F153" s="43"/>
      <c r="G153" s="28">
        <v>0</v>
      </c>
      <c r="H153" s="29">
        <v>0</v>
      </c>
      <c r="I153" s="19">
        <f t="shared" si="12"/>
        <v>0</v>
      </c>
      <c r="J153" s="15" t="str">
        <f t="shared" si="13"/>
        <v>NO BET</v>
      </c>
      <c r="K153" s="55"/>
      <c r="L153" s="73">
        <f t="shared" si="14"/>
        <v>0</v>
      </c>
      <c r="M153" s="86"/>
      <c r="N153" s="64"/>
      <c r="O153" s="127"/>
    </row>
    <row r="154" spans="1:15" hidden="1" x14ac:dyDescent="0.25">
      <c r="A154" s="83">
        <v>22</v>
      </c>
      <c r="B154" s="58"/>
      <c r="C154" s="58"/>
      <c r="D154" s="58"/>
      <c r="E154" s="62"/>
      <c r="F154" s="62"/>
      <c r="G154" s="5">
        <v>0</v>
      </c>
      <c r="H154" s="8">
        <v>0</v>
      </c>
      <c r="I154" s="19">
        <f t="shared" si="12"/>
        <v>0</v>
      </c>
      <c r="J154" s="15" t="str">
        <f t="shared" si="13"/>
        <v>NO BET</v>
      </c>
      <c r="K154" s="55"/>
      <c r="L154" s="73">
        <f t="shared" si="14"/>
        <v>0</v>
      </c>
      <c r="M154" s="86"/>
      <c r="N154" s="64"/>
      <c r="O154" s="127"/>
    </row>
    <row r="155" spans="1:15" hidden="1" x14ac:dyDescent="0.25">
      <c r="A155" s="83">
        <v>23</v>
      </c>
      <c r="B155" s="58"/>
      <c r="C155" s="58"/>
      <c r="D155" s="58"/>
      <c r="E155" s="62"/>
      <c r="F155" s="62"/>
      <c r="G155" s="6">
        <v>0</v>
      </c>
      <c r="H155" s="9">
        <v>0</v>
      </c>
      <c r="I155" s="19">
        <f t="shared" si="12"/>
        <v>0</v>
      </c>
      <c r="J155" s="15" t="str">
        <f t="shared" si="13"/>
        <v>NO BET</v>
      </c>
      <c r="K155" s="55"/>
      <c r="L155" s="73">
        <f t="shared" si="14"/>
        <v>0</v>
      </c>
      <c r="M155" s="86"/>
      <c r="N155" s="64"/>
      <c r="O155" s="143"/>
    </row>
    <row r="156" spans="1:15" hidden="1" x14ac:dyDescent="0.25">
      <c r="A156" s="83">
        <v>24</v>
      </c>
      <c r="B156" s="58"/>
      <c r="C156" s="58"/>
      <c r="D156" s="58"/>
      <c r="E156" s="62"/>
      <c r="F156" s="62"/>
      <c r="G156" s="6">
        <v>0</v>
      </c>
      <c r="H156" s="9">
        <v>0</v>
      </c>
      <c r="I156" s="19">
        <f t="shared" si="12"/>
        <v>0</v>
      </c>
      <c r="J156" s="15" t="str">
        <f t="shared" si="13"/>
        <v>NO BET</v>
      </c>
      <c r="K156" s="55"/>
      <c r="L156" s="73">
        <f t="shared" si="14"/>
        <v>0</v>
      </c>
      <c r="M156" s="86"/>
      <c r="N156" s="64"/>
      <c r="O156" s="143"/>
    </row>
    <row r="157" spans="1:15" x14ac:dyDescent="0.25">
      <c r="A157" s="76"/>
      <c r="B157" s="77"/>
      <c r="C157" s="76"/>
      <c r="D157" s="76"/>
      <c r="J157" s="59"/>
      <c r="K157" s="56" t="s">
        <v>26</v>
      </c>
      <c r="L157" s="60"/>
      <c r="N157" s="2"/>
      <c r="O157" s="144"/>
    </row>
    <row r="158" spans="1:15" x14ac:dyDescent="0.25">
      <c r="A158" s="57" t="s">
        <v>22</v>
      </c>
      <c r="B158" s="418"/>
      <c r="C158" s="418"/>
      <c r="D158" s="230"/>
      <c r="E158" s="63" t="s">
        <v>16</v>
      </c>
      <c r="F158" s="61"/>
      <c r="G158" s="86"/>
      <c r="H158" s="16"/>
      <c r="I158" s="17" t="s">
        <v>25</v>
      </c>
      <c r="J158" s="18">
        <f>SUM(J133:J156)</f>
        <v>76.471649474999623</v>
      </c>
      <c r="K158" s="56" t="s">
        <v>17</v>
      </c>
      <c r="L158" s="18">
        <f>SUM(L133:L157)</f>
        <v>0</v>
      </c>
      <c r="N158" s="2"/>
      <c r="O158" s="144"/>
    </row>
    <row r="159" spans="1:15" x14ac:dyDescent="0.25">
      <c r="A159" s="30" t="s">
        <v>40</v>
      </c>
      <c r="B159" s="2"/>
      <c r="C159" s="2"/>
      <c r="D159" s="2"/>
      <c r="E159" s="86"/>
      <c r="F159" s="86"/>
      <c r="G159" s="86"/>
      <c r="H159" s="24"/>
      <c r="I159" s="94"/>
      <c r="J159" s="22"/>
      <c r="K159" s="55"/>
      <c r="N159" s="72"/>
      <c r="O159" s="145"/>
    </row>
    <row r="160" spans="1:15" x14ac:dyDescent="0.25">
      <c r="A160" s="30"/>
      <c r="B160" s="2"/>
      <c r="C160" s="2"/>
      <c r="D160" s="2"/>
      <c r="E160" s="86"/>
      <c r="F160" s="86"/>
      <c r="G160" s="21"/>
      <c r="H160" s="24"/>
      <c r="I160" s="94"/>
      <c r="J160" s="22"/>
      <c r="K160" s="55"/>
      <c r="N160" s="72"/>
      <c r="O160" s="145"/>
    </row>
    <row r="161" spans="1:15" x14ac:dyDescent="0.25">
      <c r="A161" s="30"/>
      <c r="B161" s="2"/>
      <c r="C161" s="2"/>
      <c r="D161" s="2"/>
      <c r="E161" s="86"/>
      <c r="F161" s="86"/>
      <c r="G161" s="21"/>
      <c r="H161" s="24"/>
      <c r="I161" s="94"/>
      <c r="J161" s="22"/>
      <c r="K161" s="55"/>
      <c r="N161" s="72"/>
      <c r="O161" s="145"/>
    </row>
    <row r="162" spans="1:15" ht="15" customHeight="1" x14ac:dyDescent="0.25">
      <c r="A162" s="238" t="s">
        <v>6</v>
      </c>
      <c r="B162" s="79" t="s">
        <v>228</v>
      </c>
      <c r="C162" s="69" t="s">
        <v>14</v>
      </c>
      <c r="D162" s="114" t="s">
        <v>328</v>
      </c>
      <c r="E162" s="232"/>
      <c r="F162" s="232"/>
      <c r="G162" s="114"/>
      <c r="H162" s="238" t="s">
        <v>19</v>
      </c>
      <c r="I162" s="415" t="s">
        <v>15</v>
      </c>
      <c r="J162" s="409">
        <v>0.9</v>
      </c>
      <c r="K162" s="412" t="s">
        <v>4</v>
      </c>
      <c r="L162" s="408">
        <v>100</v>
      </c>
      <c r="M162" s="411" t="s">
        <v>3</v>
      </c>
      <c r="N162" s="410" t="s">
        <v>50</v>
      </c>
      <c r="O162" s="115"/>
    </row>
    <row r="163" spans="1:15" x14ac:dyDescent="0.25">
      <c r="A163" s="79" t="s">
        <v>7</v>
      </c>
      <c r="B163" s="85">
        <v>7</v>
      </c>
      <c r="C163" s="80" t="s">
        <v>13</v>
      </c>
      <c r="D163" s="85" t="s">
        <v>357</v>
      </c>
      <c r="E163" s="78"/>
      <c r="F163" s="78"/>
      <c r="G163" s="85"/>
      <c r="H163" s="67"/>
      <c r="I163" s="415"/>
      <c r="J163" s="409"/>
      <c r="K163" s="412"/>
      <c r="L163" s="408"/>
      <c r="M163" s="411"/>
      <c r="N163" s="410"/>
      <c r="O163" s="115"/>
    </row>
    <row r="164" spans="1:15" ht="15" customHeight="1" x14ac:dyDescent="0.25">
      <c r="A164" s="81" t="s">
        <v>8</v>
      </c>
      <c r="B164" s="82" t="s">
        <v>356</v>
      </c>
      <c r="C164" s="67"/>
      <c r="D164" s="85"/>
      <c r="E164" s="54"/>
      <c r="F164" s="54"/>
      <c r="G164" s="85"/>
      <c r="H164" s="67"/>
      <c r="I164" s="52"/>
      <c r="J164" s="67"/>
      <c r="K164" s="67"/>
      <c r="L164" s="67"/>
      <c r="M164" s="410" t="s">
        <v>20</v>
      </c>
      <c r="N164" s="410"/>
      <c r="O164" s="116" t="s">
        <v>51</v>
      </c>
    </row>
    <row r="165" spans="1:15" ht="30" x14ac:dyDescent="0.25">
      <c r="A165" s="78" t="s">
        <v>9</v>
      </c>
      <c r="B165" s="78" t="s">
        <v>10</v>
      </c>
      <c r="C165" s="81" t="s">
        <v>0</v>
      </c>
      <c r="D165" s="81"/>
      <c r="E165" s="78" t="s">
        <v>43</v>
      </c>
      <c r="F165" s="78" t="s">
        <v>44</v>
      </c>
      <c r="G165" s="78" t="s">
        <v>11</v>
      </c>
      <c r="H165" s="233" t="s">
        <v>69</v>
      </c>
      <c r="I165" s="233" t="s">
        <v>70</v>
      </c>
      <c r="J165" s="78" t="s">
        <v>1</v>
      </c>
      <c r="K165" s="78" t="s">
        <v>12</v>
      </c>
      <c r="L165" s="78" t="s">
        <v>5</v>
      </c>
      <c r="M165" s="410"/>
      <c r="N165" s="410"/>
      <c r="O165" s="117" t="s">
        <v>52</v>
      </c>
    </row>
    <row r="166" spans="1:15" x14ac:dyDescent="0.25">
      <c r="A166" s="84">
        <v>1</v>
      </c>
      <c r="B166" s="305">
        <v>7817</v>
      </c>
      <c r="C166" s="304" t="s">
        <v>329</v>
      </c>
      <c r="D166" s="332"/>
      <c r="E166" s="307">
        <v>13</v>
      </c>
      <c r="F166" s="308">
        <v>60</v>
      </c>
      <c r="G166" s="28">
        <v>9.6999999999999993</v>
      </c>
      <c r="H166" s="29">
        <v>7.4</v>
      </c>
      <c r="I166" s="32">
        <f>H166</f>
        <v>7.4</v>
      </c>
      <c r="J166" s="33" t="str">
        <f>IF(M166="B", $L$162/G166*$J$162,IF(I166&lt;=G166,$M$162,IF(I166&gt;G166,SUM($L$162/G166*$J$162,0,ROUNDUP(,0)))))</f>
        <v>NO BET</v>
      </c>
      <c r="K166" s="55"/>
      <c r="L166" s="73">
        <f>IF(J166="NO BET",0,IF(K166&gt;1,J166*-1,IF(K166=1,SUM(J166*I166-J166,0))))</f>
        <v>0</v>
      </c>
      <c r="M166" s="86"/>
      <c r="N166" s="64"/>
      <c r="O166" s="146"/>
    </row>
    <row r="167" spans="1:15" ht="15" customHeight="1" x14ac:dyDescent="0.25">
      <c r="A167" s="84">
        <v>2</v>
      </c>
      <c r="B167" s="305">
        <v>2131</v>
      </c>
      <c r="C167" s="304" t="s">
        <v>355</v>
      </c>
      <c r="D167" s="332"/>
      <c r="E167" s="307">
        <v>12</v>
      </c>
      <c r="F167" s="308">
        <v>59.5</v>
      </c>
      <c r="G167" s="28">
        <v>5</v>
      </c>
      <c r="H167" s="29">
        <v>4.5999999999999996</v>
      </c>
      <c r="I167" s="32">
        <f t="shared" ref="I167:I189" si="15">H167</f>
        <v>4.5999999999999996</v>
      </c>
      <c r="J167" s="33" t="str">
        <f t="shared" ref="J167:J189" si="16">IF(M167="B", $L$162/G167*$J$162,IF(I167&lt;=G167,$M$162,IF(I167&gt;G167,SUM($L$162/G167*$J$162,0,ROUNDUP(,0)))))</f>
        <v>NO BET</v>
      </c>
      <c r="K167" s="55"/>
      <c r="L167" s="73">
        <f t="shared" ref="L167:L189" si="17">IF(J167="NO BET",0,IF(K167&gt;1,J167*-1,IF(K167=1,SUM(J167*I167-J167,0))))</f>
        <v>0</v>
      </c>
      <c r="M167" s="86"/>
      <c r="N167" s="64"/>
      <c r="O167" s="146"/>
    </row>
    <row r="168" spans="1:15" x14ac:dyDescent="0.25">
      <c r="A168" s="84">
        <v>3</v>
      </c>
      <c r="B168" s="305" t="s">
        <v>330</v>
      </c>
      <c r="C168" s="304" t="s">
        <v>331</v>
      </c>
      <c r="D168" s="332"/>
      <c r="E168" s="307">
        <v>11</v>
      </c>
      <c r="F168" s="308">
        <v>58</v>
      </c>
      <c r="G168" s="28">
        <v>31</v>
      </c>
      <c r="H168" s="29">
        <v>14</v>
      </c>
      <c r="I168" s="32">
        <f t="shared" si="15"/>
        <v>14</v>
      </c>
      <c r="J168" s="33" t="str">
        <f t="shared" si="16"/>
        <v>NO BET</v>
      </c>
      <c r="K168" s="55"/>
      <c r="L168" s="73">
        <f t="shared" si="17"/>
        <v>0</v>
      </c>
      <c r="M168" s="86"/>
      <c r="N168" s="64"/>
      <c r="O168" s="146"/>
    </row>
    <row r="169" spans="1:15" ht="15" customHeight="1" x14ac:dyDescent="0.25">
      <c r="A169" s="309">
        <v>4</v>
      </c>
      <c r="B169" s="310" t="s">
        <v>332</v>
      </c>
      <c r="C169" s="311" t="s">
        <v>333</v>
      </c>
      <c r="D169" s="333"/>
      <c r="E169" s="313">
        <v>4</v>
      </c>
      <c r="F169" s="314">
        <v>58</v>
      </c>
      <c r="G169" s="315">
        <v>0</v>
      </c>
      <c r="H169" s="316">
        <v>0</v>
      </c>
      <c r="I169" s="32">
        <f t="shared" si="15"/>
        <v>0</v>
      </c>
      <c r="J169" s="33" t="str">
        <f t="shared" si="16"/>
        <v>NO BET</v>
      </c>
      <c r="K169" s="55"/>
      <c r="L169" s="73">
        <f t="shared" si="17"/>
        <v>0</v>
      </c>
      <c r="M169" s="86"/>
      <c r="N169" s="64"/>
      <c r="O169" s="146"/>
    </row>
    <row r="170" spans="1:15" x14ac:dyDescent="0.25">
      <c r="A170" s="309">
        <v>5</v>
      </c>
      <c r="B170" s="310" t="s">
        <v>334</v>
      </c>
      <c r="C170" s="311" t="s">
        <v>335</v>
      </c>
      <c r="D170" s="333"/>
      <c r="E170" s="313">
        <v>16</v>
      </c>
      <c r="F170" s="314">
        <v>58</v>
      </c>
      <c r="G170" s="315">
        <v>0</v>
      </c>
      <c r="H170" s="316">
        <v>0</v>
      </c>
      <c r="I170" s="32">
        <f t="shared" si="15"/>
        <v>0</v>
      </c>
      <c r="J170" s="33" t="str">
        <f t="shared" si="16"/>
        <v>NO BET</v>
      </c>
      <c r="K170" s="55"/>
      <c r="L170" s="73">
        <f t="shared" si="17"/>
        <v>0</v>
      </c>
      <c r="M170" s="86"/>
      <c r="N170" s="64"/>
      <c r="O170" s="146"/>
    </row>
    <row r="171" spans="1:15" x14ac:dyDescent="0.25">
      <c r="A171" s="309">
        <v>6</v>
      </c>
      <c r="B171" s="310" t="s">
        <v>336</v>
      </c>
      <c r="C171" s="311" t="s">
        <v>337</v>
      </c>
      <c r="D171" s="333"/>
      <c r="E171" s="313">
        <v>2</v>
      </c>
      <c r="F171" s="314">
        <v>57.5</v>
      </c>
      <c r="G171" s="315">
        <v>0</v>
      </c>
      <c r="H171" s="316">
        <v>0</v>
      </c>
      <c r="I171" s="32">
        <f t="shared" si="15"/>
        <v>0</v>
      </c>
      <c r="J171" s="33" t="str">
        <f t="shared" si="16"/>
        <v>NO BET</v>
      </c>
      <c r="K171" s="55"/>
      <c r="L171" s="73">
        <f t="shared" si="17"/>
        <v>0</v>
      </c>
      <c r="M171" s="86"/>
      <c r="N171" s="64"/>
      <c r="O171" s="146"/>
    </row>
    <row r="172" spans="1:15" x14ac:dyDescent="0.25">
      <c r="A172" s="84">
        <v>7</v>
      </c>
      <c r="B172" s="305" t="s">
        <v>338</v>
      </c>
      <c r="C172" s="304" t="s">
        <v>353</v>
      </c>
      <c r="D172" s="332"/>
      <c r="E172" s="307">
        <v>14</v>
      </c>
      <c r="F172" s="308">
        <v>57.5</v>
      </c>
      <c r="G172" s="28">
        <v>8.6</v>
      </c>
      <c r="H172" s="29">
        <v>15</v>
      </c>
      <c r="I172" s="32">
        <f t="shared" si="15"/>
        <v>15</v>
      </c>
      <c r="J172" s="33">
        <f t="shared" si="16"/>
        <v>10.465116279069768</v>
      </c>
      <c r="K172" s="55"/>
      <c r="L172" s="73" t="b">
        <f t="shared" si="17"/>
        <v>0</v>
      </c>
      <c r="M172" s="86"/>
      <c r="N172" s="64"/>
      <c r="O172" s="127"/>
    </row>
    <row r="173" spans="1:15" x14ac:dyDescent="0.25">
      <c r="A173" s="309">
        <v>8</v>
      </c>
      <c r="B173" s="310" t="s">
        <v>339</v>
      </c>
      <c r="C173" s="311" t="s">
        <v>340</v>
      </c>
      <c r="D173" s="333"/>
      <c r="E173" s="313">
        <v>9</v>
      </c>
      <c r="F173" s="314">
        <v>57.5</v>
      </c>
      <c r="G173" s="315">
        <v>0</v>
      </c>
      <c r="H173" s="316">
        <v>0</v>
      </c>
      <c r="I173" s="32">
        <f t="shared" si="15"/>
        <v>0</v>
      </c>
      <c r="J173" s="33" t="str">
        <f t="shared" si="16"/>
        <v>NO BET</v>
      </c>
      <c r="K173" s="55"/>
      <c r="L173" s="73">
        <f t="shared" si="17"/>
        <v>0</v>
      </c>
      <c r="M173" s="86"/>
      <c r="N173" s="64"/>
      <c r="O173" s="127"/>
    </row>
    <row r="174" spans="1:15" x14ac:dyDescent="0.25">
      <c r="A174" s="324">
        <v>9</v>
      </c>
      <c r="B174" s="325">
        <v>6380</v>
      </c>
      <c r="C174" s="326" t="s">
        <v>354</v>
      </c>
      <c r="D174" s="336"/>
      <c r="E174" s="328">
        <v>10</v>
      </c>
      <c r="F174" s="329">
        <v>57</v>
      </c>
      <c r="G174" s="335">
        <v>2.5</v>
      </c>
      <c r="H174" s="331">
        <v>7.4</v>
      </c>
      <c r="I174" s="32">
        <f t="shared" si="15"/>
        <v>7.4</v>
      </c>
      <c r="J174" s="33">
        <f t="shared" si="16"/>
        <v>36</v>
      </c>
      <c r="K174" s="55"/>
      <c r="L174" s="73" t="b">
        <f t="shared" si="17"/>
        <v>0</v>
      </c>
      <c r="M174" s="86"/>
      <c r="N174" s="64"/>
      <c r="O174" s="127"/>
    </row>
    <row r="175" spans="1:15" x14ac:dyDescent="0.25">
      <c r="A175" s="84">
        <v>10</v>
      </c>
      <c r="B175" s="305" t="s">
        <v>341</v>
      </c>
      <c r="C175" s="304" t="s">
        <v>342</v>
      </c>
      <c r="D175" s="332"/>
      <c r="E175" s="307">
        <v>3</v>
      </c>
      <c r="F175" s="308">
        <v>57</v>
      </c>
      <c r="G175" s="28">
        <v>15</v>
      </c>
      <c r="H175" s="29">
        <v>2.65</v>
      </c>
      <c r="I175" s="32">
        <f t="shared" si="15"/>
        <v>2.65</v>
      </c>
      <c r="J175" s="33" t="str">
        <f t="shared" si="16"/>
        <v>NO BET</v>
      </c>
      <c r="K175" s="55"/>
      <c r="L175" s="73">
        <f t="shared" si="17"/>
        <v>0</v>
      </c>
      <c r="M175" s="86"/>
      <c r="N175" s="64"/>
      <c r="O175" s="127"/>
    </row>
    <row r="176" spans="1:15" x14ac:dyDescent="0.25">
      <c r="A176" s="84">
        <v>11</v>
      </c>
      <c r="B176" s="305">
        <v>2196</v>
      </c>
      <c r="C176" s="304" t="s">
        <v>343</v>
      </c>
      <c r="D176" s="332"/>
      <c r="E176" s="307">
        <v>5</v>
      </c>
      <c r="F176" s="308">
        <v>56.5</v>
      </c>
      <c r="G176" s="28">
        <v>41</v>
      </c>
      <c r="H176" s="29">
        <v>14.5</v>
      </c>
      <c r="I176" s="32">
        <f t="shared" si="15"/>
        <v>14.5</v>
      </c>
      <c r="J176" s="33" t="str">
        <f t="shared" si="16"/>
        <v>NO BET</v>
      </c>
      <c r="K176" s="55"/>
      <c r="L176" s="73">
        <f t="shared" si="17"/>
        <v>0</v>
      </c>
      <c r="M176" s="86"/>
      <c r="N176" s="64"/>
      <c r="O176" s="127"/>
    </row>
    <row r="177" spans="1:15" x14ac:dyDescent="0.25">
      <c r="A177" s="309">
        <v>12</v>
      </c>
      <c r="B177" s="310" t="s">
        <v>287</v>
      </c>
      <c r="C177" s="311" t="s">
        <v>344</v>
      </c>
      <c r="D177" s="333"/>
      <c r="E177" s="313">
        <v>1</v>
      </c>
      <c r="F177" s="314">
        <v>56.5</v>
      </c>
      <c r="G177" s="315">
        <v>0</v>
      </c>
      <c r="H177" s="316">
        <v>0</v>
      </c>
      <c r="I177" s="32">
        <f t="shared" si="15"/>
        <v>0</v>
      </c>
      <c r="J177" s="33" t="str">
        <f t="shared" si="16"/>
        <v>NO BET</v>
      </c>
      <c r="K177" s="55"/>
      <c r="L177" s="73">
        <f t="shared" si="17"/>
        <v>0</v>
      </c>
      <c r="M177" s="86"/>
      <c r="N177" s="64"/>
      <c r="O177" s="127"/>
    </row>
    <row r="178" spans="1:15" x14ac:dyDescent="0.25">
      <c r="A178" s="309">
        <v>13</v>
      </c>
      <c r="B178" s="310" t="s">
        <v>345</v>
      </c>
      <c r="C178" s="311" t="s">
        <v>346</v>
      </c>
      <c r="D178" s="333"/>
      <c r="E178" s="313">
        <v>15</v>
      </c>
      <c r="F178" s="314">
        <v>56.5</v>
      </c>
      <c r="G178" s="315">
        <v>0</v>
      </c>
      <c r="H178" s="316">
        <v>0</v>
      </c>
      <c r="I178" s="32">
        <f t="shared" si="15"/>
        <v>0</v>
      </c>
      <c r="J178" s="33" t="str">
        <f t="shared" si="16"/>
        <v>NO BET</v>
      </c>
      <c r="K178" s="55"/>
      <c r="L178" s="73">
        <f t="shared" si="17"/>
        <v>0</v>
      </c>
      <c r="M178" s="86"/>
      <c r="N178" s="64"/>
      <c r="O178" s="127"/>
    </row>
    <row r="179" spans="1:15" x14ac:dyDescent="0.25">
      <c r="A179" s="309">
        <v>14</v>
      </c>
      <c r="B179" s="310" t="s">
        <v>347</v>
      </c>
      <c r="C179" s="311" t="s">
        <v>348</v>
      </c>
      <c r="D179" s="320"/>
      <c r="E179" s="313">
        <v>8</v>
      </c>
      <c r="F179" s="314">
        <v>56.5</v>
      </c>
      <c r="G179" s="315">
        <v>0</v>
      </c>
      <c r="H179" s="316">
        <v>0</v>
      </c>
      <c r="I179" s="32">
        <f t="shared" si="15"/>
        <v>0</v>
      </c>
      <c r="J179" s="33" t="str">
        <f t="shared" si="16"/>
        <v>NO BET</v>
      </c>
      <c r="K179" s="55"/>
      <c r="L179" s="73">
        <f t="shared" si="17"/>
        <v>0</v>
      </c>
      <c r="M179" s="86"/>
      <c r="N179" s="64"/>
      <c r="O179" s="146"/>
    </row>
    <row r="180" spans="1:15" x14ac:dyDescent="0.25">
      <c r="A180" s="84">
        <v>15</v>
      </c>
      <c r="B180" s="305" t="s">
        <v>349</v>
      </c>
      <c r="C180" s="304" t="s">
        <v>350</v>
      </c>
      <c r="D180" s="319"/>
      <c r="E180" s="307">
        <v>7</v>
      </c>
      <c r="F180" s="308">
        <v>55</v>
      </c>
      <c r="G180" s="28">
        <v>40.700000000000003</v>
      </c>
      <c r="H180" s="29">
        <v>7.2</v>
      </c>
      <c r="I180" s="32">
        <f t="shared" si="15"/>
        <v>7.2</v>
      </c>
      <c r="J180" s="33" t="str">
        <f t="shared" si="16"/>
        <v>NO BET</v>
      </c>
      <c r="K180" s="55"/>
      <c r="L180" s="73">
        <f t="shared" si="17"/>
        <v>0</v>
      </c>
      <c r="M180" s="86"/>
      <c r="N180" s="64"/>
      <c r="O180" s="127"/>
    </row>
    <row r="181" spans="1:15" x14ac:dyDescent="0.25">
      <c r="A181" s="84">
        <v>16</v>
      </c>
      <c r="B181" s="305" t="s">
        <v>351</v>
      </c>
      <c r="C181" s="304" t="s">
        <v>352</v>
      </c>
      <c r="D181" s="319"/>
      <c r="E181" s="307">
        <v>6</v>
      </c>
      <c r="F181" s="308">
        <v>54</v>
      </c>
      <c r="G181" s="28">
        <v>101</v>
      </c>
      <c r="H181" s="29">
        <v>55</v>
      </c>
      <c r="I181" s="32">
        <f t="shared" si="15"/>
        <v>55</v>
      </c>
      <c r="J181" s="33" t="str">
        <f t="shared" si="16"/>
        <v>NO BET</v>
      </c>
      <c r="K181" s="55"/>
      <c r="L181" s="73">
        <f t="shared" si="17"/>
        <v>0</v>
      </c>
      <c r="M181" s="86"/>
      <c r="N181" s="64"/>
      <c r="O181" s="127"/>
    </row>
    <row r="182" spans="1:15" hidden="1" x14ac:dyDescent="0.25">
      <c r="A182" s="84">
        <v>17</v>
      </c>
      <c r="B182" s="31"/>
      <c r="C182" s="31"/>
      <c r="D182" s="31"/>
      <c r="E182" s="43"/>
      <c r="F182" s="162"/>
      <c r="G182" s="28">
        <v>0</v>
      </c>
      <c r="H182" s="29">
        <v>0</v>
      </c>
      <c r="I182" s="32">
        <f t="shared" si="15"/>
        <v>0</v>
      </c>
      <c r="J182" s="33" t="str">
        <f t="shared" si="16"/>
        <v>NO BET</v>
      </c>
      <c r="K182" s="55"/>
      <c r="L182" s="73">
        <f t="shared" si="17"/>
        <v>0</v>
      </c>
      <c r="M182" s="86"/>
      <c r="N182" s="64"/>
      <c r="O182" s="127"/>
    </row>
    <row r="183" spans="1:15" hidden="1" x14ac:dyDescent="0.25">
      <c r="A183" s="84">
        <v>18</v>
      </c>
      <c r="B183" s="31"/>
      <c r="C183" s="31"/>
      <c r="D183" s="31"/>
      <c r="E183" s="43"/>
      <c r="F183" s="43"/>
      <c r="G183" s="28">
        <v>0</v>
      </c>
      <c r="H183" s="29">
        <v>0</v>
      </c>
      <c r="I183" s="32">
        <f t="shared" si="15"/>
        <v>0</v>
      </c>
      <c r="J183" s="33" t="str">
        <f t="shared" si="16"/>
        <v>NO BET</v>
      </c>
      <c r="K183" s="55"/>
      <c r="L183" s="73">
        <f t="shared" si="17"/>
        <v>0</v>
      </c>
      <c r="M183" s="86"/>
      <c r="N183" s="64"/>
      <c r="O183" s="127"/>
    </row>
    <row r="184" spans="1:15" hidden="1" x14ac:dyDescent="0.25">
      <c r="A184" s="84">
        <v>19</v>
      </c>
      <c r="B184" s="31"/>
      <c r="C184" s="31"/>
      <c r="D184" s="31"/>
      <c r="E184" s="43"/>
      <c r="F184" s="43"/>
      <c r="G184" s="28">
        <v>0</v>
      </c>
      <c r="H184" s="29">
        <v>0</v>
      </c>
      <c r="I184" s="32">
        <f t="shared" si="15"/>
        <v>0</v>
      </c>
      <c r="J184" s="33" t="str">
        <f t="shared" si="16"/>
        <v>NO BET</v>
      </c>
      <c r="K184" s="55"/>
      <c r="L184" s="73">
        <f t="shared" si="17"/>
        <v>0</v>
      </c>
      <c r="M184" s="86"/>
      <c r="N184" s="64"/>
      <c r="O184" s="127"/>
    </row>
    <row r="185" spans="1:15" hidden="1" x14ac:dyDescent="0.25">
      <c r="A185" s="83">
        <v>20</v>
      </c>
      <c r="B185" s="58"/>
      <c r="C185" s="58"/>
      <c r="D185" s="58"/>
      <c r="E185" s="62"/>
      <c r="F185" s="62"/>
      <c r="G185" s="7">
        <v>0</v>
      </c>
      <c r="H185" s="10">
        <v>0</v>
      </c>
      <c r="I185" s="19">
        <f t="shared" si="15"/>
        <v>0</v>
      </c>
      <c r="J185" s="15" t="str">
        <f t="shared" si="16"/>
        <v>NO BET</v>
      </c>
      <c r="K185" s="55"/>
      <c r="L185" s="73">
        <f t="shared" si="17"/>
        <v>0</v>
      </c>
      <c r="M185" s="86"/>
      <c r="N185" s="64"/>
      <c r="O185" s="146"/>
    </row>
    <row r="186" spans="1:15" hidden="1" x14ac:dyDescent="0.25">
      <c r="A186" s="83">
        <v>21</v>
      </c>
      <c r="B186" s="58"/>
      <c r="C186" s="58"/>
      <c r="D186" s="31"/>
      <c r="E186" s="43"/>
      <c r="F186" s="43"/>
      <c r="G186" s="28">
        <v>0</v>
      </c>
      <c r="H186" s="29">
        <v>0</v>
      </c>
      <c r="I186" s="32">
        <f t="shared" si="15"/>
        <v>0</v>
      </c>
      <c r="J186" s="15" t="str">
        <f t="shared" si="16"/>
        <v>NO BET</v>
      </c>
      <c r="K186" s="55"/>
      <c r="L186" s="73">
        <f t="shared" si="17"/>
        <v>0</v>
      </c>
      <c r="M186" s="86"/>
      <c r="N186" s="64"/>
      <c r="O186" s="146"/>
    </row>
    <row r="187" spans="1:15" hidden="1" x14ac:dyDescent="0.25">
      <c r="A187" s="83">
        <v>22</v>
      </c>
      <c r="B187" s="58"/>
      <c r="C187" s="58"/>
      <c r="D187" s="58"/>
      <c r="E187" s="62"/>
      <c r="F187" s="62"/>
      <c r="G187" s="5">
        <v>0</v>
      </c>
      <c r="H187" s="8">
        <v>0</v>
      </c>
      <c r="I187" s="19">
        <f t="shared" si="15"/>
        <v>0</v>
      </c>
      <c r="J187" s="15" t="str">
        <f t="shared" si="16"/>
        <v>NO BET</v>
      </c>
      <c r="K187" s="55"/>
      <c r="L187" s="73">
        <f t="shared" si="17"/>
        <v>0</v>
      </c>
      <c r="M187" s="86"/>
      <c r="N187" s="64"/>
      <c r="O187" s="146"/>
    </row>
    <row r="188" spans="1:15" hidden="1" x14ac:dyDescent="0.25">
      <c r="A188" s="83">
        <v>23</v>
      </c>
      <c r="B188" s="58"/>
      <c r="C188" s="58"/>
      <c r="D188" s="58"/>
      <c r="E188" s="62"/>
      <c r="F188" s="62"/>
      <c r="G188" s="6">
        <v>0</v>
      </c>
      <c r="H188" s="9">
        <v>0</v>
      </c>
      <c r="I188" s="19">
        <f t="shared" si="15"/>
        <v>0</v>
      </c>
      <c r="J188" s="15" t="str">
        <f t="shared" si="16"/>
        <v>NO BET</v>
      </c>
      <c r="K188" s="55"/>
      <c r="L188" s="73">
        <f t="shared" si="17"/>
        <v>0</v>
      </c>
      <c r="M188" s="86"/>
      <c r="N188" s="64"/>
      <c r="O188" s="146"/>
    </row>
    <row r="189" spans="1:15" hidden="1" x14ac:dyDescent="0.25">
      <c r="A189" s="83">
        <v>24</v>
      </c>
      <c r="B189" s="58"/>
      <c r="C189" s="58"/>
      <c r="D189" s="58"/>
      <c r="E189" s="62"/>
      <c r="F189" s="62"/>
      <c r="G189" s="6">
        <v>0</v>
      </c>
      <c r="H189" s="9">
        <v>0</v>
      </c>
      <c r="I189" s="19">
        <f t="shared" si="15"/>
        <v>0</v>
      </c>
      <c r="J189" s="15" t="str">
        <f t="shared" si="16"/>
        <v>NO BET</v>
      </c>
      <c r="K189" s="55"/>
      <c r="L189" s="73">
        <f t="shared" si="17"/>
        <v>0</v>
      </c>
      <c r="M189" s="86"/>
      <c r="N189" s="64"/>
      <c r="O189" s="146"/>
    </row>
    <row r="190" spans="1:15" x14ac:dyDescent="0.25">
      <c r="A190" s="76"/>
      <c r="B190" s="77"/>
      <c r="C190" s="76"/>
      <c r="D190" s="76"/>
      <c r="J190" s="59"/>
      <c r="K190" s="56" t="s">
        <v>26</v>
      </c>
      <c r="L190" s="60"/>
      <c r="N190" s="86"/>
      <c r="O190" s="144"/>
    </row>
    <row r="191" spans="1:15" x14ac:dyDescent="0.25">
      <c r="A191" s="57" t="s">
        <v>22</v>
      </c>
      <c r="B191" s="407"/>
      <c r="C191" s="407"/>
      <c r="D191" s="230"/>
      <c r="E191" s="63" t="s">
        <v>16</v>
      </c>
      <c r="F191" s="61"/>
      <c r="G191" s="86"/>
      <c r="H191" s="16"/>
      <c r="I191" s="17" t="s">
        <v>25</v>
      </c>
      <c r="J191" s="18">
        <f>SUM(J166:J189)</f>
        <v>46.465116279069768</v>
      </c>
      <c r="K191" s="56" t="s">
        <v>17</v>
      </c>
      <c r="L191" s="18">
        <f>SUM(L166:L190)</f>
        <v>0</v>
      </c>
      <c r="O191" s="147"/>
    </row>
    <row r="192" spans="1:15" x14ac:dyDescent="0.25">
      <c r="A192" s="30" t="s">
        <v>40</v>
      </c>
      <c r="B192" s="2"/>
      <c r="C192" s="2"/>
      <c r="D192" s="2"/>
      <c r="E192" s="86"/>
      <c r="F192" s="86"/>
      <c r="G192" s="86"/>
      <c r="H192" s="20"/>
      <c r="I192" s="94"/>
      <c r="J192" s="22"/>
      <c r="K192" s="55"/>
      <c r="L192" s="95"/>
      <c r="O192" s="148"/>
    </row>
    <row r="193" spans="1:15" hidden="1" x14ac:dyDescent="0.25">
      <c r="A193" s="30"/>
      <c r="B193" s="2"/>
      <c r="C193" s="2"/>
      <c r="D193" s="2"/>
      <c r="E193" s="86"/>
      <c r="F193" s="86"/>
      <c r="G193" s="23"/>
      <c r="H193" s="20"/>
      <c r="I193" s="94"/>
      <c r="J193" s="22"/>
      <c r="K193" s="55"/>
      <c r="L193" s="95"/>
      <c r="O193" s="148"/>
    </row>
    <row r="194" spans="1:15" hidden="1" x14ac:dyDescent="0.25">
      <c r="A194" s="30"/>
      <c r="B194" s="2"/>
      <c r="C194" s="2"/>
      <c r="D194" s="2"/>
      <c r="E194" s="86"/>
      <c r="F194" s="86"/>
      <c r="G194" s="23"/>
      <c r="H194" s="20"/>
      <c r="I194" s="94"/>
      <c r="J194" s="22"/>
      <c r="K194" s="55"/>
      <c r="L194" s="95"/>
      <c r="O194" s="148"/>
    </row>
    <row r="195" spans="1:15" ht="15" hidden="1" customHeight="1" x14ac:dyDescent="0.25">
      <c r="A195" s="238" t="s">
        <v>6</v>
      </c>
      <c r="B195" s="114"/>
      <c r="C195" s="69" t="s">
        <v>14</v>
      </c>
      <c r="D195" s="114"/>
      <c r="E195" s="232"/>
      <c r="F195" s="232"/>
      <c r="G195" s="114"/>
      <c r="H195" s="238" t="s">
        <v>19</v>
      </c>
      <c r="I195" s="415" t="s">
        <v>15</v>
      </c>
      <c r="J195" s="409">
        <v>0.9</v>
      </c>
      <c r="K195" s="412" t="s">
        <v>4</v>
      </c>
      <c r="L195" s="408">
        <v>100</v>
      </c>
      <c r="M195" s="411" t="s">
        <v>3</v>
      </c>
      <c r="N195" s="410" t="s">
        <v>50</v>
      </c>
      <c r="O195" s="115"/>
    </row>
    <row r="196" spans="1:15" hidden="1" x14ac:dyDescent="0.25">
      <c r="A196" s="79" t="s">
        <v>7</v>
      </c>
      <c r="B196" s="85">
        <v>6</v>
      </c>
      <c r="C196" s="80" t="s">
        <v>13</v>
      </c>
      <c r="D196" s="85"/>
      <c r="E196" s="78"/>
      <c r="F196" s="78"/>
      <c r="G196" s="85"/>
      <c r="H196" s="67"/>
      <c r="I196" s="415"/>
      <c r="J196" s="409"/>
      <c r="K196" s="412"/>
      <c r="L196" s="408"/>
      <c r="M196" s="411"/>
      <c r="N196" s="410"/>
      <c r="O196" s="115"/>
    </row>
    <row r="197" spans="1:15" ht="15" hidden="1" customHeight="1" x14ac:dyDescent="0.25">
      <c r="A197" s="81" t="s">
        <v>8</v>
      </c>
      <c r="B197" s="82" t="s">
        <v>58</v>
      </c>
      <c r="C197" s="67"/>
      <c r="D197" s="85"/>
      <c r="E197" s="54"/>
      <c r="F197" s="54"/>
      <c r="G197" s="67"/>
      <c r="H197" s="67"/>
      <c r="I197" s="52"/>
      <c r="J197" s="67"/>
      <c r="K197" s="67"/>
      <c r="L197" s="67"/>
      <c r="M197" s="410" t="s">
        <v>20</v>
      </c>
      <c r="N197" s="410"/>
      <c r="O197" s="116" t="s">
        <v>51</v>
      </c>
    </row>
    <row r="198" spans="1:15" ht="30" hidden="1" x14ac:dyDescent="0.25">
      <c r="A198" s="78" t="s">
        <v>9</v>
      </c>
      <c r="B198" s="78" t="s">
        <v>10</v>
      </c>
      <c r="C198" s="81" t="s">
        <v>0</v>
      </c>
      <c r="D198" s="81"/>
      <c r="E198" s="78" t="s">
        <v>43</v>
      </c>
      <c r="F198" s="78" t="s">
        <v>44</v>
      </c>
      <c r="G198" s="78" t="s">
        <v>11</v>
      </c>
      <c r="H198" s="233" t="s">
        <v>69</v>
      </c>
      <c r="I198" s="233" t="s">
        <v>70</v>
      </c>
      <c r="J198" s="78" t="s">
        <v>1</v>
      </c>
      <c r="K198" s="78" t="s">
        <v>12</v>
      </c>
      <c r="L198" s="78" t="s">
        <v>5</v>
      </c>
      <c r="M198" s="410"/>
      <c r="N198" s="410"/>
      <c r="O198" s="117" t="s">
        <v>52</v>
      </c>
    </row>
    <row r="199" spans="1:15" hidden="1" x14ac:dyDescent="0.25">
      <c r="A199" s="84">
        <v>1</v>
      </c>
      <c r="B199" s="135"/>
      <c r="C199" s="124"/>
      <c r="D199" s="31"/>
      <c r="E199" s="125"/>
      <c r="F199" s="126"/>
      <c r="G199" s="28">
        <v>0</v>
      </c>
      <c r="H199" s="29">
        <v>0</v>
      </c>
      <c r="I199" s="32">
        <f>H199</f>
        <v>0</v>
      </c>
      <c r="J199" s="33" t="str">
        <f>IF(M199="B", $L$195/G199*$J$195,IF(I199&lt;=G199,$M$195,IF(I199&gt;G199,SUM($L$195/G199*$J$195,0,ROUNDUP(,0)))))</f>
        <v>NO BET</v>
      </c>
      <c r="K199" s="122"/>
      <c r="L199" s="73">
        <f>IF(J199="NO BET",0,IF(K199&gt;1,J199*-1,IF(K199=1,SUM(J199*I199-J199,0))))</f>
        <v>0</v>
      </c>
      <c r="M199" s="149"/>
      <c r="N199" s="64"/>
      <c r="O199" s="146"/>
    </row>
    <row r="200" spans="1:15" ht="15" hidden="1" customHeight="1" x14ac:dyDescent="0.25">
      <c r="A200" s="84">
        <v>2</v>
      </c>
      <c r="B200" s="135"/>
      <c r="C200" s="124"/>
      <c r="D200" s="31"/>
      <c r="E200" s="125"/>
      <c r="F200" s="126"/>
      <c r="G200" s="28">
        <v>0</v>
      </c>
      <c r="H200" s="29">
        <v>0</v>
      </c>
      <c r="I200" s="32">
        <f t="shared" ref="I200:I222" si="18">H200</f>
        <v>0</v>
      </c>
      <c r="J200" s="33" t="str">
        <f t="shared" ref="J200:J222" si="19">IF(M200="B", $L$195/G200*$J$195,IF(I200&lt;=G200,$M$195,IF(I200&gt;G200,SUM($L$195/G200*$J$195,0,ROUNDUP(,0)))))</f>
        <v>NO BET</v>
      </c>
      <c r="K200" s="55"/>
      <c r="L200" s="73">
        <f t="shared" ref="L200:L222" si="20">IF(J200="NO BET",0,IF(K200&gt;1,J200*-1,IF(K200=1,SUM(J200*I200-J200,0))))</f>
        <v>0</v>
      </c>
      <c r="M200" s="86"/>
      <c r="N200" s="64"/>
      <c r="O200" s="146"/>
    </row>
    <row r="201" spans="1:15" hidden="1" x14ac:dyDescent="0.25">
      <c r="A201" s="84">
        <v>3</v>
      </c>
      <c r="B201" s="135"/>
      <c r="C201" s="124"/>
      <c r="D201" s="31"/>
      <c r="E201" s="125"/>
      <c r="F201" s="126"/>
      <c r="G201" s="28">
        <v>0</v>
      </c>
      <c r="H201" s="29">
        <v>0</v>
      </c>
      <c r="I201" s="32">
        <f t="shared" si="18"/>
        <v>0</v>
      </c>
      <c r="J201" s="33" t="str">
        <f t="shared" si="19"/>
        <v>NO BET</v>
      </c>
      <c r="K201" s="55"/>
      <c r="L201" s="73">
        <f t="shared" si="20"/>
        <v>0</v>
      </c>
      <c r="M201" s="86"/>
      <c r="N201" s="64"/>
      <c r="O201" s="146"/>
    </row>
    <row r="202" spans="1:15" ht="15" hidden="1" customHeight="1" x14ac:dyDescent="0.25">
      <c r="A202" s="84">
        <v>4</v>
      </c>
      <c r="B202" s="135"/>
      <c r="C202" s="124"/>
      <c r="D202" s="31"/>
      <c r="E202" s="125"/>
      <c r="F202" s="126"/>
      <c r="G202" s="28">
        <v>0</v>
      </c>
      <c r="H202" s="29">
        <v>0</v>
      </c>
      <c r="I202" s="32">
        <f t="shared" si="18"/>
        <v>0</v>
      </c>
      <c r="J202" s="33" t="str">
        <f t="shared" si="19"/>
        <v>NO BET</v>
      </c>
      <c r="K202" s="55"/>
      <c r="L202" s="73">
        <f t="shared" si="20"/>
        <v>0</v>
      </c>
      <c r="M202" s="86"/>
      <c r="N202" s="64"/>
      <c r="O202" s="127"/>
    </row>
    <row r="203" spans="1:15" hidden="1" x14ac:dyDescent="0.25">
      <c r="A203" s="84">
        <v>5</v>
      </c>
      <c r="B203" s="135"/>
      <c r="C203" s="124"/>
      <c r="D203" s="31"/>
      <c r="E203" s="125"/>
      <c r="F203" s="126"/>
      <c r="G203" s="28">
        <v>0</v>
      </c>
      <c r="H203" s="29">
        <v>0</v>
      </c>
      <c r="I203" s="32">
        <f t="shared" si="18"/>
        <v>0</v>
      </c>
      <c r="J203" s="33" t="str">
        <f t="shared" si="19"/>
        <v>NO BET</v>
      </c>
      <c r="K203" s="55"/>
      <c r="L203" s="73">
        <f t="shared" si="20"/>
        <v>0</v>
      </c>
      <c r="M203" s="86"/>
      <c r="N203" s="64"/>
      <c r="O203" s="127"/>
    </row>
    <row r="204" spans="1:15" hidden="1" x14ac:dyDescent="0.25">
      <c r="A204" s="84">
        <v>6</v>
      </c>
      <c r="B204" s="135"/>
      <c r="C204" s="124"/>
      <c r="D204" s="31"/>
      <c r="E204" s="125"/>
      <c r="F204" s="126"/>
      <c r="G204" s="28">
        <v>0</v>
      </c>
      <c r="H204" s="29">
        <v>0</v>
      </c>
      <c r="I204" s="32">
        <f t="shared" si="18"/>
        <v>0</v>
      </c>
      <c r="J204" s="33" t="str">
        <f t="shared" si="19"/>
        <v>NO BET</v>
      </c>
      <c r="K204" s="55"/>
      <c r="L204" s="73">
        <f t="shared" si="20"/>
        <v>0</v>
      </c>
      <c r="M204" s="86"/>
      <c r="N204" s="64"/>
      <c r="O204" s="127"/>
    </row>
    <row r="205" spans="1:15" hidden="1" x14ac:dyDescent="0.25">
      <c r="A205" s="84">
        <v>7</v>
      </c>
      <c r="B205" s="135"/>
      <c r="C205" s="124"/>
      <c r="D205" s="31"/>
      <c r="E205" s="125"/>
      <c r="F205" s="126"/>
      <c r="G205" s="28">
        <v>0</v>
      </c>
      <c r="H205" s="29">
        <v>0</v>
      </c>
      <c r="I205" s="32">
        <f t="shared" si="18"/>
        <v>0</v>
      </c>
      <c r="J205" s="33" t="str">
        <f t="shared" si="19"/>
        <v>NO BET</v>
      </c>
      <c r="K205" s="55"/>
      <c r="L205" s="73">
        <f t="shared" si="20"/>
        <v>0</v>
      </c>
      <c r="M205" s="86"/>
      <c r="N205" s="64"/>
      <c r="O205" s="127"/>
    </row>
    <row r="206" spans="1:15" hidden="1" x14ac:dyDescent="0.25">
      <c r="A206" s="84">
        <v>8</v>
      </c>
      <c r="B206" s="135"/>
      <c r="C206" s="124"/>
      <c r="D206" s="31"/>
      <c r="E206" s="125"/>
      <c r="F206" s="126"/>
      <c r="G206" s="28">
        <v>0</v>
      </c>
      <c r="H206" s="29">
        <v>0</v>
      </c>
      <c r="I206" s="32">
        <f t="shared" si="18"/>
        <v>0</v>
      </c>
      <c r="J206" s="33" t="str">
        <f t="shared" si="19"/>
        <v>NO BET</v>
      </c>
      <c r="K206" s="55"/>
      <c r="L206" s="73">
        <f t="shared" si="20"/>
        <v>0</v>
      </c>
      <c r="M206" s="86"/>
      <c r="N206" s="64"/>
      <c r="O206" s="127"/>
    </row>
    <row r="207" spans="1:15" hidden="1" x14ac:dyDescent="0.25">
      <c r="A207" s="84">
        <v>9</v>
      </c>
      <c r="B207" s="135"/>
      <c r="C207" s="124"/>
      <c r="D207" s="31"/>
      <c r="E207" s="125"/>
      <c r="F207" s="126"/>
      <c r="G207" s="28">
        <v>0</v>
      </c>
      <c r="H207" s="29">
        <v>0</v>
      </c>
      <c r="I207" s="32">
        <f t="shared" si="18"/>
        <v>0</v>
      </c>
      <c r="J207" s="33" t="str">
        <f t="shared" si="19"/>
        <v>NO BET</v>
      </c>
      <c r="K207" s="55"/>
      <c r="L207" s="73">
        <f t="shared" si="20"/>
        <v>0</v>
      </c>
      <c r="M207" s="86"/>
      <c r="N207" s="64"/>
      <c r="O207" s="127"/>
    </row>
    <row r="208" spans="1:15" hidden="1" x14ac:dyDescent="0.25">
      <c r="A208" s="84">
        <v>10</v>
      </c>
      <c r="B208" s="135"/>
      <c r="C208" s="124"/>
      <c r="D208" s="31"/>
      <c r="E208" s="125"/>
      <c r="F208" s="126"/>
      <c r="G208" s="28">
        <v>0</v>
      </c>
      <c r="H208" s="29">
        <v>0</v>
      </c>
      <c r="I208" s="32">
        <f t="shared" si="18"/>
        <v>0</v>
      </c>
      <c r="J208" s="33" t="str">
        <f t="shared" si="19"/>
        <v>NO BET</v>
      </c>
      <c r="K208" s="55"/>
      <c r="L208" s="73">
        <f t="shared" si="20"/>
        <v>0</v>
      </c>
      <c r="M208" s="86"/>
      <c r="N208" s="64"/>
      <c r="O208" s="146"/>
    </row>
    <row r="209" spans="1:15" hidden="1" x14ac:dyDescent="0.25">
      <c r="A209" s="84">
        <v>11</v>
      </c>
      <c r="B209" s="135"/>
      <c r="C209" s="124"/>
      <c r="D209" s="31"/>
      <c r="E209" s="125"/>
      <c r="F209" s="126"/>
      <c r="G209" s="28">
        <v>0</v>
      </c>
      <c r="H209" s="29">
        <v>0</v>
      </c>
      <c r="I209" s="32">
        <f t="shared" si="18"/>
        <v>0</v>
      </c>
      <c r="J209" s="33" t="str">
        <f t="shared" si="19"/>
        <v>NO BET</v>
      </c>
      <c r="K209" s="55"/>
      <c r="L209" s="73">
        <f t="shared" si="20"/>
        <v>0</v>
      </c>
      <c r="M209" s="86"/>
      <c r="N209" s="64"/>
      <c r="O209" s="127"/>
    </row>
    <row r="210" spans="1:15" hidden="1" x14ac:dyDescent="0.25">
      <c r="A210" s="84">
        <v>12</v>
      </c>
      <c r="B210" s="123"/>
      <c r="C210" s="124"/>
      <c r="D210" s="31"/>
      <c r="E210" s="125"/>
      <c r="F210" s="126"/>
      <c r="G210" s="28">
        <v>0</v>
      </c>
      <c r="H210" s="29">
        <v>0</v>
      </c>
      <c r="I210" s="32">
        <f t="shared" si="18"/>
        <v>0</v>
      </c>
      <c r="J210" s="33" t="str">
        <f t="shared" si="19"/>
        <v>NO BET</v>
      </c>
      <c r="K210" s="55"/>
      <c r="L210" s="73">
        <f t="shared" si="20"/>
        <v>0</v>
      </c>
      <c r="M210" s="86"/>
      <c r="N210" s="64"/>
      <c r="O210" s="127"/>
    </row>
    <row r="211" spans="1:15" hidden="1" x14ac:dyDescent="0.25">
      <c r="A211" s="84">
        <v>13</v>
      </c>
      <c r="B211" s="123"/>
      <c r="C211" s="124"/>
      <c r="D211" s="31"/>
      <c r="E211" s="125"/>
      <c r="F211" s="126"/>
      <c r="G211" s="28">
        <v>0</v>
      </c>
      <c r="H211" s="29">
        <v>0</v>
      </c>
      <c r="I211" s="32">
        <f t="shared" si="18"/>
        <v>0</v>
      </c>
      <c r="J211" s="33" t="str">
        <f t="shared" si="19"/>
        <v>NO BET</v>
      </c>
      <c r="K211" s="55"/>
      <c r="L211" s="73">
        <f t="shared" si="20"/>
        <v>0</v>
      </c>
      <c r="M211" s="86"/>
      <c r="N211" s="64"/>
      <c r="O211" s="127"/>
    </row>
    <row r="212" spans="1:15" hidden="1" x14ac:dyDescent="0.25">
      <c r="A212" s="84">
        <v>14</v>
      </c>
      <c r="B212" s="123"/>
      <c r="C212" s="124"/>
      <c r="D212" s="31"/>
      <c r="E212" s="125"/>
      <c r="F212" s="126"/>
      <c r="G212" s="28">
        <v>0</v>
      </c>
      <c r="H212" s="29">
        <v>0</v>
      </c>
      <c r="I212" s="32">
        <f t="shared" si="18"/>
        <v>0</v>
      </c>
      <c r="J212" s="33" t="str">
        <f t="shared" si="19"/>
        <v>NO BET</v>
      </c>
      <c r="K212" s="55"/>
      <c r="L212" s="73">
        <f t="shared" si="20"/>
        <v>0</v>
      </c>
      <c r="M212" s="86"/>
      <c r="N212" s="64"/>
      <c r="O212" s="127"/>
    </row>
    <row r="213" spans="1:15" hidden="1" x14ac:dyDescent="0.25">
      <c r="A213" s="84">
        <v>15</v>
      </c>
      <c r="B213" s="123"/>
      <c r="C213" s="124"/>
      <c r="D213" s="31"/>
      <c r="E213" s="125"/>
      <c r="F213" s="126"/>
      <c r="G213" s="28">
        <v>0</v>
      </c>
      <c r="H213" s="29">
        <v>0</v>
      </c>
      <c r="I213" s="32">
        <f t="shared" si="18"/>
        <v>0</v>
      </c>
      <c r="J213" s="33" t="str">
        <f t="shared" si="19"/>
        <v>NO BET</v>
      </c>
      <c r="K213" s="55"/>
      <c r="L213" s="73">
        <f t="shared" si="20"/>
        <v>0</v>
      </c>
      <c r="M213" s="86"/>
      <c r="N213" s="64"/>
      <c r="O213" s="127"/>
    </row>
    <row r="214" spans="1:15" ht="15" hidden="1" customHeight="1" x14ac:dyDescent="0.25">
      <c r="A214" s="84">
        <v>16</v>
      </c>
      <c r="B214" s="31"/>
      <c r="C214" s="31"/>
      <c r="D214" s="31"/>
      <c r="E214" s="43"/>
      <c r="F214" s="43"/>
      <c r="G214" s="28">
        <v>0</v>
      </c>
      <c r="H214" s="29">
        <v>0</v>
      </c>
      <c r="I214" s="32">
        <f t="shared" si="18"/>
        <v>0</v>
      </c>
      <c r="J214" s="33" t="str">
        <f t="shared" si="19"/>
        <v>NO BET</v>
      </c>
      <c r="K214" s="55"/>
      <c r="L214" s="73">
        <f t="shared" si="20"/>
        <v>0</v>
      </c>
      <c r="M214" s="86"/>
      <c r="N214" s="64"/>
      <c r="O214" s="127"/>
    </row>
    <row r="215" spans="1:15" ht="15" hidden="1" customHeight="1" x14ac:dyDescent="0.25">
      <c r="A215" s="84">
        <v>17</v>
      </c>
      <c r="B215" s="31"/>
      <c r="C215" s="31"/>
      <c r="D215" s="31"/>
      <c r="E215" s="43"/>
      <c r="F215" s="43"/>
      <c r="G215" s="28">
        <v>0</v>
      </c>
      <c r="H215" s="29">
        <v>0</v>
      </c>
      <c r="I215" s="32">
        <f t="shared" si="18"/>
        <v>0</v>
      </c>
      <c r="J215" s="33" t="str">
        <f t="shared" si="19"/>
        <v>NO BET</v>
      </c>
      <c r="K215" s="55"/>
      <c r="L215" s="73">
        <f t="shared" si="20"/>
        <v>0</v>
      </c>
      <c r="M215" s="86"/>
      <c r="N215" s="64"/>
      <c r="O215" s="127"/>
    </row>
    <row r="216" spans="1:15" hidden="1" x14ac:dyDescent="0.25">
      <c r="A216" s="84">
        <v>18</v>
      </c>
      <c r="B216" s="31"/>
      <c r="C216" s="31"/>
      <c r="D216" s="31"/>
      <c r="E216" s="43"/>
      <c r="F216" s="43"/>
      <c r="G216" s="28">
        <v>0</v>
      </c>
      <c r="H216" s="29">
        <v>0</v>
      </c>
      <c r="I216" s="32">
        <f t="shared" si="18"/>
        <v>0</v>
      </c>
      <c r="J216" s="33" t="str">
        <f t="shared" si="19"/>
        <v>NO BET</v>
      </c>
      <c r="K216" s="55"/>
      <c r="L216" s="73">
        <f t="shared" si="20"/>
        <v>0</v>
      </c>
      <c r="M216" s="86"/>
      <c r="N216" s="64"/>
      <c r="O216" s="127"/>
    </row>
    <row r="217" spans="1:15" ht="15" hidden="1" customHeight="1" x14ac:dyDescent="0.25">
      <c r="A217" s="84">
        <v>19</v>
      </c>
      <c r="B217" s="31"/>
      <c r="C217" s="31"/>
      <c r="D217" s="31"/>
      <c r="E217" s="43"/>
      <c r="F217" s="43"/>
      <c r="G217" s="28">
        <v>0</v>
      </c>
      <c r="H217" s="29">
        <v>0</v>
      </c>
      <c r="I217" s="32">
        <f t="shared" si="18"/>
        <v>0</v>
      </c>
      <c r="J217" s="33" t="str">
        <f t="shared" si="19"/>
        <v>NO BET</v>
      </c>
      <c r="K217" s="55"/>
      <c r="L217" s="73">
        <f t="shared" si="20"/>
        <v>0</v>
      </c>
      <c r="M217" s="86"/>
      <c r="N217" s="64"/>
      <c r="O217" s="127"/>
    </row>
    <row r="218" spans="1:15" ht="15" hidden="1" customHeight="1" x14ac:dyDescent="0.25">
      <c r="A218" s="84">
        <v>20</v>
      </c>
      <c r="B218" s="31"/>
      <c r="C218" s="31"/>
      <c r="D218" s="31"/>
      <c r="E218" s="43"/>
      <c r="F218" s="43"/>
      <c r="G218" s="5">
        <v>0</v>
      </c>
      <c r="H218" s="8">
        <v>0</v>
      </c>
      <c r="I218" s="19">
        <f t="shared" si="18"/>
        <v>0</v>
      </c>
      <c r="J218" s="33" t="str">
        <f t="shared" si="19"/>
        <v>NO BET</v>
      </c>
      <c r="K218" s="55"/>
      <c r="L218" s="73">
        <f t="shared" si="20"/>
        <v>0</v>
      </c>
      <c r="M218" s="86"/>
      <c r="N218" s="64"/>
      <c r="O218" s="127"/>
    </row>
    <row r="219" spans="1:15" ht="15" hidden="1" customHeight="1" x14ac:dyDescent="0.25">
      <c r="A219" s="84">
        <v>21</v>
      </c>
      <c r="B219" s="31"/>
      <c r="C219" s="31"/>
      <c r="D219" s="31"/>
      <c r="E219" s="43"/>
      <c r="F219" s="43"/>
      <c r="G219" s="28">
        <v>0</v>
      </c>
      <c r="H219" s="29">
        <v>0</v>
      </c>
      <c r="I219" s="32">
        <f t="shared" si="18"/>
        <v>0</v>
      </c>
      <c r="J219" s="33" t="str">
        <f t="shared" si="19"/>
        <v>NO BET</v>
      </c>
      <c r="K219" s="55"/>
      <c r="L219" s="73">
        <f t="shared" si="20"/>
        <v>0</v>
      </c>
      <c r="M219" s="86"/>
      <c r="N219" s="64"/>
      <c r="O219" s="127"/>
    </row>
    <row r="220" spans="1:15" ht="15" hidden="1" customHeight="1" x14ac:dyDescent="0.25">
      <c r="A220" s="83">
        <v>22</v>
      </c>
      <c r="B220" s="58"/>
      <c r="C220" s="58"/>
      <c r="D220" s="58"/>
      <c r="E220" s="62"/>
      <c r="F220" s="62"/>
      <c r="G220" s="5">
        <v>0</v>
      </c>
      <c r="H220" s="8">
        <v>0</v>
      </c>
      <c r="I220" s="19">
        <f t="shared" si="18"/>
        <v>0</v>
      </c>
      <c r="J220" s="15" t="str">
        <f t="shared" si="19"/>
        <v>NO BET</v>
      </c>
      <c r="K220" s="55"/>
      <c r="L220" s="73">
        <f t="shared" si="20"/>
        <v>0</v>
      </c>
      <c r="M220" s="86"/>
      <c r="N220" s="64"/>
      <c r="O220" s="127"/>
    </row>
    <row r="221" spans="1:15" ht="15" hidden="1" customHeight="1" x14ac:dyDescent="0.25">
      <c r="A221" s="83">
        <v>23</v>
      </c>
      <c r="B221" s="58"/>
      <c r="C221" s="58"/>
      <c r="D221" s="58"/>
      <c r="E221" s="62"/>
      <c r="F221" s="62"/>
      <c r="G221" s="6">
        <v>0</v>
      </c>
      <c r="H221" s="9">
        <v>0</v>
      </c>
      <c r="I221" s="19">
        <f t="shared" si="18"/>
        <v>0</v>
      </c>
      <c r="J221" s="15" t="str">
        <f t="shared" si="19"/>
        <v>NO BET</v>
      </c>
      <c r="K221" s="55"/>
      <c r="L221" s="73">
        <f t="shared" si="20"/>
        <v>0</v>
      </c>
      <c r="M221" s="86"/>
      <c r="N221" s="64"/>
      <c r="O221" s="127"/>
    </row>
    <row r="222" spans="1:15" ht="15" hidden="1" customHeight="1" x14ac:dyDescent="0.25">
      <c r="A222" s="83">
        <v>24</v>
      </c>
      <c r="B222" s="58"/>
      <c r="C222" s="58"/>
      <c r="D222" s="58"/>
      <c r="E222" s="62"/>
      <c r="F222" s="62"/>
      <c r="G222" s="6">
        <v>0</v>
      </c>
      <c r="H222" s="9">
        <v>0</v>
      </c>
      <c r="I222" s="19">
        <f t="shared" si="18"/>
        <v>0</v>
      </c>
      <c r="J222" s="15" t="str">
        <f t="shared" si="19"/>
        <v>NO BET</v>
      </c>
      <c r="K222" s="55"/>
      <c r="L222" s="73">
        <f t="shared" si="20"/>
        <v>0</v>
      </c>
      <c r="M222" s="86"/>
      <c r="N222" s="64"/>
      <c r="O222" s="127"/>
    </row>
    <row r="223" spans="1:15" ht="15" hidden="1" customHeight="1" x14ac:dyDescent="0.25">
      <c r="A223" s="76"/>
      <c r="B223" s="77"/>
      <c r="C223" s="76"/>
      <c r="D223" s="76"/>
      <c r="J223" s="59"/>
      <c r="K223" s="56" t="s">
        <v>26</v>
      </c>
      <c r="L223" s="60"/>
      <c r="N223" s="2"/>
    </row>
    <row r="224" spans="1:15" ht="15" hidden="1" customHeight="1" x14ac:dyDescent="0.25">
      <c r="A224" s="57" t="s">
        <v>22</v>
      </c>
      <c r="B224" s="407"/>
      <c r="C224" s="407"/>
      <c r="D224" s="231"/>
      <c r="E224" s="63" t="s">
        <v>16</v>
      </c>
      <c r="F224" s="61"/>
      <c r="G224" s="86"/>
      <c r="H224" s="16"/>
      <c r="I224" s="17" t="s">
        <v>25</v>
      </c>
      <c r="J224" s="18">
        <f>SUM(J199:J222)</f>
        <v>0</v>
      </c>
      <c r="K224" s="56" t="s">
        <v>17</v>
      </c>
      <c r="L224" s="18">
        <f>SUM(L199:L223)</f>
        <v>0</v>
      </c>
      <c r="N224" s="2"/>
    </row>
    <row r="225" spans="1:15" ht="15" hidden="1" customHeight="1" x14ac:dyDescent="0.25">
      <c r="A225" s="30" t="s">
        <v>40</v>
      </c>
      <c r="B225" s="2"/>
      <c r="C225" s="2"/>
      <c r="D225" s="2"/>
      <c r="E225" s="86"/>
      <c r="F225" s="86"/>
      <c r="G225" s="86"/>
      <c r="L225" s="95"/>
    </row>
    <row r="226" spans="1:15" ht="15" hidden="1" customHeight="1" x14ac:dyDescent="0.25">
      <c r="A226" s="30"/>
      <c r="B226" s="2"/>
      <c r="C226" s="2"/>
      <c r="D226" s="2"/>
      <c r="E226" s="86"/>
      <c r="F226" s="86"/>
      <c r="G226" s="86"/>
      <c r="L226" s="95"/>
    </row>
    <row r="227" spans="1:15" ht="15" hidden="1" customHeight="1" x14ac:dyDescent="0.25">
      <c r="A227" s="30"/>
      <c r="B227" s="2"/>
      <c r="C227" s="2"/>
      <c r="D227" s="2"/>
      <c r="E227" s="86"/>
      <c r="F227" s="86"/>
      <c r="G227" s="86"/>
      <c r="L227" s="95"/>
    </row>
    <row r="228" spans="1:15" ht="15" hidden="1" customHeight="1" x14ac:dyDescent="0.25">
      <c r="A228" s="238" t="s">
        <v>6</v>
      </c>
      <c r="B228" s="114"/>
      <c r="C228" s="69" t="s">
        <v>14</v>
      </c>
      <c r="D228" s="114"/>
      <c r="E228" s="232"/>
      <c r="F228" s="232"/>
      <c r="G228" s="114"/>
      <c r="H228" s="238" t="s">
        <v>19</v>
      </c>
      <c r="I228" s="415" t="s">
        <v>15</v>
      </c>
      <c r="J228" s="409">
        <v>0.9</v>
      </c>
      <c r="K228" s="412" t="s">
        <v>4</v>
      </c>
      <c r="L228" s="408">
        <v>100</v>
      </c>
      <c r="M228" s="411" t="s">
        <v>3</v>
      </c>
      <c r="N228" s="410" t="s">
        <v>50</v>
      </c>
      <c r="O228" s="115"/>
    </row>
    <row r="229" spans="1:15" hidden="1" x14ac:dyDescent="0.25">
      <c r="A229" s="79" t="s">
        <v>7</v>
      </c>
      <c r="B229" s="85">
        <v>7</v>
      </c>
      <c r="C229" s="80" t="s">
        <v>13</v>
      </c>
      <c r="D229" s="85"/>
      <c r="E229" s="78"/>
      <c r="F229" s="78"/>
      <c r="G229" s="85"/>
      <c r="H229" s="67"/>
      <c r="I229" s="415"/>
      <c r="J229" s="409"/>
      <c r="K229" s="412"/>
      <c r="L229" s="408"/>
      <c r="M229" s="411"/>
      <c r="N229" s="410"/>
      <c r="O229" s="115"/>
    </row>
    <row r="230" spans="1:15" ht="15" hidden="1" customHeight="1" x14ac:dyDescent="0.25">
      <c r="A230" s="81" t="s">
        <v>8</v>
      </c>
      <c r="B230" s="82" t="s">
        <v>59</v>
      </c>
      <c r="C230" s="67"/>
      <c r="D230" s="85"/>
      <c r="E230" s="54"/>
      <c r="F230" s="54"/>
      <c r="G230" s="85"/>
      <c r="H230" s="67"/>
      <c r="I230" s="52"/>
      <c r="J230" s="67"/>
      <c r="K230" s="67"/>
      <c r="L230" s="67"/>
      <c r="M230" s="410" t="s">
        <v>20</v>
      </c>
      <c r="N230" s="410"/>
      <c r="O230" s="116" t="s">
        <v>51</v>
      </c>
    </row>
    <row r="231" spans="1:15" ht="30" hidden="1" x14ac:dyDescent="0.25">
      <c r="A231" s="78" t="s">
        <v>9</v>
      </c>
      <c r="B231" s="78" t="s">
        <v>10</v>
      </c>
      <c r="C231" s="81" t="s">
        <v>0</v>
      </c>
      <c r="D231" s="81"/>
      <c r="E231" s="78" t="s">
        <v>43</v>
      </c>
      <c r="F231" s="78" t="s">
        <v>44</v>
      </c>
      <c r="G231" s="78" t="s">
        <v>11</v>
      </c>
      <c r="H231" s="233" t="s">
        <v>69</v>
      </c>
      <c r="I231" s="233" t="s">
        <v>70</v>
      </c>
      <c r="J231" s="78" t="s">
        <v>1</v>
      </c>
      <c r="K231" s="78" t="s">
        <v>12</v>
      </c>
      <c r="L231" s="78" t="s">
        <v>5</v>
      </c>
      <c r="M231" s="410"/>
      <c r="N231" s="410"/>
      <c r="O231" s="117" t="s">
        <v>52</v>
      </c>
    </row>
    <row r="232" spans="1:15" hidden="1" x14ac:dyDescent="0.25">
      <c r="A232" s="84">
        <v>1</v>
      </c>
      <c r="B232" s="135"/>
      <c r="C232" s="124"/>
      <c r="D232" s="201"/>
      <c r="E232" s="125"/>
      <c r="F232" s="126"/>
      <c r="G232" s="5">
        <v>0</v>
      </c>
      <c r="H232" s="8">
        <v>0</v>
      </c>
      <c r="I232" s="32">
        <f>H232</f>
        <v>0</v>
      </c>
      <c r="J232" s="33" t="str">
        <f>IF(M232="B", $L$228/G232*$J$228,IF(I232&lt;=G232,$M$228,IF(I232&gt;G232,SUM($L$228/G232*$J$228,0,ROUNDUP(,0)))))</f>
        <v>NO BET</v>
      </c>
      <c r="K232" s="55"/>
      <c r="L232" s="73">
        <f>IF(J232="NO BET",0,IF(K232&gt;1,J232*-1,IF(K232=1,SUM(J232*I232-J232,0))))</f>
        <v>0</v>
      </c>
      <c r="M232" s="86"/>
      <c r="N232" s="64"/>
      <c r="O232" s="64"/>
    </row>
    <row r="233" spans="1:15" ht="15" hidden="1" customHeight="1" x14ac:dyDescent="0.25">
      <c r="A233" s="84">
        <v>2</v>
      </c>
      <c r="B233" s="135"/>
      <c r="C233" s="124"/>
      <c r="D233" s="201"/>
      <c r="E233" s="125"/>
      <c r="F233" s="126"/>
      <c r="G233" s="5">
        <v>0</v>
      </c>
      <c r="H233" s="8">
        <v>0</v>
      </c>
      <c r="I233" s="32">
        <f t="shared" ref="I233:I255" si="21">H233</f>
        <v>0</v>
      </c>
      <c r="J233" s="33" t="str">
        <f t="shared" ref="J233:J255" si="22">IF(M233="B", $L$228/G233*$J$228,IF(I233&lt;=G233,$M$228,IF(I233&gt;G233,SUM($L$228/G233*$J$228,0,ROUNDUP(,0)))))</f>
        <v>NO BET</v>
      </c>
      <c r="K233" s="55"/>
      <c r="L233" s="73">
        <f t="shared" ref="L233:L255" si="23">IF(J233="NO BET",0,IF(K233&gt;1,J233*-1,IF(K233=1,SUM(J233*I233-J233,0))))</f>
        <v>0</v>
      </c>
      <c r="M233" s="86"/>
      <c r="N233" s="64"/>
      <c r="O233" s="64"/>
    </row>
    <row r="234" spans="1:15" hidden="1" x14ac:dyDescent="0.25">
      <c r="A234" s="84">
        <v>3</v>
      </c>
      <c r="B234" s="135"/>
      <c r="C234" s="124"/>
      <c r="D234" s="202"/>
      <c r="E234" s="125"/>
      <c r="F234" s="126"/>
      <c r="G234" s="28">
        <v>0</v>
      </c>
      <c r="H234" s="29">
        <v>0</v>
      </c>
      <c r="I234" s="32">
        <f t="shared" si="21"/>
        <v>0</v>
      </c>
      <c r="J234" s="33" t="str">
        <f t="shared" si="22"/>
        <v>NO BET</v>
      </c>
      <c r="K234" s="55"/>
      <c r="L234" s="73">
        <f t="shared" si="23"/>
        <v>0</v>
      </c>
      <c r="M234" s="86"/>
      <c r="N234" s="64"/>
      <c r="O234" s="64"/>
    </row>
    <row r="235" spans="1:15" ht="15" hidden="1" customHeight="1" x14ac:dyDescent="0.25">
      <c r="A235" s="84">
        <v>4</v>
      </c>
      <c r="B235" s="135"/>
      <c r="C235" s="124"/>
      <c r="D235" s="201"/>
      <c r="E235" s="125"/>
      <c r="F235" s="126"/>
      <c r="G235" s="28">
        <v>0</v>
      </c>
      <c r="H235" s="29">
        <v>0</v>
      </c>
      <c r="I235" s="32">
        <f t="shared" si="21"/>
        <v>0</v>
      </c>
      <c r="J235" s="33" t="str">
        <f t="shared" si="22"/>
        <v>NO BET</v>
      </c>
      <c r="K235" s="55"/>
      <c r="L235" s="73">
        <f t="shared" si="23"/>
        <v>0</v>
      </c>
      <c r="M235" s="86"/>
      <c r="N235" s="64"/>
      <c r="O235" s="64"/>
    </row>
    <row r="236" spans="1:15" hidden="1" x14ac:dyDescent="0.25">
      <c r="A236" s="84">
        <v>5</v>
      </c>
      <c r="B236" s="135"/>
      <c r="C236" s="124"/>
      <c r="D236" s="31"/>
      <c r="E236" s="125"/>
      <c r="F236" s="126"/>
      <c r="G236" s="28">
        <v>0</v>
      </c>
      <c r="H236" s="29">
        <v>0</v>
      </c>
      <c r="I236" s="32">
        <f t="shared" si="21"/>
        <v>0</v>
      </c>
      <c r="J236" s="33" t="str">
        <f t="shared" si="22"/>
        <v>NO BET</v>
      </c>
      <c r="K236" s="55"/>
      <c r="L236" s="73">
        <f t="shared" si="23"/>
        <v>0</v>
      </c>
      <c r="M236" s="86"/>
      <c r="N236" s="64"/>
      <c r="O236" s="64"/>
    </row>
    <row r="237" spans="1:15" hidden="1" x14ac:dyDescent="0.25">
      <c r="A237" s="84">
        <v>6</v>
      </c>
      <c r="B237" s="135"/>
      <c r="C237" s="124"/>
      <c r="D237" s="31"/>
      <c r="E237" s="125"/>
      <c r="F237" s="126"/>
      <c r="G237" s="28">
        <v>0</v>
      </c>
      <c r="H237" s="29">
        <v>0</v>
      </c>
      <c r="I237" s="32">
        <f t="shared" si="21"/>
        <v>0</v>
      </c>
      <c r="J237" s="33" t="str">
        <f t="shared" si="22"/>
        <v>NO BET</v>
      </c>
      <c r="K237" s="55"/>
      <c r="L237" s="73">
        <f t="shared" si="23"/>
        <v>0</v>
      </c>
      <c r="M237" s="86"/>
      <c r="N237" s="64"/>
      <c r="O237" s="64"/>
    </row>
    <row r="238" spans="1:15" hidden="1" x14ac:dyDescent="0.25">
      <c r="A238" s="84">
        <v>7</v>
      </c>
      <c r="B238" s="135"/>
      <c r="C238" s="124"/>
      <c r="D238" s="31"/>
      <c r="E238" s="125"/>
      <c r="F238" s="126"/>
      <c r="G238" s="5">
        <v>0</v>
      </c>
      <c r="H238" s="8">
        <v>0</v>
      </c>
      <c r="I238" s="32">
        <f t="shared" si="21"/>
        <v>0</v>
      </c>
      <c r="J238" s="33" t="str">
        <f t="shared" si="22"/>
        <v>NO BET</v>
      </c>
      <c r="K238" s="55"/>
      <c r="L238" s="73">
        <f t="shared" si="23"/>
        <v>0</v>
      </c>
      <c r="M238" s="86"/>
      <c r="N238" s="64"/>
      <c r="O238" s="64"/>
    </row>
    <row r="239" spans="1:15" hidden="1" x14ac:dyDescent="0.25">
      <c r="A239" s="84">
        <v>8</v>
      </c>
      <c r="B239" s="135"/>
      <c r="C239" s="124"/>
      <c r="D239" s="31"/>
      <c r="E239" s="125"/>
      <c r="F239" s="126"/>
      <c r="G239" s="28">
        <v>0</v>
      </c>
      <c r="H239" s="29">
        <v>0</v>
      </c>
      <c r="I239" s="32">
        <f t="shared" si="21"/>
        <v>0</v>
      </c>
      <c r="J239" s="33" t="str">
        <f t="shared" si="22"/>
        <v>NO BET</v>
      </c>
      <c r="K239" s="55"/>
      <c r="L239" s="73">
        <f t="shared" si="23"/>
        <v>0</v>
      </c>
      <c r="M239" s="86"/>
      <c r="N239" s="64"/>
      <c r="O239" s="64"/>
    </row>
    <row r="240" spans="1:15" ht="15" hidden="1" customHeight="1" x14ac:dyDescent="0.25">
      <c r="A240" s="84">
        <v>9</v>
      </c>
      <c r="B240" s="135"/>
      <c r="C240" s="124"/>
      <c r="D240" s="31"/>
      <c r="E240" s="125"/>
      <c r="F240" s="126"/>
      <c r="G240" s="28">
        <v>0</v>
      </c>
      <c r="H240" s="29">
        <v>0</v>
      </c>
      <c r="I240" s="32">
        <f t="shared" si="21"/>
        <v>0</v>
      </c>
      <c r="J240" s="33" t="str">
        <f t="shared" si="22"/>
        <v>NO BET</v>
      </c>
      <c r="K240" s="55"/>
      <c r="L240" s="73">
        <f t="shared" si="23"/>
        <v>0</v>
      </c>
      <c r="M240" s="86"/>
      <c r="N240" s="64"/>
      <c r="O240" s="64"/>
    </row>
    <row r="241" spans="1:15" ht="15" hidden="1" customHeight="1" x14ac:dyDescent="0.25">
      <c r="A241" s="84">
        <v>10</v>
      </c>
      <c r="B241" s="135"/>
      <c r="C241" s="124"/>
      <c r="D241" s="31"/>
      <c r="E241" s="125"/>
      <c r="F241" s="126"/>
      <c r="G241" s="28">
        <v>0</v>
      </c>
      <c r="H241" s="29">
        <v>0</v>
      </c>
      <c r="I241" s="32">
        <f t="shared" si="21"/>
        <v>0</v>
      </c>
      <c r="J241" s="33" t="str">
        <f t="shared" si="22"/>
        <v>NO BET</v>
      </c>
      <c r="K241" s="55"/>
      <c r="L241" s="73">
        <f t="shared" si="23"/>
        <v>0</v>
      </c>
      <c r="M241" s="86"/>
      <c r="N241" s="64"/>
      <c r="O241" s="64"/>
    </row>
    <row r="242" spans="1:15" ht="15" hidden="1" customHeight="1" x14ac:dyDescent="0.25">
      <c r="A242" s="84">
        <v>11</v>
      </c>
      <c r="B242" s="135"/>
      <c r="C242" s="124"/>
      <c r="D242" s="31"/>
      <c r="E242" s="125"/>
      <c r="F242" s="126"/>
      <c r="G242" s="28">
        <v>0</v>
      </c>
      <c r="H242" s="29">
        <v>0</v>
      </c>
      <c r="I242" s="32">
        <f t="shared" si="21"/>
        <v>0</v>
      </c>
      <c r="J242" s="33" t="str">
        <f t="shared" si="22"/>
        <v>NO BET</v>
      </c>
      <c r="K242" s="55"/>
      <c r="L242" s="73">
        <f t="shared" si="23"/>
        <v>0</v>
      </c>
      <c r="M242" s="86"/>
      <c r="N242" s="64"/>
      <c r="O242" s="64"/>
    </row>
    <row r="243" spans="1:15" ht="15" hidden="1" customHeight="1" x14ac:dyDescent="0.25">
      <c r="A243" s="84">
        <v>12</v>
      </c>
      <c r="B243" s="135"/>
      <c r="C243" s="124"/>
      <c r="D243" s="31"/>
      <c r="E243" s="125"/>
      <c r="F243" s="126"/>
      <c r="G243" s="28">
        <v>0</v>
      </c>
      <c r="H243" s="29">
        <v>0</v>
      </c>
      <c r="I243" s="32">
        <f t="shared" si="21"/>
        <v>0</v>
      </c>
      <c r="J243" s="33" t="str">
        <f t="shared" si="22"/>
        <v>NO BET</v>
      </c>
      <c r="K243" s="55"/>
      <c r="L243" s="73">
        <f t="shared" si="23"/>
        <v>0</v>
      </c>
      <c r="M243" s="86"/>
      <c r="N243" s="64"/>
      <c r="O243" s="64"/>
    </row>
    <row r="244" spans="1:15" ht="15" hidden="1" customHeight="1" x14ac:dyDescent="0.25">
      <c r="A244" s="84">
        <v>13</v>
      </c>
      <c r="B244" s="135"/>
      <c r="C244" s="124"/>
      <c r="D244" s="31"/>
      <c r="E244" s="125"/>
      <c r="F244" s="126"/>
      <c r="G244" s="28">
        <v>0</v>
      </c>
      <c r="H244" s="29">
        <v>0</v>
      </c>
      <c r="I244" s="32">
        <f t="shared" si="21"/>
        <v>0</v>
      </c>
      <c r="J244" s="33" t="str">
        <f t="shared" si="22"/>
        <v>NO BET</v>
      </c>
      <c r="K244" s="55"/>
      <c r="L244" s="73">
        <f t="shared" si="23"/>
        <v>0</v>
      </c>
      <c r="M244" s="86"/>
      <c r="N244" s="64"/>
      <c r="O244" s="64"/>
    </row>
    <row r="245" spans="1:15" hidden="1" x14ac:dyDescent="0.25">
      <c r="A245" s="84">
        <v>14</v>
      </c>
      <c r="B245" s="135"/>
      <c r="C245" s="124"/>
      <c r="D245" s="31"/>
      <c r="E245" s="125"/>
      <c r="F245" s="126"/>
      <c r="G245" s="28">
        <v>0</v>
      </c>
      <c r="H245" s="29">
        <v>0</v>
      </c>
      <c r="I245" s="32">
        <f t="shared" si="21"/>
        <v>0</v>
      </c>
      <c r="J245" s="33" t="str">
        <f t="shared" si="22"/>
        <v>NO BET</v>
      </c>
      <c r="K245" s="55"/>
      <c r="L245" s="73">
        <f t="shared" si="23"/>
        <v>0</v>
      </c>
      <c r="M245" s="86"/>
      <c r="N245" s="64"/>
      <c r="O245" s="64"/>
    </row>
    <row r="246" spans="1:15" hidden="1" x14ac:dyDescent="0.25">
      <c r="A246" s="84">
        <v>15</v>
      </c>
      <c r="B246" s="134"/>
      <c r="C246" s="31"/>
      <c r="D246" s="31"/>
      <c r="E246" s="43"/>
      <c r="F246" s="162"/>
      <c r="G246" s="28">
        <v>0</v>
      </c>
      <c r="H246" s="29">
        <v>0</v>
      </c>
      <c r="I246" s="32">
        <f t="shared" si="21"/>
        <v>0</v>
      </c>
      <c r="J246" s="33" t="str">
        <f t="shared" si="22"/>
        <v>NO BET</v>
      </c>
      <c r="K246" s="55"/>
      <c r="L246" s="73">
        <f t="shared" si="23"/>
        <v>0</v>
      </c>
      <c r="M246" s="86"/>
      <c r="N246" s="64"/>
      <c r="O246" s="64"/>
    </row>
    <row r="247" spans="1:15" hidden="1" x14ac:dyDescent="0.25">
      <c r="A247" s="84">
        <v>16</v>
      </c>
      <c r="B247" s="134"/>
      <c r="C247" s="31"/>
      <c r="D247" s="31"/>
      <c r="E247" s="43"/>
      <c r="F247" s="43"/>
      <c r="G247" s="28">
        <v>0</v>
      </c>
      <c r="H247" s="29">
        <v>0</v>
      </c>
      <c r="I247" s="32">
        <f t="shared" si="21"/>
        <v>0</v>
      </c>
      <c r="J247" s="33" t="str">
        <f t="shared" si="22"/>
        <v>NO BET</v>
      </c>
      <c r="K247" s="55"/>
      <c r="L247" s="73">
        <f t="shared" si="23"/>
        <v>0</v>
      </c>
      <c r="M247" s="86"/>
      <c r="N247" s="64"/>
      <c r="O247" s="64"/>
    </row>
    <row r="248" spans="1:15" hidden="1" x14ac:dyDescent="0.25">
      <c r="A248" s="83">
        <v>17</v>
      </c>
      <c r="B248" s="153"/>
      <c r="C248" s="58"/>
      <c r="D248" s="58"/>
      <c r="E248" s="62"/>
      <c r="F248" s="62"/>
      <c r="G248" s="6">
        <v>0</v>
      </c>
      <c r="H248" s="9">
        <v>0</v>
      </c>
      <c r="I248" s="19">
        <f t="shared" si="21"/>
        <v>0</v>
      </c>
      <c r="J248" s="15" t="str">
        <f t="shared" si="22"/>
        <v>NO BET</v>
      </c>
      <c r="K248" s="55"/>
      <c r="L248" s="73">
        <f t="shared" si="23"/>
        <v>0</v>
      </c>
      <c r="M248" s="86"/>
      <c r="N248" s="64"/>
      <c r="O248" s="64"/>
    </row>
    <row r="249" spans="1:15" hidden="1" x14ac:dyDescent="0.25">
      <c r="A249" s="83">
        <v>18</v>
      </c>
      <c r="B249" s="58"/>
      <c r="C249" s="58"/>
      <c r="D249" s="58"/>
      <c r="E249" s="62"/>
      <c r="F249" s="62"/>
      <c r="G249" s="6">
        <v>0</v>
      </c>
      <c r="H249" s="9">
        <v>0</v>
      </c>
      <c r="I249" s="19">
        <f t="shared" si="21"/>
        <v>0</v>
      </c>
      <c r="J249" s="15" t="str">
        <f t="shared" si="22"/>
        <v>NO BET</v>
      </c>
      <c r="K249" s="55"/>
      <c r="L249" s="73">
        <f t="shared" si="23"/>
        <v>0</v>
      </c>
      <c r="M249" s="86"/>
      <c r="N249" s="64"/>
      <c r="O249" s="64"/>
    </row>
    <row r="250" spans="1:15" hidden="1" x14ac:dyDescent="0.25">
      <c r="A250" s="83">
        <v>19</v>
      </c>
      <c r="B250" s="58"/>
      <c r="C250" s="58"/>
      <c r="D250" s="58"/>
      <c r="E250" s="62"/>
      <c r="F250" s="62"/>
      <c r="G250" s="6">
        <v>0</v>
      </c>
      <c r="H250" s="9">
        <v>0</v>
      </c>
      <c r="I250" s="19">
        <f t="shared" si="21"/>
        <v>0</v>
      </c>
      <c r="J250" s="15" t="str">
        <f t="shared" si="22"/>
        <v>NO BET</v>
      </c>
      <c r="K250" s="55"/>
      <c r="L250" s="73">
        <f t="shared" si="23"/>
        <v>0</v>
      </c>
      <c r="M250" s="86"/>
      <c r="N250" s="64"/>
      <c r="O250" s="64"/>
    </row>
    <row r="251" spans="1:15" hidden="1" x14ac:dyDescent="0.25">
      <c r="A251" s="83">
        <v>20</v>
      </c>
      <c r="B251" s="58"/>
      <c r="C251" s="58"/>
      <c r="D251" s="58"/>
      <c r="E251" s="62"/>
      <c r="F251" s="62"/>
      <c r="G251" s="7">
        <v>0</v>
      </c>
      <c r="H251" s="10">
        <v>0</v>
      </c>
      <c r="I251" s="19">
        <f t="shared" si="21"/>
        <v>0</v>
      </c>
      <c r="J251" s="15" t="str">
        <f t="shared" si="22"/>
        <v>NO BET</v>
      </c>
      <c r="K251" s="55"/>
      <c r="L251" s="73">
        <f t="shared" si="23"/>
        <v>0</v>
      </c>
      <c r="M251" s="86"/>
      <c r="N251" s="64"/>
      <c r="O251" s="64"/>
    </row>
    <row r="252" spans="1:15" hidden="1" x14ac:dyDescent="0.25">
      <c r="A252" s="83">
        <v>21</v>
      </c>
      <c r="B252" s="58"/>
      <c r="C252" s="58"/>
      <c r="D252" s="58"/>
      <c r="E252" s="62"/>
      <c r="F252" s="62"/>
      <c r="G252" s="28">
        <v>0</v>
      </c>
      <c r="H252" s="29">
        <v>0</v>
      </c>
      <c r="I252" s="19">
        <f t="shared" si="21"/>
        <v>0</v>
      </c>
      <c r="J252" s="15" t="str">
        <f t="shared" si="22"/>
        <v>NO BET</v>
      </c>
      <c r="K252" s="55"/>
      <c r="L252" s="73">
        <f t="shared" si="23"/>
        <v>0</v>
      </c>
      <c r="M252" s="86"/>
      <c r="N252" s="64"/>
      <c r="O252" s="64"/>
    </row>
    <row r="253" spans="1:15" hidden="1" x14ac:dyDescent="0.25">
      <c r="A253" s="83">
        <v>22</v>
      </c>
      <c r="B253" s="58"/>
      <c r="C253" s="58"/>
      <c r="D253" s="58"/>
      <c r="E253" s="62"/>
      <c r="F253" s="62"/>
      <c r="G253" s="5">
        <v>0</v>
      </c>
      <c r="H253" s="8">
        <v>0</v>
      </c>
      <c r="I253" s="19">
        <f t="shared" si="21"/>
        <v>0</v>
      </c>
      <c r="J253" s="15" t="str">
        <f t="shared" si="22"/>
        <v>NO BET</v>
      </c>
      <c r="K253" s="55"/>
      <c r="L253" s="73">
        <f t="shared" si="23"/>
        <v>0</v>
      </c>
      <c r="M253" s="86"/>
      <c r="N253" s="64"/>
      <c r="O253" s="64"/>
    </row>
    <row r="254" spans="1:15" hidden="1" x14ac:dyDescent="0.25">
      <c r="A254" s="83">
        <v>23</v>
      </c>
      <c r="B254" s="58"/>
      <c r="C254" s="58"/>
      <c r="D254" s="58"/>
      <c r="E254" s="62"/>
      <c r="F254" s="62"/>
      <c r="G254" s="6">
        <v>0</v>
      </c>
      <c r="H254" s="9">
        <v>0</v>
      </c>
      <c r="I254" s="19">
        <f t="shared" si="21"/>
        <v>0</v>
      </c>
      <c r="J254" s="15" t="str">
        <f t="shared" si="22"/>
        <v>NO BET</v>
      </c>
      <c r="K254" s="55"/>
      <c r="L254" s="73">
        <f t="shared" si="23"/>
        <v>0</v>
      </c>
      <c r="M254" s="86"/>
      <c r="N254" s="64"/>
      <c r="O254" s="64"/>
    </row>
    <row r="255" spans="1:15" hidden="1" x14ac:dyDescent="0.25">
      <c r="A255" s="83">
        <v>24</v>
      </c>
      <c r="B255" s="58"/>
      <c r="C255" s="58"/>
      <c r="D255" s="58"/>
      <c r="E255" s="62"/>
      <c r="F255" s="62"/>
      <c r="G255" s="6">
        <v>0</v>
      </c>
      <c r="H255" s="9">
        <v>0</v>
      </c>
      <c r="I255" s="19">
        <f t="shared" si="21"/>
        <v>0</v>
      </c>
      <c r="J255" s="15" t="str">
        <f t="shared" si="22"/>
        <v>NO BET</v>
      </c>
      <c r="K255" s="55"/>
      <c r="L255" s="73">
        <f t="shared" si="23"/>
        <v>0</v>
      </c>
      <c r="M255" s="86"/>
      <c r="N255" s="64"/>
      <c r="O255" s="64"/>
    </row>
    <row r="256" spans="1:15" hidden="1" x14ac:dyDescent="0.25">
      <c r="A256" s="76"/>
      <c r="B256" s="77"/>
      <c r="C256" s="76"/>
      <c r="D256" s="76"/>
      <c r="J256" s="59"/>
      <c r="K256" s="56" t="s">
        <v>26</v>
      </c>
      <c r="L256" s="60"/>
      <c r="M256" s="86"/>
      <c r="N256" s="2"/>
    </row>
    <row r="257" spans="1:15" hidden="1" x14ac:dyDescent="0.25">
      <c r="A257" s="57" t="s">
        <v>22</v>
      </c>
      <c r="B257" s="407"/>
      <c r="C257" s="407"/>
      <c r="D257" s="231"/>
      <c r="E257" s="63" t="s">
        <v>16</v>
      </c>
      <c r="F257" s="61"/>
      <c r="G257" s="86"/>
      <c r="H257" s="16"/>
      <c r="I257" s="17" t="s">
        <v>25</v>
      </c>
      <c r="J257" s="18">
        <f>SUM(J232:J255)</f>
        <v>0</v>
      </c>
      <c r="K257" s="56" t="s">
        <v>17</v>
      </c>
      <c r="L257" s="18">
        <f>SUM(L232:L256)</f>
        <v>0</v>
      </c>
      <c r="M257" s="86"/>
      <c r="N257" s="2"/>
    </row>
    <row r="258" spans="1:15" hidden="1" x14ac:dyDescent="0.25">
      <c r="A258" s="30" t="s">
        <v>40</v>
      </c>
      <c r="B258" s="2"/>
      <c r="C258" s="2"/>
      <c r="D258" s="2"/>
      <c r="E258" s="86"/>
      <c r="F258" s="86"/>
      <c r="G258" s="86"/>
      <c r="N258" s="2"/>
    </row>
    <row r="259" spans="1:15" hidden="1" x14ac:dyDescent="0.25">
      <c r="A259" s="30"/>
      <c r="B259" s="2"/>
      <c r="C259" s="2"/>
      <c r="D259" s="2"/>
      <c r="E259" s="86"/>
      <c r="F259" s="86"/>
      <c r="G259" s="86"/>
      <c r="N259" s="2"/>
    </row>
    <row r="260" spans="1:15" hidden="1" x14ac:dyDescent="0.25">
      <c r="A260" s="30"/>
      <c r="B260" s="2"/>
      <c r="C260" s="2"/>
      <c r="D260" s="2"/>
      <c r="E260" s="86"/>
      <c r="F260" s="86"/>
      <c r="G260" s="86"/>
      <c r="N260" s="2"/>
    </row>
    <row r="261" spans="1:15" ht="15" hidden="1" customHeight="1" x14ac:dyDescent="0.25">
      <c r="A261" s="238" t="s">
        <v>6</v>
      </c>
      <c r="B261" s="114" t="s">
        <v>55</v>
      </c>
      <c r="C261" s="69" t="s">
        <v>14</v>
      </c>
      <c r="D261" s="114"/>
      <c r="E261" s="232"/>
      <c r="F261" s="232"/>
      <c r="G261" s="114"/>
      <c r="H261" s="238" t="s">
        <v>19</v>
      </c>
      <c r="I261" s="415" t="s">
        <v>15</v>
      </c>
      <c r="J261" s="409">
        <v>0.9</v>
      </c>
      <c r="K261" s="412" t="s">
        <v>4</v>
      </c>
      <c r="L261" s="408">
        <v>100</v>
      </c>
      <c r="M261" s="411" t="s">
        <v>3</v>
      </c>
      <c r="N261" s="410" t="s">
        <v>50</v>
      </c>
      <c r="O261" s="115"/>
    </row>
    <row r="262" spans="1:15" hidden="1" x14ac:dyDescent="0.25">
      <c r="A262" s="79" t="s">
        <v>7</v>
      </c>
      <c r="B262" s="85">
        <v>8</v>
      </c>
      <c r="C262" s="80" t="s">
        <v>13</v>
      </c>
      <c r="D262" s="85"/>
      <c r="E262" s="78"/>
      <c r="F262" s="78"/>
      <c r="G262" s="85"/>
      <c r="H262" s="67"/>
      <c r="I262" s="415"/>
      <c r="J262" s="409"/>
      <c r="K262" s="412"/>
      <c r="L262" s="408"/>
      <c r="M262" s="411"/>
      <c r="N262" s="410"/>
      <c r="O262" s="115"/>
    </row>
    <row r="263" spans="1:15" ht="15" hidden="1" customHeight="1" x14ac:dyDescent="0.25">
      <c r="A263" s="81" t="s">
        <v>8</v>
      </c>
      <c r="B263" s="82" t="s">
        <v>60</v>
      </c>
      <c r="C263" s="67"/>
      <c r="D263" s="85"/>
      <c r="E263" s="54"/>
      <c r="F263" s="54"/>
      <c r="G263" s="85"/>
      <c r="H263" s="67"/>
      <c r="I263" s="52"/>
      <c r="J263" s="67"/>
      <c r="K263" s="67"/>
      <c r="L263" s="67"/>
      <c r="M263" s="410" t="s">
        <v>20</v>
      </c>
      <c r="N263" s="410"/>
      <c r="O263" s="116" t="s">
        <v>51</v>
      </c>
    </row>
    <row r="264" spans="1:15" ht="30" hidden="1" x14ac:dyDescent="0.25">
      <c r="A264" s="78" t="s">
        <v>9</v>
      </c>
      <c r="B264" s="78" t="s">
        <v>10</v>
      </c>
      <c r="C264" s="81" t="s">
        <v>0</v>
      </c>
      <c r="D264" s="81"/>
      <c r="E264" s="78" t="s">
        <v>43</v>
      </c>
      <c r="F264" s="78" t="s">
        <v>44</v>
      </c>
      <c r="G264" s="78" t="s">
        <v>11</v>
      </c>
      <c r="H264" s="233" t="s">
        <v>69</v>
      </c>
      <c r="I264" s="233" t="s">
        <v>70</v>
      </c>
      <c r="J264" s="78" t="s">
        <v>1</v>
      </c>
      <c r="K264" s="78" t="s">
        <v>12</v>
      </c>
      <c r="L264" s="78" t="s">
        <v>5</v>
      </c>
      <c r="M264" s="410"/>
      <c r="N264" s="410"/>
      <c r="O264" s="117" t="s">
        <v>52</v>
      </c>
    </row>
    <row r="265" spans="1:15" hidden="1" x14ac:dyDescent="0.25">
      <c r="A265" s="84">
        <v>1</v>
      </c>
      <c r="B265" s="135"/>
      <c r="C265" s="124"/>
      <c r="D265" s="201"/>
      <c r="E265" s="125"/>
      <c r="F265" s="126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5"/>
      <c r="L265" s="73">
        <f>IF(J265="NO BET",0,IF(K265&gt;1,J265*-1,IF(K265=1,SUM(J265*I265-J265,0))))</f>
        <v>0</v>
      </c>
      <c r="M265" s="86"/>
      <c r="N265" s="64"/>
      <c r="O265" s="64"/>
    </row>
    <row r="266" spans="1:15" hidden="1" x14ac:dyDescent="0.25">
      <c r="A266" s="84">
        <v>2</v>
      </c>
      <c r="B266" s="135"/>
      <c r="C266" s="124"/>
      <c r="D266" s="201"/>
      <c r="E266" s="125"/>
      <c r="F266" s="126"/>
      <c r="G266" s="5">
        <v>0</v>
      </c>
      <c r="H266" s="8">
        <v>0</v>
      </c>
      <c r="I266" s="32">
        <f t="shared" ref="I266:I288" si="24">H266</f>
        <v>0</v>
      </c>
      <c r="J266" s="33" t="str">
        <f t="shared" ref="J266:J288" si="25">IF(M266="B", $L$261/G266*$J$261,IF(I266&lt;=G266,$M$261,IF(I266&gt;G266,SUM($L$261/G266*$J$261,0,ROUNDUP(,0)))))</f>
        <v>NO BET</v>
      </c>
      <c r="K266" s="55"/>
      <c r="L266" s="73">
        <f t="shared" ref="L266:L288" si="26">IF(J266="NO BET",0,IF(K266&gt;1,J266*-1,IF(K266=1,SUM(J266*I266-J266,0))))</f>
        <v>0</v>
      </c>
      <c r="M266" s="86"/>
      <c r="N266" s="64"/>
      <c r="O266" s="64"/>
    </row>
    <row r="267" spans="1:15" hidden="1" x14ac:dyDescent="0.25">
      <c r="A267" s="84">
        <v>3</v>
      </c>
      <c r="B267" s="135"/>
      <c r="C267" s="124"/>
      <c r="D267" s="202"/>
      <c r="E267" s="125"/>
      <c r="F267" s="126"/>
      <c r="G267" s="28">
        <v>0</v>
      </c>
      <c r="H267" s="29">
        <v>0</v>
      </c>
      <c r="I267" s="32">
        <f t="shared" si="24"/>
        <v>0</v>
      </c>
      <c r="J267" s="33" t="str">
        <f t="shared" si="25"/>
        <v>NO BET</v>
      </c>
      <c r="K267" s="55"/>
      <c r="L267" s="73">
        <f t="shared" si="26"/>
        <v>0</v>
      </c>
      <c r="M267" s="86"/>
      <c r="N267" s="64"/>
      <c r="O267" s="64"/>
    </row>
    <row r="268" spans="1:15" hidden="1" x14ac:dyDescent="0.25">
      <c r="A268" s="84">
        <v>4</v>
      </c>
      <c r="B268" s="135"/>
      <c r="C268" s="124"/>
      <c r="D268" s="201"/>
      <c r="E268" s="125"/>
      <c r="F268" s="126"/>
      <c r="G268" s="28">
        <v>0</v>
      </c>
      <c r="H268" s="29">
        <v>0</v>
      </c>
      <c r="I268" s="32">
        <f t="shared" si="24"/>
        <v>0</v>
      </c>
      <c r="J268" s="33" t="str">
        <f t="shared" si="25"/>
        <v>NO BET</v>
      </c>
      <c r="K268" s="55"/>
      <c r="L268" s="73">
        <f t="shared" si="26"/>
        <v>0</v>
      </c>
      <c r="M268" s="86"/>
      <c r="N268" s="64"/>
      <c r="O268" s="64"/>
    </row>
    <row r="269" spans="1:15" hidden="1" x14ac:dyDescent="0.25">
      <c r="A269" s="84">
        <v>5</v>
      </c>
      <c r="B269" s="135"/>
      <c r="C269" s="124"/>
      <c r="D269" s="31"/>
      <c r="E269" s="125"/>
      <c r="F269" s="126"/>
      <c r="G269" s="28">
        <v>0</v>
      </c>
      <c r="H269" s="29">
        <v>0</v>
      </c>
      <c r="I269" s="32">
        <f t="shared" si="24"/>
        <v>0</v>
      </c>
      <c r="J269" s="33" t="str">
        <f t="shared" si="25"/>
        <v>NO BET</v>
      </c>
      <c r="K269" s="55"/>
      <c r="L269" s="73">
        <f t="shared" si="26"/>
        <v>0</v>
      </c>
      <c r="M269" s="86"/>
      <c r="N269" s="64"/>
      <c r="O269" s="64"/>
    </row>
    <row r="270" spans="1:15" ht="15" hidden="1" customHeight="1" x14ac:dyDescent="0.25">
      <c r="A270" s="84">
        <v>6</v>
      </c>
      <c r="B270" s="135"/>
      <c r="C270" s="124"/>
      <c r="D270" s="31"/>
      <c r="E270" s="125"/>
      <c r="F270" s="126"/>
      <c r="G270" s="28">
        <v>0</v>
      </c>
      <c r="H270" s="29">
        <v>0</v>
      </c>
      <c r="I270" s="32">
        <f t="shared" si="24"/>
        <v>0</v>
      </c>
      <c r="J270" s="33" t="str">
        <f t="shared" si="25"/>
        <v>NO BET</v>
      </c>
      <c r="K270" s="55"/>
      <c r="L270" s="73">
        <f t="shared" si="26"/>
        <v>0</v>
      </c>
      <c r="M270" s="86"/>
      <c r="N270" s="64"/>
      <c r="O270" s="64"/>
    </row>
    <row r="271" spans="1:15" ht="15" hidden="1" customHeight="1" x14ac:dyDescent="0.25">
      <c r="A271" s="84">
        <v>7</v>
      </c>
      <c r="B271" s="135"/>
      <c r="C271" s="124"/>
      <c r="D271" s="31"/>
      <c r="E271" s="125"/>
      <c r="F271" s="126"/>
      <c r="G271" s="5">
        <v>0</v>
      </c>
      <c r="H271" s="8">
        <v>0</v>
      </c>
      <c r="I271" s="32">
        <f t="shared" si="24"/>
        <v>0</v>
      </c>
      <c r="J271" s="33" t="str">
        <f t="shared" si="25"/>
        <v>NO BET</v>
      </c>
      <c r="K271" s="55"/>
      <c r="L271" s="73">
        <f t="shared" si="26"/>
        <v>0</v>
      </c>
      <c r="M271" s="86"/>
      <c r="N271" s="64"/>
      <c r="O271" s="64"/>
    </row>
    <row r="272" spans="1:15" hidden="1" x14ac:dyDescent="0.25">
      <c r="A272" s="84">
        <v>8</v>
      </c>
      <c r="B272" s="135"/>
      <c r="C272" s="124"/>
      <c r="D272" s="31"/>
      <c r="E272" s="125"/>
      <c r="F272" s="126"/>
      <c r="G272" s="28">
        <v>0</v>
      </c>
      <c r="H272" s="29">
        <v>0</v>
      </c>
      <c r="I272" s="32">
        <f t="shared" si="24"/>
        <v>0</v>
      </c>
      <c r="J272" s="33" t="str">
        <f t="shared" si="25"/>
        <v>NO BET</v>
      </c>
      <c r="K272" s="55"/>
      <c r="L272" s="73">
        <f t="shared" si="26"/>
        <v>0</v>
      </c>
      <c r="M272" s="86"/>
      <c r="N272" s="64"/>
      <c r="O272" s="64"/>
    </row>
    <row r="273" spans="1:15" ht="15" hidden="1" customHeight="1" x14ac:dyDescent="0.25">
      <c r="A273" s="84">
        <v>9</v>
      </c>
      <c r="B273" s="135"/>
      <c r="C273" s="124"/>
      <c r="D273" s="31"/>
      <c r="E273" s="125"/>
      <c r="F273" s="126"/>
      <c r="G273" s="28">
        <v>0</v>
      </c>
      <c r="H273" s="29">
        <v>0</v>
      </c>
      <c r="I273" s="32">
        <f t="shared" si="24"/>
        <v>0</v>
      </c>
      <c r="J273" s="33" t="str">
        <f t="shared" si="25"/>
        <v>NO BET</v>
      </c>
      <c r="K273" s="55"/>
      <c r="L273" s="73">
        <f t="shared" si="26"/>
        <v>0</v>
      </c>
      <c r="M273" s="86"/>
      <c r="N273" s="64"/>
      <c r="O273" s="64"/>
    </row>
    <row r="274" spans="1:15" hidden="1" x14ac:dyDescent="0.25">
      <c r="A274" s="84">
        <v>10</v>
      </c>
      <c r="B274" s="135"/>
      <c r="C274" s="124"/>
      <c r="D274" s="31"/>
      <c r="E274" s="125"/>
      <c r="F274" s="126"/>
      <c r="G274" s="28">
        <v>0</v>
      </c>
      <c r="H274" s="29">
        <v>0</v>
      </c>
      <c r="I274" s="32">
        <f t="shared" si="24"/>
        <v>0</v>
      </c>
      <c r="J274" s="33" t="str">
        <f t="shared" si="25"/>
        <v>NO BET</v>
      </c>
      <c r="K274" s="55"/>
      <c r="L274" s="73">
        <f t="shared" si="26"/>
        <v>0</v>
      </c>
      <c r="M274" s="86"/>
      <c r="N274" s="64"/>
      <c r="O274" s="64"/>
    </row>
    <row r="275" spans="1:15" hidden="1" x14ac:dyDescent="0.25">
      <c r="A275" s="84">
        <v>11</v>
      </c>
      <c r="B275" s="135"/>
      <c r="C275" s="124"/>
      <c r="D275" s="31"/>
      <c r="E275" s="125"/>
      <c r="F275" s="126"/>
      <c r="G275" s="28">
        <v>0</v>
      </c>
      <c r="H275" s="29">
        <v>0</v>
      </c>
      <c r="I275" s="32">
        <f t="shared" si="24"/>
        <v>0</v>
      </c>
      <c r="J275" s="33" t="str">
        <f t="shared" si="25"/>
        <v>NO BET</v>
      </c>
      <c r="K275" s="55"/>
      <c r="L275" s="73">
        <f t="shared" si="26"/>
        <v>0</v>
      </c>
      <c r="M275" s="86"/>
      <c r="N275" s="64"/>
      <c r="O275" s="64"/>
    </row>
    <row r="276" spans="1:15" hidden="1" x14ac:dyDescent="0.25">
      <c r="A276" s="84">
        <v>12</v>
      </c>
      <c r="B276" s="135"/>
      <c r="C276" s="124"/>
      <c r="D276" s="31"/>
      <c r="E276" s="125"/>
      <c r="F276" s="126"/>
      <c r="G276" s="28">
        <v>0</v>
      </c>
      <c r="H276" s="29">
        <v>0</v>
      </c>
      <c r="I276" s="32">
        <f t="shared" si="24"/>
        <v>0</v>
      </c>
      <c r="J276" s="33" t="str">
        <f t="shared" si="25"/>
        <v>NO BET</v>
      </c>
      <c r="K276" s="55"/>
      <c r="L276" s="73">
        <f t="shared" si="26"/>
        <v>0</v>
      </c>
      <c r="M276" s="86"/>
      <c r="N276" s="64"/>
      <c r="O276" s="64"/>
    </row>
    <row r="277" spans="1:15" hidden="1" x14ac:dyDescent="0.25">
      <c r="A277" s="84">
        <v>13</v>
      </c>
      <c r="B277" s="135"/>
      <c r="C277" s="124"/>
      <c r="D277" s="31"/>
      <c r="E277" s="125"/>
      <c r="F277" s="126"/>
      <c r="G277" s="28">
        <v>0</v>
      </c>
      <c r="H277" s="29">
        <v>0</v>
      </c>
      <c r="I277" s="32">
        <f t="shared" si="24"/>
        <v>0</v>
      </c>
      <c r="J277" s="33" t="str">
        <f t="shared" si="25"/>
        <v>NO BET</v>
      </c>
      <c r="K277" s="55"/>
      <c r="L277" s="73">
        <f t="shared" si="26"/>
        <v>0</v>
      </c>
      <c r="M277" s="86"/>
      <c r="N277" s="64"/>
      <c r="O277" s="64"/>
    </row>
    <row r="278" spans="1:15" hidden="1" x14ac:dyDescent="0.25">
      <c r="A278" s="84">
        <v>14</v>
      </c>
      <c r="B278" s="135"/>
      <c r="C278" s="124"/>
      <c r="D278" s="31"/>
      <c r="E278" s="125"/>
      <c r="F278" s="126"/>
      <c r="G278" s="28">
        <v>0</v>
      </c>
      <c r="H278" s="29">
        <v>0</v>
      </c>
      <c r="I278" s="32">
        <f t="shared" si="24"/>
        <v>0</v>
      </c>
      <c r="J278" s="33" t="str">
        <f t="shared" si="25"/>
        <v>NO BET</v>
      </c>
      <c r="K278" s="55"/>
      <c r="L278" s="73">
        <f t="shared" si="26"/>
        <v>0</v>
      </c>
      <c r="M278" s="86"/>
      <c r="N278" s="64"/>
      <c r="O278" s="64"/>
    </row>
    <row r="279" spans="1:15" hidden="1" x14ac:dyDescent="0.25">
      <c r="A279" s="84">
        <v>15</v>
      </c>
      <c r="B279" s="135"/>
      <c r="C279" s="124"/>
      <c r="D279" s="31"/>
      <c r="E279" s="125"/>
      <c r="F279" s="126"/>
      <c r="G279" s="28">
        <v>0</v>
      </c>
      <c r="H279" s="29">
        <v>0</v>
      </c>
      <c r="I279" s="32">
        <f t="shared" si="24"/>
        <v>0</v>
      </c>
      <c r="J279" s="33" t="str">
        <f t="shared" si="25"/>
        <v>NO BET</v>
      </c>
      <c r="K279" s="55"/>
      <c r="L279" s="73">
        <f t="shared" si="26"/>
        <v>0</v>
      </c>
      <c r="M279" s="86"/>
      <c r="N279" s="64"/>
      <c r="O279" s="64"/>
    </row>
    <row r="280" spans="1:15" hidden="1" x14ac:dyDescent="0.25">
      <c r="A280" s="84">
        <v>16</v>
      </c>
      <c r="B280" s="202"/>
      <c r="C280" s="31"/>
      <c r="D280" s="31"/>
      <c r="E280" s="142"/>
      <c r="F280" s="163"/>
      <c r="G280" s="28">
        <v>0</v>
      </c>
      <c r="H280" s="29">
        <v>0</v>
      </c>
      <c r="I280" s="32">
        <f t="shared" si="24"/>
        <v>0</v>
      </c>
      <c r="J280" s="33" t="str">
        <f t="shared" si="25"/>
        <v>NO BET</v>
      </c>
      <c r="K280" s="55"/>
      <c r="L280" s="73">
        <f t="shared" si="26"/>
        <v>0</v>
      </c>
      <c r="M280" s="86"/>
      <c r="N280" s="64"/>
      <c r="O280" s="64"/>
    </row>
    <row r="281" spans="1:15" hidden="1" x14ac:dyDescent="0.25">
      <c r="A281" s="84">
        <v>17</v>
      </c>
      <c r="B281" s="31"/>
      <c r="C281" s="31"/>
      <c r="D281" s="31"/>
      <c r="E281" s="43"/>
      <c r="F281" s="43"/>
      <c r="G281" s="28">
        <v>0</v>
      </c>
      <c r="H281" s="29">
        <v>0</v>
      </c>
      <c r="I281" s="32">
        <f t="shared" si="24"/>
        <v>0</v>
      </c>
      <c r="J281" s="33" t="str">
        <f t="shared" si="25"/>
        <v>NO BET</v>
      </c>
      <c r="K281" s="55"/>
      <c r="L281" s="73">
        <f t="shared" si="26"/>
        <v>0</v>
      </c>
      <c r="M281" s="86"/>
      <c r="N281" s="64"/>
      <c r="O281" s="64"/>
    </row>
    <row r="282" spans="1:15" hidden="1" x14ac:dyDescent="0.25">
      <c r="A282" s="83">
        <v>18</v>
      </c>
      <c r="B282" s="58"/>
      <c r="C282" s="58"/>
      <c r="D282" s="58"/>
      <c r="E282" s="62"/>
      <c r="F282" s="62"/>
      <c r="G282" s="6">
        <v>0</v>
      </c>
      <c r="H282" s="9">
        <v>0</v>
      </c>
      <c r="I282" s="19">
        <f t="shared" si="24"/>
        <v>0</v>
      </c>
      <c r="J282" s="15" t="str">
        <f t="shared" si="25"/>
        <v>NO BET</v>
      </c>
      <c r="K282" s="55"/>
      <c r="L282" s="73">
        <f t="shared" si="26"/>
        <v>0</v>
      </c>
      <c r="M282" s="86"/>
      <c r="N282" s="64"/>
      <c r="O282" s="64"/>
    </row>
    <row r="283" spans="1:15" hidden="1" x14ac:dyDescent="0.25">
      <c r="A283" s="83">
        <v>19</v>
      </c>
      <c r="B283" s="58"/>
      <c r="C283" s="58"/>
      <c r="D283" s="58"/>
      <c r="E283" s="62"/>
      <c r="F283" s="62"/>
      <c r="G283" s="6">
        <v>0</v>
      </c>
      <c r="H283" s="9">
        <v>0</v>
      </c>
      <c r="I283" s="19">
        <f t="shared" si="24"/>
        <v>0</v>
      </c>
      <c r="J283" s="15" t="str">
        <f t="shared" si="25"/>
        <v>NO BET</v>
      </c>
      <c r="K283" s="55"/>
      <c r="L283" s="73">
        <f t="shared" si="26"/>
        <v>0</v>
      </c>
      <c r="M283" s="86"/>
      <c r="N283" s="64"/>
      <c r="O283" s="64"/>
    </row>
    <row r="284" spans="1:15" hidden="1" x14ac:dyDescent="0.25">
      <c r="A284" s="83">
        <v>20</v>
      </c>
      <c r="B284" s="58"/>
      <c r="C284" s="58"/>
      <c r="D284" s="58"/>
      <c r="E284" s="62"/>
      <c r="F284" s="62"/>
      <c r="G284" s="7">
        <v>0</v>
      </c>
      <c r="H284" s="10">
        <v>0</v>
      </c>
      <c r="I284" s="19">
        <f t="shared" si="24"/>
        <v>0</v>
      </c>
      <c r="J284" s="15" t="str">
        <f t="shared" si="25"/>
        <v>NO BET</v>
      </c>
      <c r="K284" s="55"/>
      <c r="L284" s="73">
        <f t="shared" si="26"/>
        <v>0</v>
      </c>
      <c r="M284" s="86"/>
      <c r="N284" s="64"/>
      <c r="O284" s="64"/>
    </row>
    <row r="285" spans="1:15" ht="15" hidden="1" customHeight="1" x14ac:dyDescent="0.25">
      <c r="A285" s="83">
        <v>21</v>
      </c>
      <c r="B285" s="58"/>
      <c r="C285" s="58"/>
      <c r="D285" s="31"/>
      <c r="E285" s="43"/>
      <c r="F285" s="43"/>
      <c r="G285" s="28">
        <v>0</v>
      </c>
      <c r="H285" s="29">
        <v>0</v>
      </c>
      <c r="I285" s="19">
        <f t="shared" si="24"/>
        <v>0</v>
      </c>
      <c r="J285" s="15" t="str">
        <f t="shared" si="25"/>
        <v>NO BET</v>
      </c>
      <c r="K285" s="55"/>
      <c r="L285" s="73">
        <f t="shared" si="26"/>
        <v>0</v>
      </c>
      <c r="M285" s="86"/>
      <c r="N285" s="64"/>
      <c r="O285" s="64"/>
    </row>
    <row r="286" spans="1:15" hidden="1" x14ac:dyDescent="0.25">
      <c r="A286" s="83">
        <v>22</v>
      </c>
      <c r="B286" s="58"/>
      <c r="C286" s="58"/>
      <c r="D286" s="58"/>
      <c r="E286" s="62"/>
      <c r="F286" s="62"/>
      <c r="G286" s="5">
        <v>0</v>
      </c>
      <c r="H286" s="8">
        <v>0</v>
      </c>
      <c r="I286" s="19">
        <f t="shared" si="24"/>
        <v>0</v>
      </c>
      <c r="J286" s="15" t="str">
        <f t="shared" si="25"/>
        <v>NO BET</v>
      </c>
      <c r="K286" s="55"/>
      <c r="L286" s="73">
        <f t="shared" si="26"/>
        <v>0</v>
      </c>
      <c r="M286" s="86"/>
      <c r="N286" s="64"/>
      <c r="O286" s="64"/>
    </row>
    <row r="287" spans="1:15" hidden="1" x14ac:dyDescent="0.25">
      <c r="A287" s="83">
        <v>23</v>
      </c>
      <c r="B287" s="58"/>
      <c r="C287" s="58"/>
      <c r="D287" s="58"/>
      <c r="E287" s="62"/>
      <c r="F287" s="62"/>
      <c r="G287" s="6">
        <v>0</v>
      </c>
      <c r="H287" s="9">
        <v>0</v>
      </c>
      <c r="I287" s="19">
        <f t="shared" si="24"/>
        <v>0</v>
      </c>
      <c r="J287" s="15" t="str">
        <f t="shared" si="25"/>
        <v>NO BET</v>
      </c>
      <c r="K287" s="55"/>
      <c r="L287" s="73">
        <f t="shared" si="26"/>
        <v>0</v>
      </c>
      <c r="M287" s="86"/>
      <c r="N287" s="64"/>
      <c r="O287" s="64"/>
    </row>
    <row r="288" spans="1:15" hidden="1" x14ac:dyDescent="0.25">
      <c r="A288" s="83">
        <v>24</v>
      </c>
      <c r="B288" s="58"/>
      <c r="C288" s="58"/>
      <c r="D288" s="58"/>
      <c r="E288" s="62"/>
      <c r="F288" s="62"/>
      <c r="G288" s="6">
        <v>0</v>
      </c>
      <c r="H288" s="9">
        <v>0</v>
      </c>
      <c r="I288" s="19">
        <f t="shared" si="24"/>
        <v>0</v>
      </c>
      <c r="J288" s="15" t="str">
        <f t="shared" si="25"/>
        <v>NO BET</v>
      </c>
      <c r="K288" s="55"/>
      <c r="L288" s="73">
        <f t="shared" si="26"/>
        <v>0</v>
      </c>
      <c r="M288" s="86"/>
      <c r="N288" s="64"/>
      <c r="O288" s="64"/>
    </row>
    <row r="289" spans="1:24" hidden="1" x14ac:dyDescent="0.25">
      <c r="A289" s="76"/>
      <c r="B289" s="77"/>
      <c r="C289" s="76"/>
      <c r="D289" s="76"/>
      <c r="J289" s="59"/>
      <c r="K289" s="56" t="s">
        <v>26</v>
      </c>
      <c r="L289" s="60"/>
      <c r="M289" s="86"/>
      <c r="N289" s="2"/>
    </row>
    <row r="290" spans="1:24" hidden="1" x14ac:dyDescent="0.25">
      <c r="A290" s="57" t="s">
        <v>22</v>
      </c>
      <c r="B290" s="407"/>
      <c r="C290" s="407"/>
      <c r="D290" s="231"/>
      <c r="E290" s="63" t="s">
        <v>16</v>
      </c>
      <c r="F290" s="61"/>
      <c r="G290" s="86"/>
      <c r="H290" s="16"/>
      <c r="I290" s="17" t="s">
        <v>25</v>
      </c>
      <c r="J290" s="18">
        <f>SUM(J265:J288)</f>
        <v>0</v>
      </c>
      <c r="K290" s="56" t="s">
        <v>17</v>
      </c>
      <c r="L290" s="18">
        <f>SUM(L265:L289)</f>
        <v>0</v>
      </c>
      <c r="M290" s="86"/>
      <c r="N290" s="2"/>
    </row>
    <row r="291" spans="1:24" hidden="1" x14ac:dyDescent="0.25">
      <c r="A291" s="30" t="s">
        <v>40</v>
      </c>
      <c r="B291" s="2"/>
      <c r="C291" s="2"/>
      <c r="D291" s="2"/>
      <c r="E291" s="86"/>
      <c r="F291" s="86"/>
      <c r="G291" s="86"/>
      <c r="N291" s="2"/>
    </row>
    <row r="292" spans="1:24" hidden="1" x14ac:dyDescent="0.25">
      <c r="A292" s="30"/>
      <c r="B292" s="2"/>
      <c r="C292" s="2"/>
      <c r="D292" s="2"/>
      <c r="E292" s="86"/>
      <c r="F292" s="86"/>
      <c r="G292" s="86"/>
      <c r="N292" s="2"/>
    </row>
    <row r="293" spans="1:24" hidden="1" x14ac:dyDescent="0.25">
      <c r="A293" s="30"/>
      <c r="B293" s="2"/>
      <c r="C293" s="2"/>
      <c r="D293" s="2"/>
      <c r="E293" s="86"/>
      <c r="F293" s="86"/>
      <c r="G293" s="86"/>
      <c r="N293" s="2"/>
    </row>
    <row r="294" spans="1:24" hidden="1" x14ac:dyDescent="0.25">
      <c r="A294" s="238" t="s">
        <v>6</v>
      </c>
      <c r="B294" s="114"/>
      <c r="C294" s="69" t="s">
        <v>14</v>
      </c>
      <c r="D294" s="114"/>
      <c r="E294" s="232"/>
      <c r="F294" s="232"/>
      <c r="G294" s="114"/>
      <c r="H294" s="238" t="s">
        <v>19</v>
      </c>
      <c r="I294" s="415" t="s">
        <v>15</v>
      </c>
      <c r="J294" s="409">
        <v>0.9</v>
      </c>
      <c r="K294" s="412" t="s">
        <v>4</v>
      </c>
      <c r="L294" s="408">
        <v>100</v>
      </c>
      <c r="M294" s="411" t="s">
        <v>3</v>
      </c>
      <c r="N294" s="410" t="s">
        <v>50</v>
      </c>
      <c r="O294" s="115"/>
      <c r="P294" s="249"/>
    </row>
    <row r="295" spans="1:24" hidden="1" x14ac:dyDescent="0.25">
      <c r="A295" s="79" t="s">
        <v>7</v>
      </c>
      <c r="B295" s="85">
        <v>9</v>
      </c>
      <c r="C295" s="80" t="s">
        <v>13</v>
      </c>
      <c r="D295" s="85"/>
      <c r="E295" s="78"/>
      <c r="F295" s="78"/>
      <c r="G295" s="85"/>
      <c r="H295" s="67"/>
      <c r="I295" s="415"/>
      <c r="J295" s="409"/>
      <c r="K295" s="412"/>
      <c r="L295" s="408"/>
      <c r="M295" s="411"/>
      <c r="N295" s="410"/>
      <c r="O295" s="115"/>
      <c r="P295" s="249"/>
    </row>
    <row r="296" spans="1:24" ht="15" hidden="1" customHeight="1" x14ac:dyDescent="0.25">
      <c r="A296" s="81" t="s">
        <v>8</v>
      </c>
      <c r="B296" s="82" t="s">
        <v>28</v>
      </c>
      <c r="C296" s="67"/>
      <c r="D296" s="85"/>
      <c r="E296" s="54"/>
      <c r="F296" s="54"/>
      <c r="G296" s="85"/>
      <c r="H296" s="67"/>
      <c r="I296" s="52"/>
      <c r="J296" s="67"/>
      <c r="K296" s="67"/>
      <c r="L296" s="67"/>
      <c r="M296" s="410" t="s">
        <v>20</v>
      </c>
      <c r="N296" s="410"/>
      <c r="O296" s="116" t="s">
        <v>51</v>
      </c>
      <c r="P296" s="249"/>
    </row>
    <row r="297" spans="1:24" ht="30" hidden="1" x14ac:dyDescent="0.25">
      <c r="A297" s="78" t="s">
        <v>9</v>
      </c>
      <c r="B297" s="78" t="s">
        <v>10</v>
      </c>
      <c r="C297" s="81" t="s">
        <v>0</v>
      </c>
      <c r="D297" s="81"/>
      <c r="E297" s="78" t="s">
        <v>43</v>
      </c>
      <c r="F297" s="78" t="s">
        <v>44</v>
      </c>
      <c r="G297" s="78" t="s">
        <v>11</v>
      </c>
      <c r="H297" s="233" t="s">
        <v>69</v>
      </c>
      <c r="I297" s="233" t="s">
        <v>70</v>
      </c>
      <c r="J297" s="78" t="s">
        <v>1</v>
      </c>
      <c r="K297" s="78" t="s">
        <v>12</v>
      </c>
      <c r="L297" s="78" t="s">
        <v>5</v>
      </c>
      <c r="M297" s="410"/>
      <c r="N297" s="410"/>
      <c r="O297" s="117" t="s">
        <v>52</v>
      </c>
      <c r="P297" s="249"/>
    </row>
    <row r="298" spans="1:24" ht="15" hidden="1" customHeight="1" x14ac:dyDescent="0.25">
      <c r="A298" s="83">
        <v>1</v>
      </c>
      <c r="B298" s="154"/>
      <c r="C298" s="150"/>
      <c r="D298" s="150"/>
      <c r="E298" s="62"/>
      <c r="F298" s="62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5"/>
      <c r="L298" s="73">
        <f>IF(J298="NO BET",0,IF(K298&gt;1,J298*-1,IF(K298=1,SUM(J298*I298-J298,0))))</f>
        <v>0</v>
      </c>
      <c r="M298" s="86"/>
      <c r="N298" s="64"/>
      <c r="O298" s="64"/>
    </row>
    <row r="299" spans="1:24" ht="15" hidden="1" customHeight="1" x14ac:dyDescent="0.25">
      <c r="A299" s="83">
        <v>2</v>
      </c>
      <c r="B299" s="154"/>
      <c r="C299" s="150"/>
      <c r="D299" s="150"/>
      <c r="E299" s="62"/>
      <c r="F299" s="62"/>
      <c r="G299" s="5">
        <v>0</v>
      </c>
      <c r="H299" s="8">
        <v>0</v>
      </c>
      <c r="I299" s="19">
        <f t="shared" ref="I299:I321" si="27">H299</f>
        <v>0</v>
      </c>
      <c r="J299" s="15" t="str">
        <f t="shared" ref="J299:J321" si="28">IF(M299="B", $L$261/G299*$J$261,IF(I299&lt;=G299,$M$261,IF(I299&gt;G299,SUM($L$261/G299*$J$261,0,ROUNDUP(,0)))))</f>
        <v>NO BET</v>
      </c>
      <c r="K299" s="55"/>
      <c r="L299" s="73">
        <f t="shared" ref="L299:L321" si="29">IF(J299="NO BET",0,IF(K299&gt;1,J299*-1,IF(K299=1,SUM(J299*I299-J299,0))))</f>
        <v>0</v>
      </c>
      <c r="M299" s="86"/>
      <c r="N299" s="64"/>
      <c r="O299" s="64"/>
      <c r="Q299" s="250"/>
      <c r="R299" s="250"/>
      <c r="S299" s="250"/>
    </row>
    <row r="300" spans="1:24" ht="15" hidden="1" customHeight="1" x14ac:dyDescent="0.25">
      <c r="A300" s="83">
        <v>3</v>
      </c>
      <c r="B300" s="154"/>
      <c r="C300" s="155"/>
      <c r="D300" s="151"/>
      <c r="E300" s="62"/>
      <c r="F300" s="62"/>
      <c r="G300" s="6">
        <v>0</v>
      </c>
      <c r="H300" s="9">
        <v>0</v>
      </c>
      <c r="I300" s="19">
        <f t="shared" si="27"/>
        <v>0</v>
      </c>
      <c r="J300" s="15" t="str">
        <f t="shared" si="28"/>
        <v>NO BET</v>
      </c>
      <c r="K300" s="55"/>
      <c r="L300" s="73">
        <f t="shared" si="29"/>
        <v>0</v>
      </c>
      <c r="M300" s="86"/>
      <c r="N300" s="64"/>
      <c r="O300" s="64"/>
      <c r="Q300" s="250"/>
      <c r="R300" s="250"/>
      <c r="S300" s="250"/>
    </row>
    <row r="301" spans="1:24" ht="15" hidden="1" customHeight="1" x14ac:dyDescent="0.25">
      <c r="A301" s="83">
        <v>4</v>
      </c>
      <c r="B301" s="154"/>
      <c r="C301" s="150"/>
      <c r="D301" s="150"/>
      <c r="E301" s="62"/>
      <c r="F301" s="62"/>
      <c r="G301" s="6">
        <v>0</v>
      </c>
      <c r="H301" s="9">
        <v>0</v>
      </c>
      <c r="I301" s="19">
        <f t="shared" si="27"/>
        <v>0</v>
      </c>
      <c r="J301" s="15" t="str">
        <f t="shared" si="28"/>
        <v>NO BET</v>
      </c>
      <c r="K301" s="55"/>
      <c r="L301" s="73">
        <f t="shared" si="29"/>
        <v>0</v>
      </c>
      <c r="M301" s="86"/>
      <c r="N301" s="64"/>
      <c r="O301" s="64"/>
      <c r="Q301" s="250"/>
    </row>
    <row r="302" spans="1:24" ht="15" hidden="1" customHeight="1" x14ac:dyDescent="0.25">
      <c r="A302" s="83">
        <v>5</v>
      </c>
      <c r="B302" s="154"/>
      <c r="C302" s="58"/>
      <c r="D302" s="58"/>
      <c r="E302" s="62"/>
      <c r="F302" s="62"/>
      <c r="G302" s="6">
        <v>0</v>
      </c>
      <c r="H302" s="9">
        <v>0</v>
      </c>
      <c r="I302" s="19">
        <f t="shared" si="27"/>
        <v>0</v>
      </c>
      <c r="J302" s="15" t="str">
        <f t="shared" si="28"/>
        <v>NO BET</v>
      </c>
      <c r="K302" s="55"/>
      <c r="L302" s="73">
        <f t="shared" si="29"/>
        <v>0</v>
      </c>
      <c r="M302" s="86"/>
      <c r="N302" s="64"/>
      <c r="O302" s="64"/>
      <c r="Q302" s="170"/>
      <c r="U302" s="2"/>
      <c r="V302" s="2"/>
      <c r="W302" s="2"/>
      <c r="X302" s="2"/>
    </row>
    <row r="303" spans="1:24" ht="15" hidden="1" customHeight="1" x14ac:dyDescent="0.25">
      <c r="A303" s="83">
        <v>6</v>
      </c>
      <c r="B303" s="154"/>
      <c r="C303" s="58"/>
      <c r="D303" s="58"/>
      <c r="E303" s="62"/>
      <c r="F303" s="62"/>
      <c r="G303" s="6">
        <v>0</v>
      </c>
      <c r="H303" s="9">
        <v>0</v>
      </c>
      <c r="I303" s="19">
        <f t="shared" si="27"/>
        <v>0</v>
      </c>
      <c r="J303" s="15" t="str">
        <f t="shared" si="28"/>
        <v>NO BET</v>
      </c>
      <c r="K303" s="55"/>
      <c r="L303" s="73">
        <f t="shared" si="29"/>
        <v>0</v>
      </c>
      <c r="M303" s="86"/>
      <c r="N303" s="64"/>
      <c r="O303" s="64"/>
      <c r="Q303" s="171"/>
      <c r="R303" s="251"/>
      <c r="S303" s="251"/>
      <c r="U303" s="141"/>
      <c r="V303" s="141"/>
      <c r="W303" s="40"/>
    </row>
    <row r="304" spans="1:24" ht="15" hidden="1" customHeight="1" x14ac:dyDescent="0.25">
      <c r="A304" s="156">
        <v>7</v>
      </c>
      <c r="B304" s="155"/>
      <c r="C304" s="129"/>
      <c r="D304" s="129"/>
      <c r="E304" s="130"/>
      <c r="F304" s="130"/>
      <c r="G304" s="5">
        <v>0</v>
      </c>
      <c r="H304" s="8">
        <v>0</v>
      </c>
      <c r="I304" s="19">
        <f t="shared" si="27"/>
        <v>0</v>
      </c>
      <c r="J304" s="15" t="str">
        <f t="shared" si="28"/>
        <v>NO BET</v>
      </c>
      <c r="K304" s="55"/>
      <c r="L304" s="73">
        <f t="shared" si="29"/>
        <v>0</v>
      </c>
      <c r="M304" s="86"/>
      <c r="N304" s="64"/>
      <c r="O304" s="64"/>
      <c r="Q304" s="170"/>
      <c r="R304" s="252"/>
      <c r="S304" s="252"/>
      <c r="U304" s="141"/>
      <c r="V304" s="141"/>
      <c r="W304" s="40"/>
    </row>
    <row r="305" spans="1:23" ht="15" hidden="1" customHeight="1" x14ac:dyDescent="0.25">
      <c r="A305" s="84">
        <v>8</v>
      </c>
      <c r="B305" s="154"/>
      <c r="C305" s="58"/>
      <c r="D305" s="58"/>
      <c r="E305" s="43"/>
      <c r="F305" s="43"/>
      <c r="G305" s="28">
        <v>0</v>
      </c>
      <c r="H305" s="29">
        <v>0</v>
      </c>
      <c r="I305" s="32">
        <f t="shared" si="27"/>
        <v>0</v>
      </c>
      <c r="J305" s="33" t="str">
        <f t="shared" si="28"/>
        <v>NO BET</v>
      </c>
      <c r="K305" s="55"/>
      <c r="L305" s="73">
        <f t="shared" si="29"/>
        <v>0</v>
      </c>
      <c r="M305" s="86"/>
      <c r="N305" s="64"/>
      <c r="O305" s="64"/>
      <c r="Q305" s="172"/>
      <c r="R305" s="252"/>
      <c r="S305" s="252"/>
      <c r="U305" s="253"/>
      <c r="V305" s="253"/>
      <c r="W305" s="41"/>
    </row>
    <row r="306" spans="1:23" ht="15" hidden="1" customHeight="1" x14ac:dyDescent="0.25">
      <c r="A306" s="83">
        <v>9</v>
      </c>
      <c r="B306" s="154"/>
      <c r="C306" s="58"/>
      <c r="D306" s="58"/>
      <c r="E306" s="62"/>
      <c r="F306" s="62"/>
      <c r="G306" s="6">
        <v>0</v>
      </c>
      <c r="H306" s="9">
        <v>0</v>
      </c>
      <c r="I306" s="19">
        <f t="shared" si="27"/>
        <v>0</v>
      </c>
      <c r="J306" s="15" t="str">
        <f t="shared" si="28"/>
        <v>NO BET</v>
      </c>
      <c r="K306" s="55"/>
      <c r="L306" s="73">
        <f t="shared" si="29"/>
        <v>0</v>
      </c>
      <c r="M306" s="86"/>
      <c r="N306" s="64"/>
      <c r="O306" s="64"/>
      <c r="Q306" s="254"/>
      <c r="R306" s="252"/>
      <c r="S306" s="252"/>
      <c r="U306" s="435"/>
      <c r="V306" s="435"/>
      <c r="W306" s="40"/>
    </row>
    <row r="307" spans="1:23" ht="15" hidden="1" customHeight="1" x14ac:dyDescent="0.25">
      <c r="A307" s="83">
        <v>10</v>
      </c>
      <c r="B307" s="154"/>
      <c r="C307" s="58"/>
      <c r="D307" s="58"/>
      <c r="E307" s="62"/>
      <c r="F307" s="62"/>
      <c r="G307" s="6">
        <v>0</v>
      </c>
      <c r="H307" s="9">
        <v>0</v>
      </c>
      <c r="I307" s="19">
        <f t="shared" si="27"/>
        <v>0</v>
      </c>
      <c r="J307" s="15" t="str">
        <f t="shared" si="28"/>
        <v>NO BET</v>
      </c>
      <c r="K307" s="55"/>
      <c r="L307" s="73">
        <f t="shared" si="29"/>
        <v>0</v>
      </c>
      <c r="M307" s="86"/>
      <c r="N307" s="64"/>
      <c r="O307" s="64"/>
      <c r="Q307" s="254"/>
      <c r="R307" s="252"/>
      <c r="S307" s="252"/>
      <c r="U307" s="255"/>
      <c r="V307" s="255"/>
      <c r="W307" s="40"/>
    </row>
    <row r="308" spans="1:23" ht="15" hidden="1" customHeight="1" x14ac:dyDescent="0.25">
      <c r="A308" s="83">
        <v>11</v>
      </c>
      <c r="B308" s="154"/>
      <c r="C308" s="58"/>
      <c r="D308" s="58"/>
      <c r="E308" s="62"/>
      <c r="F308" s="62"/>
      <c r="G308" s="6">
        <v>0</v>
      </c>
      <c r="H308" s="9">
        <v>0</v>
      </c>
      <c r="I308" s="19">
        <f t="shared" si="27"/>
        <v>0</v>
      </c>
      <c r="J308" s="15" t="str">
        <f t="shared" si="28"/>
        <v>NO BET</v>
      </c>
      <c r="K308" s="55"/>
      <c r="L308" s="73">
        <f t="shared" si="29"/>
        <v>0</v>
      </c>
      <c r="M308" s="86"/>
      <c r="N308" s="64"/>
      <c r="O308" s="64"/>
      <c r="Q308" s="254"/>
      <c r="R308" s="252"/>
      <c r="S308" s="252"/>
      <c r="U308" s="141"/>
      <c r="V308" s="141"/>
      <c r="W308" s="40"/>
    </row>
    <row r="309" spans="1:23" ht="15" hidden="1" customHeight="1" x14ac:dyDescent="0.25">
      <c r="A309" s="83">
        <v>12</v>
      </c>
      <c r="B309" s="58"/>
      <c r="C309" s="58"/>
      <c r="D309" s="58"/>
      <c r="E309" s="62"/>
      <c r="F309" s="62"/>
      <c r="G309" s="6">
        <v>0</v>
      </c>
      <c r="H309" s="9">
        <v>0</v>
      </c>
      <c r="I309" s="19">
        <f t="shared" si="27"/>
        <v>0</v>
      </c>
      <c r="J309" s="15" t="str">
        <f t="shared" si="28"/>
        <v>NO BET</v>
      </c>
      <c r="K309" s="55"/>
      <c r="L309" s="73">
        <f t="shared" si="29"/>
        <v>0</v>
      </c>
      <c r="M309" s="86"/>
      <c r="N309" s="64"/>
      <c r="O309" s="64"/>
      <c r="Q309" s="254"/>
      <c r="R309" s="252"/>
      <c r="S309" s="252"/>
      <c r="U309" s="141"/>
      <c r="V309" s="141"/>
      <c r="W309" s="40"/>
    </row>
    <row r="310" spans="1:23" ht="15" hidden="1" customHeight="1" x14ac:dyDescent="0.25">
      <c r="A310" s="83">
        <v>13</v>
      </c>
      <c r="B310" s="58"/>
      <c r="C310" s="58"/>
      <c r="D310" s="58"/>
      <c r="E310" s="62"/>
      <c r="F310" s="62"/>
      <c r="G310" s="6">
        <v>0</v>
      </c>
      <c r="H310" s="9">
        <v>0</v>
      </c>
      <c r="I310" s="19">
        <f t="shared" si="27"/>
        <v>0</v>
      </c>
      <c r="J310" s="15" t="str">
        <f t="shared" si="28"/>
        <v>NO BET</v>
      </c>
      <c r="K310" s="55"/>
      <c r="L310" s="73">
        <f t="shared" si="29"/>
        <v>0</v>
      </c>
      <c r="M310" s="86"/>
      <c r="N310" s="64"/>
      <c r="O310" s="64"/>
      <c r="Q310" s="254"/>
      <c r="R310" s="252"/>
      <c r="S310" s="252"/>
      <c r="U310" s="105"/>
      <c r="V310" s="105"/>
      <c r="W310" s="40"/>
    </row>
    <row r="311" spans="1:23" ht="15" hidden="1" customHeight="1" x14ac:dyDescent="0.25">
      <c r="A311" s="83">
        <v>14</v>
      </c>
      <c r="B311" s="58"/>
      <c r="C311" s="58"/>
      <c r="D311" s="58"/>
      <c r="E311" s="62"/>
      <c r="F311" s="62"/>
      <c r="G311" s="6">
        <v>0</v>
      </c>
      <c r="H311" s="9">
        <v>0</v>
      </c>
      <c r="I311" s="19">
        <f t="shared" si="27"/>
        <v>0</v>
      </c>
      <c r="J311" s="15" t="str">
        <f t="shared" si="28"/>
        <v>NO BET</v>
      </c>
      <c r="K311" s="55"/>
      <c r="L311" s="73">
        <f t="shared" si="29"/>
        <v>0</v>
      </c>
      <c r="M311" s="86"/>
      <c r="N311" s="64"/>
      <c r="O311" s="64"/>
      <c r="Q311" s="254"/>
      <c r="R311" s="252"/>
      <c r="S311" s="252"/>
      <c r="U311" s="435"/>
      <c r="V311" s="435"/>
      <c r="W311" s="40"/>
    </row>
    <row r="312" spans="1:23" ht="15" hidden="1" customHeight="1" x14ac:dyDescent="0.25">
      <c r="A312" s="83">
        <v>15</v>
      </c>
      <c r="B312" s="58"/>
      <c r="C312" s="58"/>
      <c r="D312" s="58"/>
      <c r="E312" s="62"/>
      <c r="F312" s="62"/>
      <c r="G312" s="6">
        <v>0</v>
      </c>
      <c r="H312" s="9">
        <v>0</v>
      </c>
      <c r="I312" s="19">
        <f t="shared" si="27"/>
        <v>0</v>
      </c>
      <c r="J312" s="15" t="str">
        <f t="shared" si="28"/>
        <v>NO BET</v>
      </c>
      <c r="K312" s="55"/>
      <c r="L312" s="73">
        <f t="shared" si="29"/>
        <v>0</v>
      </c>
      <c r="M312" s="86"/>
      <c r="N312" s="64"/>
      <c r="O312" s="64"/>
      <c r="Q312" s="254"/>
      <c r="R312" s="252"/>
      <c r="S312" s="252"/>
      <c r="U312" s="255"/>
      <c r="V312" s="255"/>
      <c r="W312" s="40"/>
    </row>
    <row r="313" spans="1:23" ht="15" hidden="1" customHeight="1" x14ac:dyDescent="0.25">
      <c r="A313" s="83">
        <v>16</v>
      </c>
      <c r="B313" s="58"/>
      <c r="C313" s="58"/>
      <c r="D313" s="58"/>
      <c r="E313" s="62"/>
      <c r="F313" s="62"/>
      <c r="G313" s="6">
        <v>0</v>
      </c>
      <c r="H313" s="9">
        <v>0</v>
      </c>
      <c r="I313" s="19">
        <f t="shared" si="27"/>
        <v>0</v>
      </c>
      <c r="J313" s="15" t="str">
        <f t="shared" si="28"/>
        <v>NO BET</v>
      </c>
      <c r="K313" s="55"/>
      <c r="L313" s="73">
        <f t="shared" si="29"/>
        <v>0</v>
      </c>
      <c r="M313" s="86"/>
      <c r="N313" s="64"/>
      <c r="O313" s="64"/>
      <c r="Q313" s="254"/>
      <c r="R313" s="252"/>
      <c r="S313" s="252"/>
      <c r="U313" s="141"/>
      <c r="V313" s="141"/>
      <c r="W313" s="40"/>
    </row>
    <row r="314" spans="1:23" ht="15" hidden="1" customHeight="1" x14ac:dyDescent="0.25">
      <c r="A314" s="83">
        <v>17</v>
      </c>
      <c r="B314" s="58"/>
      <c r="C314" s="58"/>
      <c r="D314" s="58"/>
      <c r="E314" s="62"/>
      <c r="F314" s="62"/>
      <c r="G314" s="6">
        <v>0</v>
      </c>
      <c r="H314" s="9">
        <v>0</v>
      </c>
      <c r="I314" s="19">
        <f t="shared" si="27"/>
        <v>0</v>
      </c>
      <c r="J314" s="15" t="str">
        <f t="shared" si="28"/>
        <v>NO BET</v>
      </c>
      <c r="K314" s="55"/>
      <c r="L314" s="73">
        <f t="shared" si="29"/>
        <v>0</v>
      </c>
      <c r="M314" s="86"/>
      <c r="N314" s="64"/>
      <c r="O314" s="64"/>
      <c r="Q314" s="254"/>
      <c r="R314" s="252"/>
      <c r="S314" s="252"/>
      <c r="U314" s="141"/>
      <c r="V314" s="141"/>
      <c r="W314" s="40"/>
    </row>
    <row r="315" spans="1:23" ht="15" hidden="1" customHeight="1" x14ac:dyDescent="0.25">
      <c r="A315" s="83">
        <v>18</v>
      </c>
      <c r="B315" s="58"/>
      <c r="C315" s="58"/>
      <c r="D315" s="58"/>
      <c r="E315" s="62"/>
      <c r="F315" s="62"/>
      <c r="G315" s="6">
        <v>0</v>
      </c>
      <c r="H315" s="9">
        <v>0</v>
      </c>
      <c r="I315" s="19">
        <f t="shared" si="27"/>
        <v>0</v>
      </c>
      <c r="J315" s="15" t="str">
        <f t="shared" si="28"/>
        <v>NO BET</v>
      </c>
      <c r="K315" s="55"/>
      <c r="L315" s="73">
        <f t="shared" si="29"/>
        <v>0</v>
      </c>
      <c r="M315" s="86"/>
      <c r="N315" s="64"/>
      <c r="O315" s="64"/>
      <c r="R315" s="256"/>
      <c r="S315" s="256"/>
      <c r="U315" s="253"/>
      <c r="V315" s="253"/>
      <c r="W315" s="41"/>
    </row>
    <row r="316" spans="1:23" ht="15" hidden="1" customHeight="1" x14ac:dyDescent="0.25">
      <c r="A316" s="83">
        <v>19</v>
      </c>
      <c r="B316" s="58"/>
      <c r="C316" s="58"/>
      <c r="D316" s="58"/>
      <c r="E316" s="62"/>
      <c r="F316" s="62"/>
      <c r="G316" s="6">
        <v>0</v>
      </c>
      <c r="H316" s="9">
        <v>0</v>
      </c>
      <c r="I316" s="19">
        <f t="shared" si="27"/>
        <v>0</v>
      </c>
      <c r="J316" s="15" t="str">
        <f t="shared" si="28"/>
        <v>NO BET</v>
      </c>
      <c r="K316" s="55"/>
      <c r="L316" s="73">
        <f t="shared" si="29"/>
        <v>0</v>
      </c>
      <c r="M316" s="86"/>
      <c r="N316" s="64"/>
      <c r="O316" s="64"/>
      <c r="R316" s="256"/>
      <c r="S316" s="257"/>
      <c r="U316" s="435"/>
      <c r="V316" s="435"/>
      <c r="W316" s="40"/>
    </row>
    <row r="317" spans="1:23" ht="15" hidden="1" customHeight="1" x14ac:dyDescent="0.25">
      <c r="A317" s="83">
        <v>20</v>
      </c>
      <c r="B317" s="58"/>
      <c r="C317" s="58"/>
      <c r="D317" s="58"/>
      <c r="E317" s="62"/>
      <c r="F317" s="62"/>
      <c r="G317" s="7">
        <v>0</v>
      </c>
      <c r="H317" s="10">
        <v>0</v>
      </c>
      <c r="I317" s="19">
        <f t="shared" si="27"/>
        <v>0</v>
      </c>
      <c r="J317" s="15" t="str">
        <f t="shared" si="28"/>
        <v>NO BET</v>
      </c>
      <c r="K317" s="55"/>
      <c r="L317" s="73">
        <f t="shared" si="29"/>
        <v>0</v>
      </c>
      <c r="M317" s="86"/>
      <c r="N317" s="64"/>
      <c r="O317" s="64"/>
      <c r="Q317" s="258"/>
      <c r="R317" s="258"/>
      <c r="U317" s="255"/>
      <c r="V317" s="255"/>
      <c r="W317" s="40"/>
    </row>
    <row r="318" spans="1:23" ht="15" hidden="1" customHeight="1" x14ac:dyDescent="0.25">
      <c r="A318" s="83">
        <v>21</v>
      </c>
      <c r="B318" s="58"/>
      <c r="C318" s="58"/>
      <c r="D318" s="31"/>
      <c r="E318" s="43"/>
      <c r="F318" s="43"/>
      <c r="G318" s="28">
        <v>0</v>
      </c>
      <c r="H318" s="29">
        <v>0</v>
      </c>
      <c r="I318" s="19">
        <f t="shared" si="27"/>
        <v>0</v>
      </c>
      <c r="J318" s="15" t="str">
        <f t="shared" si="28"/>
        <v>NO BET</v>
      </c>
      <c r="K318" s="55"/>
      <c r="L318" s="73">
        <f t="shared" si="29"/>
        <v>0</v>
      </c>
      <c r="M318" s="86"/>
      <c r="N318" s="64"/>
      <c r="O318" s="64"/>
      <c r="U318" s="255"/>
      <c r="V318" s="255"/>
      <c r="W318" s="40"/>
    </row>
    <row r="319" spans="1:23" ht="15" hidden="1" customHeight="1" x14ac:dyDescent="0.25">
      <c r="A319" s="83">
        <v>22</v>
      </c>
      <c r="B319" s="58"/>
      <c r="C319" s="58"/>
      <c r="D319" s="58"/>
      <c r="E319" s="62"/>
      <c r="F319" s="62"/>
      <c r="G319" s="5">
        <v>0</v>
      </c>
      <c r="H319" s="8">
        <v>0</v>
      </c>
      <c r="I319" s="19">
        <f t="shared" si="27"/>
        <v>0</v>
      </c>
      <c r="J319" s="15" t="str">
        <f t="shared" si="28"/>
        <v>NO BET</v>
      </c>
      <c r="K319" s="55"/>
      <c r="L319" s="73">
        <f t="shared" si="29"/>
        <v>0</v>
      </c>
      <c r="M319" s="86"/>
      <c r="N319" s="64"/>
      <c r="O319" s="64"/>
      <c r="U319" s="255"/>
      <c r="V319" s="255"/>
      <c r="W319" s="40"/>
    </row>
    <row r="320" spans="1:23" ht="15" hidden="1" customHeight="1" x14ac:dyDescent="0.25">
      <c r="A320" s="83">
        <v>23</v>
      </c>
      <c r="B320" s="58"/>
      <c r="C320" s="58"/>
      <c r="D320" s="58"/>
      <c r="E320" s="62"/>
      <c r="F320" s="62"/>
      <c r="G320" s="6">
        <v>0</v>
      </c>
      <c r="H320" s="9">
        <v>0</v>
      </c>
      <c r="I320" s="19">
        <f t="shared" si="27"/>
        <v>0</v>
      </c>
      <c r="J320" s="15" t="str">
        <f t="shared" si="28"/>
        <v>NO BET</v>
      </c>
      <c r="K320" s="55"/>
      <c r="L320" s="73">
        <f t="shared" si="29"/>
        <v>0</v>
      </c>
      <c r="M320" s="86"/>
      <c r="N320" s="64"/>
      <c r="O320" s="64"/>
      <c r="U320" s="141"/>
      <c r="V320" s="141"/>
      <c r="W320" s="40"/>
    </row>
    <row r="321" spans="1:23" ht="15" hidden="1" customHeight="1" x14ac:dyDescent="0.25">
      <c r="A321" s="83">
        <v>24</v>
      </c>
      <c r="B321" s="58"/>
      <c r="C321" s="58"/>
      <c r="D321" s="58"/>
      <c r="E321" s="62"/>
      <c r="F321" s="62"/>
      <c r="G321" s="6">
        <v>0</v>
      </c>
      <c r="H321" s="9">
        <v>0</v>
      </c>
      <c r="I321" s="19">
        <f t="shared" si="27"/>
        <v>0</v>
      </c>
      <c r="J321" s="15" t="str">
        <f t="shared" si="28"/>
        <v>NO BET</v>
      </c>
      <c r="K321" s="55"/>
      <c r="L321" s="73">
        <f t="shared" si="29"/>
        <v>0</v>
      </c>
      <c r="M321" s="86"/>
      <c r="N321" s="64"/>
      <c r="O321" s="64"/>
      <c r="U321" s="253"/>
      <c r="V321" s="253"/>
      <c r="W321" s="41"/>
    </row>
    <row r="322" spans="1:23" ht="18.75" hidden="1" customHeight="1" x14ac:dyDescent="0.25">
      <c r="A322" s="76"/>
      <c r="B322" s="77"/>
      <c r="C322" s="76"/>
      <c r="D322" s="76"/>
      <c r="J322" s="59"/>
      <c r="K322" s="56" t="s">
        <v>26</v>
      </c>
      <c r="L322" s="60"/>
      <c r="M322" s="86"/>
      <c r="N322" s="2"/>
      <c r="Q322" s="50"/>
      <c r="R322" s="173"/>
      <c r="S322" s="173"/>
      <c r="T322" s="173"/>
      <c r="U322" s="141"/>
      <c r="V322" s="141"/>
      <c r="W322" s="40"/>
    </row>
    <row r="323" spans="1:23" ht="18.75" hidden="1" customHeight="1" x14ac:dyDescent="0.25">
      <c r="A323" s="57" t="s">
        <v>22</v>
      </c>
      <c r="B323" s="407"/>
      <c r="C323" s="407"/>
      <c r="D323" s="231"/>
      <c r="E323" s="63" t="s">
        <v>16</v>
      </c>
      <c r="F323" s="61"/>
      <c r="G323" s="86"/>
      <c r="H323" s="16"/>
      <c r="I323" s="17" t="s">
        <v>25</v>
      </c>
      <c r="J323" s="18">
        <f>SUM(J298:J321)</f>
        <v>0</v>
      </c>
      <c r="K323" s="56" t="s">
        <v>17</v>
      </c>
      <c r="L323" s="18">
        <f>SUM(L298:L322)</f>
        <v>0</v>
      </c>
      <c r="M323" s="86"/>
      <c r="N323" s="2"/>
      <c r="Q323" s="251"/>
      <c r="R323" s="251"/>
      <c r="S323" s="251"/>
      <c r="T323" s="251"/>
      <c r="U323" s="255"/>
      <c r="V323" s="255"/>
      <c r="W323" s="40"/>
    </row>
    <row r="324" spans="1:23" ht="18.75" hidden="1" customHeight="1" x14ac:dyDescent="0.25">
      <c r="A324" s="30" t="s">
        <v>40</v>
      </c>
      <c r="B324" s="2"/>
      <c r="C324" s="2"/>
      <c r="D324" s="2"/>
      <c r="E324" s="86"/>
      <c r="F324" s="86"/>
      <c r="G324" s="86"/>
      <c r="N324" s="2"/>
      <c r="Q324" s="174"/>
      <c r="R324" s="175"/>
      <c r="S324" s="175"/>
      <c r="T324" s="259"/>
      <c r="U324" s="141"/>
      <c r="V324" s="141"/>
      <c r="W324" s="40"/>
    </row>
    <row r="325" spans="1:23" ht="18.75" customHeight="1" x14ac:dyDescent="0.25">
      <c r="I325" s="438" t="s">
        <v>18</v>
      </c>
      <c r="J325" s="438"/>
      <c r="K325" s="438"/>
      <c r="L325" s="25">
        <f>SUM(L59+L92+L125+L158+L191+L224+L257+L290+L323)</f>
        <v>0</v>
      </c>
      <c r="M325" s="437" t="s">
        <v>53</v>
      </c>
      <c r="N325" s="437"/>
      <c r="O325" s="157">
        <f>SUM(J59+J92+J125+J158+J191+J224+J257+J290+J323)</f>
        <v>249.53420614601521</v>
      </c>
      <c r="Q325" s="174"/>
      <c r="R325" s="175"/>
      <c r="S325" s="175"/>
      <c r="T325" s="259"/>
      <c r="U325" s="141"/>
      <c r="V325" s="141"/>
      <c r="W325" s="40"/>
    </row>
    <row r="326" spans="1:23" ht="18.75" customHeight="1" x14ac:dyDescent="0.25">
      <c r="Q326" s="174"/>
      <c r="R326" s="175"/>
      <c r="S326" s="175"/>
      <c r="T326" s="259"/>
      <c r="U326" s="253"/>
      <c r="V326" s="253"/>
      <c r="W326" s="41"/>
    </row>
    <row r="327" spans="1:23" ht="15" customHeight="1" x14ac:dyDescent="0.25">
      <c r="A327" s="402" t="s">
        <v>54</v>
      </c>
      <c r="B327" s="402"/>
      <c r="C327" s="402"/>
      <c r="D327" s="402"/>
      <c r="E327" s="402"/>
      <c r="F327" s="402"/>
      <c r="G327" s="402"/>
      <c r="H327" s="402"/>
      <c r="I327" s="402"/>
      <c r="J327" s="402"/>
      <c r="K327" s="402"/>
      <c r="L327" s="402"/>
      <c r="M327" s="402"/>
      <c r="N327" s="402"/>
      <c r="O327" s="67"/>
    </row>
    <row r="328" spans="1:23" ht="15" customHeight="1" x14ac:dyDescent="0.25">
      <c r="A328" s="402"/>
      <c r="B328" s="402"/>
      <c r="C328" s="402"/>
      <c r="D328" s="402"/>
      <c r="E328" s="402"/>
      <c r="F328" s="402"/>
      <c r="G328" s="402"/>
      <c r="H328" s="402"/>
      <c r="I328" s="402"/>
      <c r="J328" s="402"/>
      <c r="K328" s="402"/>
      <c r="L328" s="402"/>
      <c r="M328" s="402"/>
      <c r="N328" s="402"/>
      <c r="O328" s="67"/>
    </row>
    <row r="329" spans="1:23" ht="15" customHeight="1" x14ac:dyDescent="0.25">
      <c r="A329" s="402"/>
      <c r="B329" s="402"/>
      <c r="C329" s="402"/>
      <c r="D329" s="402"/>
      <c r="E329" s="402"/>
      <c r="F329" s="402"/>
      <c r="G329" s="402"/>
      <c r="H329" s="402"/>
      <c r="I329" s="402"/>
      <c r="J329" s="402"/>
      <c r="K329" s="402"/>
      <c r="L329" s="402"/>
      <c r="M329" s="402"/>
      <c r="N329" s="402"/>
      <c r="O329" s="67"/>
    </row>
    <row r="330" spans="1:23" ht="15" customHeight="1" x14ac:dyDescent="0.25"/>
    <row r="331" spans="1:23" ht="18.75" customHeight="1" x14ac:dyDescent="0.25"/>
    <row r="332" spans="1:23" ht="18.75" customHeight="1" x14ac:dyDescent="0.25"/>
    <row r="333" spans="1:23" ht="18.75" customHeight="1" x14ac:dyDescent="0.25"/>
    <row r="334" spans="1:23" ht="18.75" customHeight="1" x14ac:dyDescent="0.25"/>
    <row r="335" spans="1:23" ht="18.75" customHeight="1" x14ac:dyDescent="0.25"/>
  </sheetData>
  <mergeCells count="95">
    <mergeCell ref="A327:N329"/>
    <mergeCell ref="A1:H1"/>
    <mergeCell ref="A2:H2"/>
    <mergeCell ref="A3:B3"/>
    <mergeCell ref="C3:J3"/>
    <mergeCell ref="C4:J4"/>
    <mergeCell ref="A6:J6"/>
    <mergeCell ref="A15:E15"/>
    <mergeCell ref="F15:G15"/>
    <mergeCell ref="I17:I18"/>
    <mergeCell ref="J17:J18"/>
    <mergeCell ref="J16:L16"/>
    <mergeCell ref="K17:K18"/>
    <mergeCell ref="L17:L18"/>
    <mergeCell ref="K96:K97"/>
    <mergeCell ref="L96:L97"/>
    <mergeCell ref="U306:V306"/>
    <mergeCell ref="U311:V311"/>
    <mergeCell ref="U316:V316"/>
    <mergeCell ref="A5:J5"/>
    <mergeCell ref="M17:M18"/>
    <mergeCell ref="N17:N20"/>
    <mergeCell ref="M19:M20"/>
    <mergeCell ref="N30:N33"/>
    <mergeCell ref="I30:I31"/>
    <mergeCell ref="J30:J31"/>
    <mergeCell ref="K30:K31"/>
    <mergeCell ref="L30:L31"/>
    <mergeCell ref="M30:M31"/>
    <mergeCell ref="B92:C92"/>
    <mergeCell ref="I96:I97"/>
    <mergeCell ref="J96:J97"/>
    <mergeCell ref="M98:M99"/>
    <mergeCell ref="B125:C125"/>
    <mergeCell ref="N63:N66"/>
    <mergeCell ref="M65:M66"/>
    <mergeCell ref="M32:M33"/>
    <mergeCell ref="B59:C59"/>
    <mergeCell ref="I63:I64"/>
    <mergeCell ref="J63:J64"/>
    <mergeCell ref="K63:K64"/>
    <mergeCell ref="L63:L64"/>
    <mergeCell ref="M63:M64"/>
    <mergeCell ref="N129:N132"/>
    <mergeCell ref="M131:M132"/>
    <mergeCell ref="M96:M97"/>
    <mergeCell ref="B158:C158"/>
    <mergeCell ref="I162:I163"/>
    <mergeCell ref="J162:J163"/>
    <mergeCell ref="K162:K163"/>
    <mergeCell ref="L162:L163"/>
    <mergeCell ref="N162:N165"/>
    <mergeCell ref="M164:M165"/>
    <mergeCell ref="I129:I130"/>
    <mergeCell ref="J129:J130"/>
    <mergeCell ref="K129:K130"/>
    <mergeCell ref="L129:L130"/>
    <mergeCell ref="M129:M130"/>
    <mergeCell ref="N96:N99"/>
    <mergeCell ref="M195:M196"/>
    <mergeCell ref="N195:N198"/>
    <mergeCell ref="M197:M198"/>
    <mergeCell ref="M162:M163"/>
    <mergeCell ref="B224:C224"/>
    <mergeCell ref="B191:C191"/>
    <mergeCell ref="I195:I196"/>
    <mergeCell ref="J195:J196"/>
    <mergeCell ref="K195:K196"/>
    <mergeCell ref="L195:L196"/>
    <mergeCell ref="M261:M262"/>
    <mergeCell ref="N261:N264"/>
    <mergeCell ref="M263:M264"/>
    <mergeCell ref="M228:M229"/>
    <mergeCell ref="B290:C290"/>
    <mergeCell ref="B257:C257"/>
    <mergeCell ref="I261:I262"/>
    <mergeCell ref="J261:J262"/>
    <mergeCell ref="K261:K262"/>
    <mergeCell ref="L261:L262"/>
    <mergeCell ref="I228:I229"/>
    <mergeCell ref="J228:J229"/>
    <mergeCell ref="K228:K229"/>
    <mergeCell ref="L228:L229"/>
    <mergeCell ref="N228:N231"/>
    <mergeCell ref="M230:M231"/>
    <mergeCell ref="B323:C323"/>
    <mergeCell ref="I325:K325"/>
    <mergeCell ref="M325:N325"/>
    <mergeCell ref="M294:M295"/>
    <mergeCell ref="I294:I295"/>
    <mergeCell ref="J294:J295"/>
    <mergeCell ref="K294:K295"/>
    <mergeCell ref="L294:L295"/>
    <mergeCell ref="N294:N297"/>
    <mergeCell ref="M296:M297"/>
  </mergeCells>
  <conditionalFormatting sqref="G319">
    <cfRule type="cellIs" priority="66" operator="equal">
      <formula>0</formula>
    </cfRule>
    <cfRule type="cellIs" dxfId="25" priority="67" operator="equal">
      <formula>2</formula>
    </cfRule>
    <cfRule type="cellIs" dxfId="24" priority="68" operator="equal">
      <formula>1</formula>
    </cfRule>
  </conditionalFormatting>
  <conditionalFormatting sqref="G320">
    <cfRule type="cellIs" priority="63" operator="equal">
      <formula>0</formula>
    </cfRule>
    <cfRule type="cellIs" dxfId="23" priority="64" operator="equal">
      <formula>2</formula>
    </cfRule>
    <cfRule type="cellIs" dxfId="22" priority="65" operator="equal">
      <formula>1</formula>
    </cfRule>
  </conditionalFormatting>
  <conditionalFormatting sqref="G321">
    <cfRule type="cellIs" priority="60" operator="equal">
      <formula>0</formula>
    </cfRule>
    <cfRule type="cellIs" dxfId="21" priority="61" operator="equal">
      <formula>2</formula>
    </cfRule>
    <cfRule type="cellIs" dxfId="20" priority="62" operator="equal">
      <formula>1</formula>
    </cfRule>
  </conditionalFormatting>
  <conditionalFormatting sqref="G322">
    <cfRule type="cellIs" priority="57" operator="equal">
      <formula>0</formula>
    </cfRule>
    <cfRule type="cellIs" dxfId="19" priority="58" operator="equal">
      <formula>2</formula>
    </cfRule>
    <cfRule type="cellIs" dxfId="18" priority="59" operator="equal">
      <formula>1</formula>
    </cfRule>
  </conditionalFormatting>
  <conditionalFormatting sqref="G323">
    <cfRule type="cellIs" priority="54" operator="equal">
      <formula>0</formula>
    </cfRule>
    <cfRule type="cellIs" dxfId="17" priority="55" operator="equal">
      <formula>2</formula>
    </cfRule>
    <cfRule type="cellIs" dxfId="16" priority="56" operator="equal">
      <formula>1</formula>
    </cfRule>
  </conditionalFormatting>
  <conditionalFormatting sqref="G324">
    <cfRule type="cellIs" priority="51" operator="equal">
      <formula>0</formula>
    </cfRule>
    <cfRule type="cellIs" dxfId="15" priority="52" operator="equal">
      <formula>2</formula>
    </cfRule>
    <cfRule type="cellIs" dxfId="14" priority="53" operator="equal">
      <formula>1</formula>
    </cfRule>
  </conditionalFormatting>
  <conditionalFormatting sqref="G325">
    <cfRule type="cellIs" priority="48" operator="equal">
      <formula>0</formula>
    </cfRule>
    <cfRule type="cellIs" dxfId="13" priority="49" operator="equal">
      <formula>2</formula>
    </cfRule>
    <cfRule type="cellIs" dxfId="12" priority="50" operator="equal">
      <formula>1</formula>
    </cfRule>
  </conditionalFormatting>
  <conditionalFormatting sqref="G326">
    <cfRule type="cellIs" priority="45" operator="equal">
      <formula>0</formula>
    </cfRule>
    <cfRule type="cellIs" dxfId="11" priority="46" operator="equal">
      <formula>2</formula>
    </cfRule>
    <cfRule type="cellIs" dxfId="10" priority="47" operator="equal">
      <formula>1</formula>
    </cfRule>
  </conditionalFormatting>
  <conditionalFormatting sqref="Q324">
    <cfRule type="cellIs" priority="42" operator="equal">
      <formula>0</formula>
    </cfRule>
    <cfRule type="cellIs" dxfId="9" priority="43" operator="equal">
      <formula>2</formula>
    </cfRule>
    <cfRule type="cellIs" dxfId="8" priority="44" operator="equal">
      <formula>1</formula>
    </cfRule>
  </conditionalFormatting>
  <conditionalFormatting sqref="Q325">
    <cfRule type="cellIs" priority="39" operator="equal">
      <formula>0</formula>
    </cfRule>
    <cfRule type="cellIs" dxfId="7" priority="40" operator="equal">
      <formula>2</formula>
    </cfRule>
    <cfRule type="cellIs" dxfId="6" priority="41" operator="equal">
      <formula>1</formula>
    </cfRule>
  </conditionalFormatting>
  <conditionalFormatting sqref="Q326">
    <cfRule type="cellIs" priority="36" operator="equal">
      <formula>0</formula>
    </cfRule>
    <cfRule type="cellIs" dxfId="5" priority="37" operator="equal">
      <formula>2</formula>
    </cfRule>
    <cfRule type="cellIs" dxfId="4" priority="38" operator="equal">
      <formula>1</formula>
    </cfRule>
  </conditionalFormatting>
  <conditionalFormatting sqref="R324:R326">
    <cfRule type="cellIs" dxfId="3" priority="69" operator="lessThan">
      <formula>#REF!</formula>
    </cfRule>
    <cfRule type="cellIs" dxfId="2" priority="70" operator="lessThan">
      <formula>P319</formula>
    </cfRule>
  </conditionalFormatting>
  <conditionalFormatting sqref="H319:H326">
    <cfRule type="cellIs" dxfId="1" priority="71" operator="lessThan">
      <formula>#REF!</formula>
    </cfRule>
    <cfRule type="cellIs" dxfId="0" priority="72" operator="lessThan">
      <formula>F319</formula>
    </cfRule>
  </conditionalFormatting>
  <dataValidations count="1">
    <dataValidation type="list" allowBlank="1" showInputMessage="1" showErrorMessage="1" sqref="B17 B228 B195 B261 B294 B30 C63 B96 B129 B162" xr:uid="{681DC3C4-03C9-46F8-B1B6-707FF3981BC9}">
      <formula1>#REF!</formula1>
    </dataValidation>
  </dataValidations>
  <pageMargins left="0.7" right="0.7" top="0.75" bottom="0.75" header="0.3" footer="0.3"/>
  <ignoredErrors>
    <ignoredError sqref="B74:B75 B77 B41 B1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SALE</vt:lpstr>
      <vt:lpstr>DOOMBEN</vt:lpstr>
      <vt:lpstr>BALAKLAVA</vt:lpstr>
      <vt:lpstr>SALE!Print_Area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User</cp:lastModifiedBy>
  <cp:lastPrinted>2020-03-06T03:11:34Z</cp:lastPrinted>
  <dcterms:created xsi:type="dcterms:W3CDTF">2019-04-07T12:08:51Z</dcterms:created>
  <dcterms:modified xsi:type="dcterms:W3CDTF">2022-06-09T05:25:52Z</dcterms:modified>
</cp:coreProperties>
</file>