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F9BACAF-4DCA-4EFF-B452-4FF9852D3981}" xr6:coauthVersionLast="47" xr6:coauthVersionMax="47" xr10:uidLastSave="{00000000-0000-0000-0000-000000000000}"/>
  <bookViews>
    <workbookView xWindow="-28920" yWindow="0" windowWidth="29040" windowHeight="15840" xr2:uid="{0F807620-C9C9-404E-A8C0-A1C7E1BE8576}"/>
  </bookViews>
  <sheets>
    <sheet name="SANDOWN" sheetId="7" r:id="rId1"/>
    <sheet name="DOOMBEN" sheetId="3" r:id="rId2"/>
    <sheet name="BETS BETS, MONEY MV &amp; TOP RATED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8" i="8" l="1"/>
  <c r="E118" i="8" s="1"/>
  <c r="C118" i="8"/>
  <c r="Q20" i="7"/>
  <c r="Q19" i="7"/>
  <c r="Q55" i="7"/>
  <c r="Q53" i="7"/>
  <c r="Q86" i="7"/>
  <c r="Q82" i="7"/>
  <c r="Q179" i="3"/>
  <c r="Q178" i="3"/>
  <c r="Q177" i="3"/>
  <c r="Q176" i="3"/>
  <c r="Q174" i="3"/>
  <c r="Q169" i="3"/>
  <c r="Q168" i="3"/>
  <c r="Q48" i="3"/>
  <c r="Q47" i="3"/>
  <c r="Q78" i="3"/>
  <c r="Q105" i="3"/>
  <c r="Q104" i="3"/>
  <c r="Q102" i="3"/>
  <c r="Q143" i="3"/>
  <c r="Q134" i="3"/>
  <c r="Q132" i="3"/>
  <c r="D64" i="8"/>
  <c r="C64" i="8"/>
  <c r="E64" i="8" l="1"/>
  <c r="D103" i="8"/>
  <c r="C103" i="8"/>
  <c r="E103" i="8" l="1"/>
  <c r="M31" i="8"/>
  <c r="N31" i="8" s="1"/>
  <c r="M32" i="8"/>
  <c r="N32" i="8" s="1"/>
  <c r="M29" i="8"/>
  <c r="N29" i="8" s="1"/>
  <c r="M30" i="8"/>
  <c r="N30" i="8" s="1"/>
  <c r="M28" i="8"/>
  <c r="N28" i="8" s="1"/>
  <c r="L179" i="3"/>
  <c r="L173" i="3"/>
  <c r="L172" i="3"/>
  <c r="L171" i="3"/>
  <c r="L170" i="3"/>
  <c r="L164" i="3"/>
  <c r="L145" i="3"/>
  <c r="L144" i="3"/>
  <c r="L140" i="3"/>
  <c r="L110" i="3"/>
  <c r="L16" i="3"/>
  <c r="L13" i="3"/>
  <c r="L10" i="3"/>
  <c r="Q149" i="7"/>
  <c r="Q148" i="7"/>
  <c r="Q142" i="7"/>
  <c r="Q136" i="7"/>
  <c r="Q132" i="7"/>
  <c r="Q111" i="7"/>
  <c r="Q110" i="7"/>
  <c r="Q109" i="7"/>
  <c r="Q108" i="7"/>
  <c r="L146" i="7"/>
  <c r="L145" i="7"/>
  <c r="L144" i="7"/>
  <c r="L143" i="7"/>
  <c r="L141" i="7"/>
  <c r="L138" i="7"/>
  <c r="L133" i="7"/>
  <c r="L52" i="7"/>
  <c r="L51" i="7"/>
  <c r="L50" i="7"/>
  <c r="L49" i="7"/>
  <c r="L43" i="7"/>
  <c r="L42" i="7"/>
  <c r="L41" i="7"/>
  <c r="L40" i="7"/>
  <c r="L11" i="7"/>
  <c r="L9" i="7"/>
  <c r="F84" i="7"/>
  <c r="H84" i="7" s="1"/>
  <c r="L248" i="7"/>
  <c r="E248" i="7"/>
  <c r="F248" i="7" s="1"/>
  <c r="H248" i="7" s="1"/>
  <c r="L247" i="7"/>
  <c r="E247" i="7"/>
  <c r="F247" i="7" s="1"/>
  <c r="H247" i="7" s="1"/>
  <c r="L246" i="7"/>
  <c r="E246" i="7"/>
  <c r="F246" i="7" s="1"/>
  <c r="H246" i="7" s="1"/>
  <c r="L245" i="7"/>
  <c r="E245" i="7"/>
  <c r="F245" i="7" s="1"/>
  <c r="H245" i="7" s="1"/>
  <c r="L244" i="7"/>
  <c r="E244" i="7"/>
  <c r="F244" i="7" s="1"/>
  <c r="H244" i="7" s="1"/>
  <c r="L243" i="7"/>
  <c r="F243" i="7"/>
  <c r="H243" i="7" s="1"/>
  <c r="E243" i="7"/>
  <c r="L242" i="7"/>
  <c r="E242" i="7"/>
  <c r="F242" i="7" s="1"/>
  <c r="H242" i="7" s="1"/>
  <c r="L241" i="7"/>
  <c r="E241" i="7"/>
  <c r="F241" i="7" s="1"/>
  <c r="H241" i="7" s="1"/>
  <c r="L240" i="7"/>
  <c r="E240" i="7"/>
  <c r="F240" i="7" s="1"/>
  <c r="H240" i="7" s="1"/>
  <c r="L239" i="7"/>
  <c r="E239" i="7"/>
  <c r="F239" i="7" s="1"/>
  <c r="H239" i="7" s="1"/>
  <c r="L238" i="7"/>
  <c r="E238" i="7"/>
  <c r="F238" i="7" s="1"/>
  <c r="H238" i="7" s="1"/>
  <c r="L237" i="7"/>
  <c r="E237" i="7"/>
  <c r="F237" i="7" s="1"/>
  <c r="H237" i="7" s="1"/>
  <c r="L236" i="7"/>
  <c r="E236" i="7"/>
  <c r="F236" i="7" s="1"/>
  <c r="H236" i="7" s="1"/>
  <c r="L235" i="7"/>
  <c r="E235" i="7"/>
  <c r="F235" i="7" s="1"/>
  <c r="H235" i="7" s="1"/>
  <c r="L234" i="7"/>
  <c r="E234" i="7"/>
  <c r="F234" i="7" s="1"/>
  <c r="H234" i="7" s="1"/>
  <c r="L233" i="7"/>
  <c r="E233" i="7"/>
  <c r="F233" i="7" s="1"/>
  <c r="H233" i="7" s="1"/>
  <c r="L232" i="7"/>
  <c r="E232" i="7"/>
  <c r="F232" i="7" s="1"/>
  <c r="H232" i="7" s="1"/>
  <c r="L231" i="7"/>
  <c r="E231" i="7"/>
  <c r="F231" i="7" s="1"/>
  <c r="H231" i="7" s="1"/>
  <c r="L230" i="7"/>
  <c r="E230" i="7"/>
  <c r="F230" i="7" s="1"/>
  <c r="H230" i="7" s="1"/>
  <c r="L229" i="7"/>
  <c r="E229" i="7"/>
  <c r="F229" i="7" s="1"/>
  <c r="H229" i="7" s="1"/>
  <c r="L228" i="7"/>
  <c r="H228" i="7"/>
  <c r="F228" i="7"/>
  <c r="E228" i="7"/>
  <c r="L227" i="7"/>
  <c r="F227" i="7"/>
  <c r="H227" i="7" s="1"/>
  <c r="E227" i="7"/>
  <c r="L226" i="7"/>
  <c r="F226" i="7"/>
  <c r="H226" i="7" s="1"/>
  <c r="E226" i="7"/>
  <c r="E225" i="7"/>
  <c r="F225" i="7" s="1"/>
  <c r="L217" i="7"/>
  <c r="E217" i="7"/>
  <c r="F217" i="7" s="1"/>
  <c r="H217" i="7" s="1"/>
  <c r="L216" i="7"/>
  <c r="E216" i="7"/>
  <c r="F216" i="7" s="1"/>
  <c r="H216" i="7" s="1"/>
  <c r="L215" i="7"/>
  <c r="E215" i="7"/>
  <c r="F215" i="7" s="1"/>
  <c r="H215" i="7" s="1"/>
  <c r="L214" i="7"/>
  <c r="E214" i="7"/>
  <c r="F214" i="7" s="1"/>
  <c r="H214" i="7" s="1"/>
  <c r="L213" i="7"/>
  <c r="E213" i="7"/>
  <c r="F213" i="7" s="1"/>
  <c r="H213" i="7" s="1"/>
  <c r="L212" i="7"/>
  <c r="E212" i="7"/>
  <c r="F212" i="7" s="1"/>
  <c r="H212" i="7" s="1"/>
  <c r="L211" i="7"/>
  <c r="E211" i="7"/>
  <c r="F211" i="7" s="1"/>
  <c r="H211" i="7" s="1"/>
  <c r="L210" i="7"/>
  <c r="E210" i="7"/>
  <c r="F210" i="7" s="1"/>
  <c r="H210" i="7" s="1"/>
  <c r="L209" i="7"/>
  <c r="E209" i="7"/>
  <c r="F209" i="7" s="1"/>
  <c r="H209" i="7" s="1"/>
  <c r="L208" i="7"/>
  <c r="E208" i="7"/>
  <c r="F208" i="7" s="1"/>
  <c r="H208" i="7" s="1"/>
  <c r="L207" i="7"/>
  <c r="E207" i="7"/>
  <c r="F207" i="7" s="1"/>
  <c r="H207" i="7" s="1"/>
  <c r="L206" i="7"/>
  <c r="E206" i="7"/>
  <c r="F206" i="7" s="1"/>
  <c r="H206" i="7" s="1"/>
  <c r="L205" i="7"/>
  <c r="E205" i="7"/>
  <c r="F205" i="7" s="1"/>
  <c r="H205" i="7" s="1"/>
  <c r="L204" i="7"/>
  <c r="E204" i="7"/>
  <c r="F204" i="7" s="1"/>
  <c r="H204" i="7" s="1"/>
  <c r="L203" i="7"/>
  <c r="E203" i="7"/>
  <c r="F203" i="7" s="1"/>
  <c r="H203" i="7" s="1"/>
  <c r="L202" i="7"/>
  <c r="E202" i="7"/>
  <c r="F202" i="7" s="1"/>
  <c r="H202" i="7" s="1"/>
  <c r="L201" i="7"/>
  <c r="E201" i="7"/>
  <c r="F201" i="7" s="1"/>
  <c r="H201" i="7" s="1"/>
  <c r="L200" i="7"/>
  <c r="E200" i="7"/>
  <c r="F200" i="7" s="1"/>
  <c r="H200" i="7" s="1"/>
  <c r="L199" i="7"/>
  <c r="E199" i="7"/>
  <c r="F199" i="7" s="1"/>
  <c r="H199" i="7" s="1"/>
  <c r="L198" i="7"/>
  <c r="E198" i="7"/>
  <c r="F198" i="7" s="1"/>
  <c r="H198" i="7" s="1"/>
  <c r="L197" i="7"/>
  <c r="E197" i="7"/>
  <c r="F197" i="7" s="1"/>
  <c r="H197" i="7" s="1"/>
  <c r="L196" i="7"/>
  <c r="E196" i="7"/>
  <c r="F196" i="7" s="1"/>
  <c r="H196" i="7" s="1"/>
  <c r="L195" i="7"/>
  <c r="E195" i="7"/>
  <c r="F195" i="7" s="1"/>
  <c r="H195" i="7" s="1"/>
  <c r="E194" i="7"/>
  <c r="F194" i="7" s="1"/>
  <c r="H194" i="7" s="1"/>
  <c r="L186" i="7"/>
  <c r="F186" i="7"/>
  <c r="H186" i="7" s="1"/>
  <c r="E186" i="7"/>
  <c r="L185" i="7"/>
  <c r="E185" i="7"/>
  <c r="F185" i="7" s="1"/>
  <c r="H185" i="7" s="1"/>
  <c r="L184" i="7"/>
  <c r="E184" i="7"/>
  <c r="F184" i="7" s="1"/>
  <c r="H184" i="7" s="1"/>
  <c r="L183" i="7"/>
  <c r="E183" i="7"/>
  <c r="F183" i="7" s="1"/>
  <c r="H183" i="7" s="1"/>
  <c r="L182" i="7"/>
  <c r="E182" i="7"/>
  <c r="F182" i="7" s="1"/>
  <c r="H182" i="7" s="1"/>
  <c r="L181" i="7"/>
  <c r="E181" i="7"/>
  <c r="F181" i="7" s="1"/>
  <c r="H181" i="7" s="1"/>
  <c r="L180" i="7"/>
  <c r="E180" i="7"/>
  <c r="F180" i="7" s="1"/>
  <c r="H180" i="7" s="1"/>
  <c r="L179" i="7"/>
  <c r="E179" i="7"/>
  <c r="F179" i="7" s="1"/>
  <c r="H179" i="7" s="1"/>
  <c r="L178" i="7"/>
  <c r="F178" i="7"/>
  <c r="H178" i="7" s="1"/>
  <c r="E178" i="7"/>
  <c r="L177" i="7"/>
  <c r="E177" i="7"/>
  <c r="F177" i="7" s="1"/>
  <c r="H177" i="7" s="1"/>
  <c r="L176" i="7"/>
  <c r="E176" i="7"/>
  <c r="F176" i="7" s="1"/>
  <c r="H176" i="7" s="1"/>
  <c r="L175" i="7"/>
  <c r="E175" i="7"/>
  <c r="F175" i="7" s="1"/>
  <c r="H175" i="7" s="1"/>
  <c r="L174" i="7"/>
  <c r="F174" i="7"/>
  <c r="H174" i="7" s="1"/>
  <c r="E174" i="7"/>
  <c r="L173" i="7"/>
  <c r="E173" i="7"/>
  <c r="F173" i="7" s="1"/>
  <c r="H173" i="7" s="1"/>
  <c r="L172" i="7"/>
  <c r="E172" i="7"/>
  <c r="F172" i="7" s="1"/>
  <c r="H172" i="7" s="1"/>
  <c r="L171" i="7"/>
  <c r="E171" i="7"/>
  <c r="F171" i="7" s="1"/>
  <c r="H171" i="7" s="1"/>
  <c r="L170" i="7"/>
  <c r="F170" i="7"/>
  <c r="H170" i="7" s="1"/>
  <c r="E170" i="7"/>
  <c r="L169" i="7"/>
  <c r="E169" i="7"/>
  <c r="F169" i="7" s="1"/>
  <c r="H169" i="7" s="1"/>
  <c r="L168" i="7"/>
  <c r="E168" i="7"/>
  <c r="F168" i="7" s="1"/>
  <c r="H168" i="7" s="1"/>
  <c r="L167" i="7"/>
  <c r="E167" i="7"/>
  <c r="F167" i="7" s="1"/>
  <c r="H167" i="7" s="1"/>
  <c r="L166" i="7"/>
  <c r="E166" i="7"/>
  <c r="F166" i="7" s="1"/>
  <c r="H166" i="7" s="1"/>
  <c r="L165" i="7"/>
  <c r="E165" i="7"/>
  <c r="F165" i="7" s="1"/>
  <c r="H165" i="7" s="1"/>
  <c r="L164" i="7"/>
  <c r="E164" i="7"/>
  <c r="F164" i="7" s="1"/>
  <c r="H164" i="7" s="1"/>
  <c r="E163" i="7"/>
  <c r="F163" i="7" s="1"/>
  <c r="L155" i="7"/>
  <c r="E155" i="7"/>
  <c r="F155" i="7" s="1"/>
  <c r="H155" i="7" s="1"/>
  <c r="L154" i="7"/>
  <c r="F154" i="7"/>
  <c r="H154" i="7" s="1"/>
  <c r="E154" i="7"/>
  <c r="L153" i="7"/>
  <c r="E153" i="7"/>
  <c r="F153" i="7" s="1"/>
  <c r="H153" i="7" s="1"/>
  <c r="L152" i="7"/>
  <c r="F152" i="7"/>
  <c r="H152" i="7" s="1"/>
  <c r="E152" i="7"/>
  <c r="L151" i="7"/>
  <c r="E151" i="7"/>
  <c r="F151" i="7" s="1"/>
  <c r="H151" i="7" s="1"/>
  <c r="L150" i="7"/>
  <c r="E150" i="7"/>
  <c r="F150" i="7" s="1"/>
  <c r="H150" i="7" s="1"/>
  <c r="E149" i="7"/>
  <c r="F149" i="7" s="1"/>
  <c r="H149" i="7" s="1"/>
  <c r="E148" i="7"/>
  <c r="F148" i="7" s="1"/>
  <c r="H148" i="7" s="1"/>
  <c r="F147" i="7"/>
  <c r="H147" i="7" s="1"/>
  <c r="H146" i="7"/>
  <c r="H145" i="7"/>
  <c r="H144" i="7"/>
  <c r="H143" i="7"/>
  <c r="F142" i="7"/>
  <c r="H142" i="7" s="1"/>
  <c r="H141" i="7"/>
  <c r="F140" i="7"/>
  <c r="H140" i="7" s="1"/>
  <c r="F139" i="7"/>
  <c r="H139" i="7" s="1"/>
  <c r="F138" i="7"/>
  <c r="H138" i="7" s="1"/>
  <c r="F137" i="7"/>
  <c r="H137" i="7" s="1"/>
  <c r="E136" i="7"/>
  <c r="F136" i="7" s="1"/>
  <c r="H136" i="7" s="1"/>
  <c r="F135" i="7"/>
  <c r="H135" i="7" s="1"/>
  <c r="F134" i="7"/>
  <c r="H134" i="7" s="1"/>
  <c r="F133" i="7"/>
  <c r="H133" i="7" s="1"/>
  <c r="E132" i="7"/>
  <c r="F132" i="7" s="1"/>
  <c r="L124" i="7"/>
  <c r="F124" i="7"/>
  <c r="H124" i="7" s="1"/>
  <c r="E124" i="7"/>
  <c r="L123" i="7"/>
  <c r="E123" i="7"/>
  <c r="F123" i="7" s="1"/>
  <c r="H123" i="7" s="1"/>
  <c r="L122" i="7"/>
  <c r="F122" i="7"/>
  <c r="H122" i="7" s="1"/>
  <c r="E122" i="7"/>
  <c r="L121" i="7"/>
  <c r="E121" i="7"/>
  <c r="F121" i="7" s="1"/>
  <c r="H121" i="7" s="1"/>
  <c r="L120" i="7"/>
  <c r="E120" i="7"/>
  <c r="F120" i="7" s="1"/>
  <c r="H120" i="7" s="1"/>
  <c r="L119" i="7"/>
  <c r="F119" i="7"/>
  <c r="H119" i="7" s="1"/>
  <c r="E119" i="7"/>
  <c r="L118" i="7"/>
  <c r="E118" i="7"/>
  <c r="F118" i="7" s="1"/>
  <c r="H118" i="7" s="1"/>
  <c r="L117" i="7"/>
  <c r="E117" i="7"/>
  <c r="F117" i="7" s="1"/>
  <c r="H117" i="7" s="1"/>
  <c r="L116" i="7"/>
  <c r="E116" i="7"/>
  <c r="F116" i="7" s="1"/>
  <c r="H116" i="7" s="1"/>
  <c r="L115" i="7"/>
  <c r="H115" i="7"/>
  <c r="F115" i="7"/>
  <c r="E115" i="7"/>
  <c r="L114" i="7"/>
  <c r="E114" i="7"/>
  <c r="F114" i="7" s="1"/>
  <c r="H114" i="7" s="1"/>
  <c r="H113" i="7"/>
  <c r="H112" i="7"/>
  <c r="H111" i="7"/>
  <c r="H110" i="7"/>
  <c r="L109" i="7"/>
  <c r="F109" i="7"/>
  <c r="H109" i="7" s="1"/>
  <c r="E109" i="7"/>
  <c r="L108" i="7"/>
  <c r="F108" i="7"/>
  <c r="H108" i="7" s="1"/>
  <c r="H107" i="7"/>
  <c r="F106" i="7"/>
  <c r="H106" i="7" s="1"/>
  <c r="H105" i="7"/>
  <c r="L104" i="7"/>
  <c r="H104" i="7"/>
  <c r="L103" i="7"/>
  <c r="H103" i="7"/>
  <c r="H102" i="7"/>
  <c r="F101" i="7"/>
  <c r="H101" i="7" s="1"/>
  <c r="L93" i="7"/>
  <c r="E93" i="7"/>
  <c r="F93" i="7" s="1"/>
  <c r="H93" i="7" s="1"/>
  <c r="L92" i="7"/>
  <c r="E92" i="7"/>
  <c r="F92" i="7" s="1"/>
  <c r="H92" i="7" s="1"/>
  <c r="L91" i="7"/>
  <c r="E91" i="7"/>
  <c r="F91" i="7" s="1"/>
  <c r="H91" i="7" s="1"/>
  <c r="L90" i="7"/>
  <c r="E90" i="7"/>
  <c r="F90" i="7" s="1"/>
  <c r="H90" i="7" s="1"/>
  <c r="L89" i="7"/>
  <c r="E89" i="7"/>
  <c r="F89" i="7" s="1"/>
  <c r="H89" i="7" s="1"/>
  <c r="L88" i="7"/>
  <c r="E88" i="7"/>
  <c r="F88" i="7" s="1"/>
  <c r="H88" i="7" s="1"/>
  <c r="L87" i="7"/>
  <c r="E87" i="7"/>
  <c r="F87" i="7" s="1"/>
  <c r="H87" i="7" s="1"/>
  <c r="L86" i="7"/>
  <c r="E86" i="7"/>
  <c r="F86" i="7" s="1"/>
  <c r="H86" i="7" s="1"/>
  <c r="F85" i="7"/>
  <c r="H85" i="7" s="1"/>
  <c r="L84" i="7"/>
  <c r="F83" i="7"/>
  <c r="H83" i="7" s="1"/>
  <c r="L82" i="7"/>
  <c r="E82" i="7"/>
  <c r="F82" i="7" s="1"/>
  <c r="H82" i="7" s="1"/>
  <c r="F81" i="7"/>
  <c r="H81" i="7" s="1"/>
  <c r="L80" i="7"/>
  <c r="F80" i="7"/>
  <c r="H80" i="7" s="1"/>
  <c r="F79" i="7"/>
  <c r="H79" i="7" s="1"/>
  <c r="F78" i="7"/>
  <c r="H78" i="7" s="1"/>
  <c r="F77" i="7"/>
  <c r="H77" i="7" s="1"/>
  <c r="L76" i="7"/>
  <c r="F76" i="7"/>
  <c r="H76" i="7" s="1"/>
  <c r="L75" i="7"/>
  <c r="H75" i="7"/>
  <c r="L74" i="7"/>
  <c r="F74" i="7"/>
  <c r="H74" i="7" s="1"/>
  <c r="H73" i="7"/>
  <c r="F72" i="7"/>
  <c r="H72" i="7" s="1"/>
  <c r="L71" i="7"/>
  <c r="F70" i="7"/>
  <c r="H70" i="7" s="1"/>
  <c r="L62" i="7"/>
  <c r="E62" i="7"/>
  <c r="F62" i="7" s="1"/>
  <c r="H62" i="7" s="1"/>
  <c r="L61" i="7"/>
  <c r="E61" i="7"/>
  <c r="F61" i="7" s="1"/>
  <c r="H61" i="7" s="1"/>
  <c r="L60" i="7"/>
  <c r="E60" i="7"/>
  <c r="F60" i="7" s="1"/>
  <c r="H60" i="7" s="1"/>
  <c r="L59" i="7"/>
  <c r="E59" i="7"/>
  <c r="F59" i="7" s="1"/>
  <c r="H59" i="7" s="1"/>
  <c r="L58" i="7"/>
  <c r="E58" i="7"/>
  <c r="F58" i="7" s="1"/>
  <c r="H58" i="7" s="1"/>
  <c r="L57" i="7"/>
  <c r="E57" i="7"/>
  <c r="F57" i="7" s="1"/>
  <c r="H57" i="7" s="1"/>
  <c r="L56" i="7"/>
  <c r="E56" i="7"/>
  <c r="F56" i="7" s="1"/>
  <c r="H56" i="7" s="1"/>
  <c r="E55" i="7"/>
  <c r="F55" i="7" s="1"/>
  <c r="H55" i="7" s="1"/>
  <c r="F54" i="7"/>
  <c r="H54" i="7" s="1"/>
  <c r="F53" i="7"/>
  <c r="H53" i="7" s="1"/>
  <c r="E53" i="7"/>
  <c r="F52" i="7"/>
  <c r="H52" i="7" s="1"/>
  <c r="F51" i="7"/>
  <c r="H51" i="7" s="1"/>
  <c r="H50" i="7"/>
  <c r="H49" i="7"/>
  <c r="F48" i="7"/>
  <c r="H48" i="7" s="1"/>
  <c r="F47" i="7"/>
  <c r="H47" i="7" s="1"/>
  <c r="F46" i="7"/>
  <c r="H46" i="7" s="1"/>
  <c r="F45" i="7"/>
  <c r="H45" i="7" s="1"/>
  <c r="F44" i="7"/>
  <c r="H44" i="7" s="1"/>
  <c r="H43" i="7"/>
  <c r="H42" i="7"/>
  <c r="H41" i="7"/>
  <c r="F40" i="7"/>
  <c r="H40" i="7" s="1"/>
  <c r="F39" i="7"/>
  <c r="L31" i="7"/>
  <c r="E31" i="7"/>
  <c r="F31" i="7" s="1"/>
  <c r="H31" i="7" s="1"/>
  <c r="L30" i="7"/>
  <c r="E30" i="7"/>
  <c r="F30" i="7" s="1"/>
  <c r="H30" i="7" s="1"/>
  <c r="L29" i="7"/>
  <c r="E29" i="7"/>
  <c r="F29" i="7" s="1"/>
  <c r="H29" i="7" s="1"/>
  <c r="L28" i="7"/>
  <c r="E28" i="7"/>
  <c r="F28" i="7" s="1"/>
  <c r="H28" i="7" s="1"/>
  <c r="L27" i="7"/>
  <c r="E27" i="7"/>
  <c r="F27" i="7" s="1"/>
  <c r="H27" i="7" s="1"/>
  <c r="L26" i="7"/>
  <c r="E26" i="7"/>
  <c r="F26" i="7" s="1"/>
  <c r="H26" i="7" s="1"/>
  <c r="L25" i="7"/>
  <c r="E25" i="7"/>
  <c r="F25" i="7" s="1"/>
  <c r="H25" i="7" s="1"/>
  <c r="L24" i="7"/>
  <c r="E24" i="7"/>
  <c r="F24" i="7" s="1"/>
  <c r="H24" i="7" s="1"/>
  <c r="L23" i="7"/>
  <c r="F23" i="7"/>
  <c r="H23" i="7" s="1"/>
  <c r="E23" i="7"/>
  <c r="L22" i="7"/>
  <c r="E22" i="7"/>
  <c r="F22" i="7" s="1"/>
  <c r="H22" i="7" s="1"/>
  <c r="L21" i="7"/>
  <c r="E21" i="7"/>
  <c r="F21" i="7" s="1"/>
  <c r="H21" i="7" s="1"/>
  <c r="L20" i="7"/>
  <c r="E20" i="7"/>
  <c r="F20" i="7" s="1"/>
  <c r="H20" i="7" s="1"/>
  <c r="E19" i="7"/>
  <c r="F19" i="7" s="1"/>
  <c r="H19" i="7" s="1"/>
  <c r="F18" i="7"/>
  <c r="H18" i="7" s="1"/>
  <c r="F17" i="7"/>
  <c r="H17" i="7" s="1"/>
  <c r="F16" i="7"/>
  <c r="H16" i="7" s="1"/>
  <c r="H15" i="7"/>
  <c r="F14" i="7"/>
  <c r="H14" i="7" s="1"/>
  <c r="F13" i="7"/>
  <c r="H13" i="7" s="1"/>
  <c r="F12" i="7"/>
  <c r="H12" i="7" s="1"/>
  <c r="F11" i="7"/>
  <c r="H11" i="7" s="1"/>
  <c r="F10" i="7"/>
  <c r="H10" i="7" s="1"/>
  <c r="H9" i="7"/>
  <c r="F8" i="7"/>
  <c r="L248" i="3"/>
  <c r="E248" i="3"/>
  <c r="F248" i="3" s="1"/>
  <c r="H248" i="3" s="1"/>
  <c r="L247" i="3"/>
  <c r="E247" i="3"/>
  <c r="F247" i="3" s="1"/>
  <c r="H247" i="3" s="1"/>
  <c r="L246" i="3"/>
  <c r="E246" i="3"/>
  <c r="F246" i="3" s="1"/>
  <c r="H246" i="3" s="1"/>
  <c r="L245" i="3"/>
  <c r="E245" i="3"/>
  <c r="F245" i="3" s="1"/>
  <c r="H245" i="3" s="1"/>
  <c r="L244" i="3"/>
  <c r="E244" i="3"/>
  <c r="F244" i="3" s="1"/>
  <c r="H244" i="3" s="1"/>
  <c r="L243" i="3"/>
  <c r="E243" i="3"/>
  <c r="F243" i="3" s="1"/>
  <c r="H243" i="3" s="1"/>
  <c r="L242" i="3"/>
  <c r="E242" i="3"/>
  <c r="F242" i="3" s="1"/>
  <c r="H242" i="3" s="1"/>
  <c r="L241" i="3"/>
  <c r="E241" i="3"/>
  <c r="F241" i="3" s="1"/>
  <c r="H241" i="3" s="1"/>
  <c r="L240" i="3"/>
  <c r="E240" i="3"/>
  <c r="F240" i="3" s="1"/>
  <c r="H240" i="3" s="1"/>
  <c r="L239" i="3"/>
  <c r="E239" i="3"/>
  <c r="F239" i="3" s="1"/>
  <c r="H239" i="3" s="1"/>
  <c r="L238" i="3"/>
  <c r="E238" i="3"/>
  <c r="F238" i="3" s="1"/>
  <c r="H238" i="3" s="1"/>
  <c r="L237" i="3"/>
  <c r="E237" i="3"/>
  <c r="F237" i="3" s="1"/>
  <c r="H237" i="3" s="1"/>
  <c r="L236" i="3"/>
  <c r="E236" i="3"/>
  <c r="F236" i="3" s="1"/>
  <c r="H236" i="3" s="1"/>
  <c r="L235" i="3"/>
  <c r="E235" i="3"/>
  <c r="F235" i="3" s="1"/>
  <c r="H235" i="3" s="1"/>
  <c r="L234" i="3"/>
  <c r="E234" i="3"/>
  <c r="F234" i="3" s="1"/>
  <c r="H234" i="3" s="1"/>
  <c r="L233" i="3"/>
  <c r="E233" i="3"/>
  <c r="F233" i="3" s="1"/>
  <c r="H233" i="3" s="1"/>
  <c r="L232" i="3"/>
  <c r="E232" i="3"/>
  <c r="F232" i="3" s="1"/>
  <c r="H232" i="3" s="1"/>
  <c r="L231" i="3"/>
  <c r="F231" i="3"/>
  <c r="H231" i="3" s="1"/>
  <c r="E231" i="3"/>
  <c r="L230" i="3"/>
  <c r="E230" i="3"/>
  <c r="F230" i="3" s="1"/>
  <c r="H230" i="3" s="1"/>
  <c r="L229" i="3"/>
  <c r="E229" i="3"/>
  <c r="F229" i="3" s="1"/>
  <c r="H229" i="3" s="1"/>
  <c r="L228" i="3"/>
  <c r="E228" i="3"/>
  <c r="F228" i="3" s="1"/>
  <c r="H228" i="3" s="1"/>
  <c r="L227" i="3"/>
  <c r="E227" i="3"/>
  <c r="F227" i="3" s="1"/>
  <c r="H227" i="3" s="1"/>
  <c r="L226" i="3"/>
  <c r="E226" i="3"/>
  <c r="F226" i="3" s="1"/>
  <c r="H226" i="3" s="1"/>
  <c r="E225" i="3"/>
  <c r="F225" i="3" s="1"/>
  <c r="L217" i="3"/>
  <c r="E217" i="3"/>
  <c r="F217" i="3" s="1"/>
  <c r="H217" i="3" s="1"/>
  <c r="L216" i="3"/>
  <c r="E216" i="3"/>
  <c r="F216" i="3" s="1"/>
  <c r="H216" i="3" s="1"/>
  <c r="L215" i="3"/>
  <c r="E215" i="3"/>
  <c r="F215" i="3" s="1"/>
  <c r="H215" i="3" s="1"/>
  <c r="L214" i="3"/>
  <c r="E214" i="3"/>
  <c r="F214" i="3" s="1"/>
  <c r="H214" i="3" s="1"/>
  <c r="L213" i="3"/>
  <c r="E213" i="3"/>
  <c r="F213" i="3" s="1"/>
  <c r="H213" i="3" s="1"/>
  <c r="L212" i="3"/>
  <c r="E212" i="3"/>
  <c r="F212" i="3" s="1"/>
  <c r="H212" i="3" s="1"/>
  <c r="L211" i="3"/>
  <c r="E211" i="3"/>
  <c r="F211" i="3" s="1"/>
  <c r="H211" i="3" s="1"/>
  <c r="L210" i="3"/>
  <c r="E210" i="3"/>
  <c r="F210" i="3" s="1"/>
  <c r="H210" i="3" s="1"/>
  <c r="L209" i="3"/>
  <c r="E209" i="3"/>
  <c r="F209" i="3" s="1"/>
  <c r="H209" i="3" s="1"/>
  <c r="L208" i="3"/>
  <c r="E208" i="3"/>
  <c r="F208" i="3" s="1"/>
  <c r="H208" i="3" s="1"/>
  <c r="L207" i="3"/>
  <c r="E207" i="3"/>
  <c r="F207" i="3" s="1"/>
  <c r="H207" i="3" s="1"/>
  <c r="L206" i="3"/>
  <c r="E206" i="3"/>
  <c r="F206" i="3" s="1"/>
  <c r="H206" i="3" s="1"/>
  <c r="L205" i="3"/>
  <c r="E205" i="3"/>
  <c r="F205" i="3" s="1"/>
  <c r="H205" i="3" s="1"/>
  <c r="L204" i="3"/>
  <c r="E204" i="3"/>
  <c r="F204" i="3" s="1"/>
  <c r="H204" i="3" s="1"/>
  <c r="L203" i="3"/>
  <c r="E203" i="3"/>
  <c r="F203" i="3" s="1"/>
  <c r="H203" i="3" s="1"/>
  <c r="L202" i="3"/>
  <c r="E202" i="3"/>
  <c r="F202" i="3" s="1"/>
  <c r="H202" i="3" s="1"/>
  <c r="L201" i="3"/>
  <c r="E201" i="3"/>
  <c r="F201" i="3" s="1"/>
  <c r="H201" i="3" s="1"/>
  <c r="L200" i="3"/>
  <c r="E200" i="3"/>
  <c r="F200" i="3" s="1"/>
  <c r="H200" i="3" s="1"/>
  <c r="L199" i="3"/>
  <c r="E199" i="3"/>
  <c r="F199" i="3" s="1"/>
  <c r="H199" i="3" s="1"/>
  <c r="L198" i="3"/>
  <c r="E198" i="3"/>
  <c r="F198" i="3" s="1"/>
  <c r="H198" i="3" s="1"/>
  <c r="L197" i="3"/>
  <c r="E197" i="3"/>
  <c r="F197" i="3" s="1"/>
  <c r="H197" i="3" s="1"/>
  <c r="L196" i="3"/>
  <c r="E196" i="3"/>
  <c r="F196" i="3" s="1"/>
  <c r="H196" i="3" s="1"/>
  <c r="L195" i="3"/>
  <c r="E195" i="3"/>
  <c r="F195" i="3" s="1"/>
  <c r="E194" i="3"/>
  <c r="F194" i="3" s="1"/>
  <c r="H194" i="3" s="1"/>
  <c r="L186" i="3"/>
  <c r="E186" i="3"/>
  <c r="F186" i="3" s="1"/>
  <c r="H186" i="3" s="1"/>
  <c r="L185" i="3"/>
  <c r="E185" i="3"/>
  <c r="F185" i="3" s="1"/>
  <c r="H185" i="3" s="1"/>
  <c r="L184" i="3"/>
  <c r="E184" i="3"/>
  <c r="F184" i="3" s="1"/>
  <c r="H184" i="3" s="1"/>
  <c r="L183" i="3"/>
  <c r="E183" i="3"/>
  <c r="F183" i="3" s="1"/>
  <c r="H183" i="3" s="1"/>
  <c r="L182" i="3"/>
  <c r="E182" i="3"/>
  <c r="F182" i="3" s="1"/>
  <c r="H182" i="3" s="1"/>
  <c r="L181" i="3"/>
  <c r="E181" i="3"/>
  <c r="F181" i="3" s="1"/>
  <c r="H181" i="3" s="1"/>
  <c r="L180" i="3"/>
  <c r="E180" i="3"/>
  <c r="F180" i="3" s="1"/>
  <c r="H180" i="3" s="1"/>
  <c r="E179" i="3"/>
  <c r="F179" i="3" s="1"/>
  <c r="H179" i="3" s="1"/>
  <c r="E178" i="3"/>
  <c r="F178" i="3" s="1"/>
  <c r="H178" i="3" s="1"/>
  <c r="E177" i="3"/>
  <c r="F177" i="3" s="1"/>
  <c r="H177" i="3" s="1"/>
  <c r="E176" i="3"/>
  <c r="F176" i="3" s="1"/>
  <c r="H176" i="3" s="1"/>
  <c r="H175" i="3"/>
  <c r="E174" i="3"/>
  <c r="F174" i="3" s="1"/>
  <c r="H174" i="3" s="1"/>
  <c r="H173" i="3"/>
  <c r="H172" i="3"/>
  <c r="H171" i="3"/>
  <c r="F170" i="3"/>
  <c r="H170" i="3" s="1"/>
  <c r="E169" i="3"/>
  <c r="F169" i="3" s="1"/>
  <c r="H169" i="3" s="1"/>
  <c r="E168" i="3"/>
  <c r="F168" i="3" s="1"/>
  <c r="H168" i="3" s="1"/>
  <c r="F167" i="3"/>
  <c r="H167" i="3" s="1"/>
  <c r="H166" i="3"/>
  <c r="F165" i="3"/>
  <c r="H165" i="3" s="1"/>
  <c r="H164" i="3"/>
  <c r="F163" i="3"/>
  <c r="L155" i="3"/>
  <c r="E155" i="3"/>
  <c r="F155" i="3" s="1"/>
  <c r="H155" i="3" s="1"/>
  <c r="L154" i="3"/>
  <c r="E154" i="3"/>
  <c r="F154" i="3" s="1"/>
  <c r="H154" i="3" s="1"/>
  <c r="L153" i="3"/>
  <c r="E153" i="3"/>
  <c r="F153" i="3" s="1"/>
  <c r="H153" i="3" s="1"/>
  <c r="L152" i="3"/>
  <c r="E152" i="3"/>
  <c r="F152" i="3" s="1"/>
  <c r="H152" i="3" s="1"/>
  <c r="L151" i="3"/>
  <c r="E151" i="3"/>
  <c r="F151" i="3" s="1"/>
  <c r="H151" i="3" s="1"/>
  <c r="L150" i="3"/>
  <c r="E150" i="3"/>
  <c r="F150" i="3" s="1"/>
  <c r="H150" i="3" s="1"/>
  <c r="L149" i="3"/>
  <c r="E149" i="3"/>
  <c r="F149" i="3" s="1"/>
  <c r="H149" i="3" s="1"/>
  <c r="L148" i="3"/>
  <c r="E148" i="3"/>
  <c r="F148" i="3" s="1"/>
  <c r="H148" i="3" s="1"/>
  <c r="L147" i="3"/>
  <c r="E147" i="3"/>
  <c r="F147" i="3" s="1"/>
  <c r="H147" i="3" s="1"/>
  <c r="L146" i="3"/>
  <c r="E146" i="3"/>
  <c r="F146" i="3" s="1"/>
  <c r="H146" i="3" s="1"/>
  <c r="F145" i="3"/>
  <c r="H145" i="3" s="1"/>
  <c r="H144" i="3"/>
  <c r="E143" i="3"/>
  <c r="F143" i="3" s="1"/>
  <c r="H143" i="3" s="1"/>
  <c r="F142" i="3"/>
  <c r="H142" i="3" s="1"/>
  <c r="F141" i="3"/>
  <c r="H141" i="3" s="1"/>
  <c r="H140" i="3"/>
  <c r="F139" i="3"/>
  <c r="H139" i="3" s="1"/>
  <c r="F138" i="3"/>
  <c r="H138" i="3" s="1"/>
  <c r="F137" i="3"/>
  <c r="H137" i="3" s="1"/>
  <c r="F136" i="3"/>
  <c r="H136" i="3" s="1"/>
  <c r="F135" i="3"/>
  <c r="H135" i="3" s="1"/>
  <c r="E134" i="3"/>
  <c r="F134" i="3" s="1"/>
  <c r="H134" i="3" s="1"/>
  <c r="F133" i="3"/>
  <c r="H133" i="3" s="1"/>
  <c r="E132" i="3"/>
  <c r="F132" i="3" s="1"/>
  <c r="L124" i="3"/>
  <c r="E124" i="3"/>
  <c r="F124" i="3" s="1"/>
  <c r="H124" i="3" s="1"/>
  <c r="L123" i="3"/>
  <c r="F123" i="3"/>
  <c r="H123" i="3" s="1"/>
  <c r="E123" i="3"/>
  <c r="L122" i="3"/>
  <c r="E122" i="3"/>
  <c r="F122" i="3" s="1"/>
  <c r="H122" i="3" s="1"/>
  <c r="L121" i="3"/>
  <c r="E121" i="3"/>
  <c r="F121" i="3" s="1"/>
  <c r="H121" i="3" s="1"/>
  <c r="L120" i="3"/>
  <c r="E120" i="3"/>
  <c r="F120" i="3" s="1"/>
  <c r="H120" i="3" s="1"/>
  <c r="L119" i="3"/>
  <c r="E119" i="3"/>
  <c r="F119" i="3" s="1"/>
  <c r="H119" i="3" s="1"/>
  <c r="L118" i="3"/>
  <c r="E118" i="3"/>
  <c r="F118" i="3" s="1"/>
  <c r="H118" i="3" s="1"/>
  <c r="L117" i="3"/>
  <c r="E117" i="3"/>
  <c r="F117" i="3" s="1"/>
  <c r="H117" i="3" s="1"/>
  <c r="L116" i="3"/>
  <c r="E116" i="3"/>
  <c r="F116" i="3" s="1"/>
  <c r="H116" i="3" s="1"/>
  <c r="L115" i="3"/>
  <c r="E115" i="3"/>
  <c r="F115" i="3" s="1"/>
  <c r="H115" i="3" s="1"/>
  <c r="L114" i="3"/>
  <c r="E114" i="3"/>
  <c r="F114" i="3" s="1"/>
  <c r="H114" i="3" s="1"/>
  <c r="L113" i="3"/>
  <c r="E113" i="3"/>
  <c r="F113" i="3" s="1"/>
  <c r="H113" i="3" s="1"/>
  <c r="L112" i="3"/>
  <c r="E112" i="3"/>
  <c r="F112" i="3" s="1"/>
  <c r="H112" i="3" s="1"/>
  <c r="L111" i="3"/>
  <c r="E111" i="3"/>
  <c r="F111" i="3" s="1"/>
  <c r="H111" i="3" s="1"/>
  <c r="H110" i="3"/>
  <c r="F109" i="3"/>
  <c r="H109" i="3" s="1"/>
  <c r="F108" i="3"/>
  <c r="H108" i="3" s="1"/>
  <c r="H107" i="3"/>
  <c r="F106" i="3"/>
  <c r="H106" i="3" s="1"/>
  <c r="E105" i="3"/>
  <c r="F105" i="3" s="1"/>
  <c r="H105" i="3" s="1"/>
  <c r="E104" i="3"/>
  <c r="F104" i="3" s="1"/>
  <c r="H104" i="3" s="1"/>
  <c r="F103" i="3"/>
  <c r="H103" i="3" s="1"/>
  <c r="E102" i="3"/>
  <c r="F102" i="3" s="1"/>
  <c r="H102" i="3" s="1"/>
  <c r="F101" i="3"/>
  <c r="L93" i="3"/>
  <c r="E93" i="3"/>
  <c r="F93" i="3" s="1"/>
  <c r="H93" i="3" s="1"/>
  <c r="L92" i="3"/>
  <c r="E92" i="3"/>
  <c r="F92" i="3" s="1"/>
  <c r="H92" i="3" s="1"/>
  <c r="L91" i="3"/>
  <c r="E91" i="3"/>
  <c r="F91" i="3" s="1"/>
  <c r="H91" i="3" s="1"/>
  <c r="L90" i="3"/>
  <c r="E90" i="3"/>
  <c r="F90" i="3" s="1"/>
  <c r="H90" i="3" s="1"/>
  <c r="L89" i="3"/>
  <c r="E89" i="3"/>
  <c r="F89" i="3" s="1"/>
  <c r="H89" i="3" s="1"/>
  <c r="L88" i="3"/>
  <c r="E88" i="3"/>
  <c r="F88" i="3" s="1"/>
  <c r="H88" i="3" s="1"/>
  <c r="L87" i="3"/>
  <c r="E87" i="3"/>
  <c r="F87" i="3" s="1"/>
  <c r="H87" i="3" s="1"/>
  <c r="L86" i="3"/>
  <c r="E86" i="3"/>
  <c r="F86" i="3" s="1"/>
  <c r="H86" i="3" s="1"/>
  <c r="L85" i="3"/>
  <c r="E85" i="3"/>
  <c r="F85" i="3" s="1"/>
  <c r="H85" i="3" s="1"/>
  <c r="L84" i="3"/>
  <c r="E84" i="3"/>
  <c r="F84" i="3" s="1"/>
  <c r="H84" i="3" s="1"/>
  <c r="L83" i="3"/>
  <c r="E83" i="3"/>
  <c r="F83" i="3" s="1"/>
  <c r="H83" i="3" s="1"/>
  <c r="H82" i="3"/>
  <c r="F81" i="3"/>
  <c r="H81" i="3" s="1"/>
  <c r="L80" i="3"/>
  <c r="H80" i="3"/>
  <c r="F79" i="3"/>
  <c r="H79" i="3" s="1"/>
  <c r="L78" i="3"/>
  <c r="E78" i="3"/>
  <c r="F78" i="3" s="1"/>
  <c r="H78" i="3" s="1"/>
  <c r="H77" i="3"/>
  <c r="L76" i="3"/>
  <c r="F76" i="3"/>
  <c r="H76" i="3" s="1"/>
  <c r="L75" i="3"/>
  <c r="F75" i="3"/>
  <c r="H75" i="3" s="1"/>
  <c r="F74" i="3"/>
  <c r="H74" i="3" s="1"/>
  <c r="L73" i="3"/>
  <c r="H73" i="3"/>
  <c r="F72" i="3"/>
  <c r="H72" i="3" s="1"/>
  <c r="F71" i="3"/>
  <c r="H71" i="3" s="1"/>
  <c r="F70" i="3"/>
  <c r="H70" i="3" s="1"/>
  <c r="L62" i="3"/>
  <c r="F62" i="3"/>
  <c r="H62" i="3" s="1"/>
  <c r="E62" i="3"/>
  <c r="L61" i="3"/>
  <c r="E61" i="3"/>
  <c r="F61" i="3" s="1"/>
  <c r="H61" i="3" s="1"/>
  <c r="L60" i="3"/>
  <c r="F60" i="3"/>
  <c r="H60" i="3" s="1"/>
  <c r="E60" i="3"/>
  <c r="L59" i="3"/>
  <c r="E59" i="3"/>
  <c r="F59" i="3" s="1"/>
  <c r="H59" i="3" s="1"/>
  <c r="L58" i="3"/>
  <c r="E58" i="3"/>
  <c r="F58" i="3" s="1"/>
  <c r="H58" i="3" s="1"/>
  <c r="L57" i="3"/>
  <c r="E57" i="3"/>
  <c r="F57" i="3" s="1"/>
  <c r="H57" i="3" s="1"/>
  <c r="L56" i="3"/>
  <c r="E56" i="3"/>
  <c r="F56" i="3" s="1"/>
  <c r="H56" i="3" s="1"/>
  <c r="L55" i="3"/>
  <c r="E55" i="3"/>
  <c r="F55" i="3" s="1"/>
  <c r="H55" i="3" s="1"/>
  <c r="L54" i="3"/>
  <c r="E54" i="3"/>
  <c r="F54" i="3" s="1"/>
  <c r="H54" i="3" s="1"/>
  <c r="L53" i="3"/>
  <c r="E53" i="3"/>
  <c r="F53" i="3" s="1"/>
  <c r="H53" i="3" s="1"/>
  <c r="L52" i="3"/>
  <c r="E52" i="3"/>
  <c r="F52" i="3" s="1"/>
  <c r="H52" i="3" s="1"/>
  <c r="L51" i="3"/>
  <c r="E51" i="3"/>
  <c r="F51" i="3" s="1"/>
  <c r="H51" i="3" s="1"/>
  <c r="F50" i="3"/>
  <c r="H50" i="3" s="1"/>
  <c r="F49" i="3"/>
  <c r="H49" i="3" s="1"/>
  <c r="L48" i="3"/>
  <c r="E48" i="3"/>
  <c r="F48" i="3" s="1"/>
  <c r="H48" i="3" s="1"/>
  <c r="L47" i="3"/>
  <c r="E47" i="3"/>
  <c r="F47" i="3" s="1"/>
  <c r="H47" i="3" s="1"/>
  <c r="L46" i="3"/>
  <c r="H46" i="3"/>
  <c r="L45" i="3"/>
  <c r="H45" i="3"/>
  <c r="F44" i="3"/>
  <c r="H44" i="3" s="1"/>
  <c r="L43" i="3"/>
  <c r="H43" i="3"/>
  <c r="F42" i="3"/>
  <c r="H42" i="3" s="1"/>
  <c r="L41" i="3"/>
  <c r="H41" i="3"/>
  <c r="F40" i="3"/>
  <c r="H40" i="3" s="1"/>
  <c r="F39" i="3"/>
  <c r="L31" i="3"/>
  <c r="E31" i="3"/>
  <c r="F31" i="3" s="1"/>
  <c r="H31" i="3" s="1"/>
  <c r="L30" i="3"/>
  <c r="E30" i="3"/>
  <c r="F30" i="3" s="1"/>
  <c r="H30" i="3" s="1"/>
  <c r="L29" i="3"/>
  <c r="E29" i="3"/>
  <c r="F29" i="3" s="1"/>
  <c r="H29" i="3" s="1"/>
  <c r="L28" i="3"/>
  <c r="E28" i="3"/>
  <c r="F28" i="3" s="1"/>
  <c r="H28" i="3" s="1"/>
  <c r="L27" i="3"/>
  <c r="E27" i="3"/>
  <c r="F27" i="3" s="1"/>
  <c r="H27" i="3" s="1"/>
  <c r="L26" i="3"/>
  <c r="E26" i="3"/>
  <c r="F26" i="3" s="1"/>
  <c r="H26" i="3" s="1"/>
  <c r="L25" i="3"/>
  <c r="E25" i="3"/>
  <c r="F25" i="3" s="1"/>
  <c r="H25" i="3" s="1"/>
  <c r="L24" i="3"/>
  <c r="E24" i="3"/>
  <c r="F24" i="3" s="1"/>
  <c r="H24" i="3" s="1"/>
  <c r="L23" i="3"/>
  <c r="E23" i="3"/>
  <c r="F23" i="3" s="1"/>
  <c r="H23" i="3" s="1"/>
  <c r="L22" i="3"/>
  <c r="E22" i="3"/>
  <c r="F22" i="3" s="1"/>
  <c r="H22" i="3" s="1"/>
  <c r="L21" i="3"/>
  <c r="E21" i="3"/>
  <c r="F21" i="3" s="1"/>
  <c r="H21" i="3" s="1"/>
  <c r="L20" i="3"/>
  <c r="E20" i="3"/>
  <c r="F20" i="3" s="1"/>
  <c r="H20" i="3" s="1"/>
  <c r="L19" i="3"/>
  <c r="E19" i="3"/>
  <c r="F19" i="3" s="1"/>
  <c r="H19" i="3" s="1"/>
  <c r="L18" i="3"/>
  <c r="E18" i="3"/>
  <c r="F18" i="3" s="1"/>
  <c r="H18" i="3" s="1"/>
  <c r="L17" i="3"/>
  <c r="E17" i="3"/>
  <c r="F17" i="3" s="1"/>
  <c r="H17" i="3" s="1"/>
  <c r="H16" i="3"/>
  <c r="E15" i="3"/>
  <c r="F15" i="3" s="1"/>
  <c r="H15" i="3" s="1"/>
  <c r="F14" i="3"/>
  <c r="H14" i="3" s="1"/>
  <c r="H13" i="3"/>
  <c r="F12" i="3"/>
  <c r="H12" i="3" s="1"/>
  <c r="F11" i="3"/>
  <c r="H11" i="3" s="1"/>
  <c r="F10" i="3"/>
  <c r="H10" i="3" s="1"/>
  <c r="H9" i="3"/>
  <c r="F8" i="3"/>
  <c r="D89" i="8"/>
  <c r="C89" i="8"/>
  <c r="D76" i="8"/>
  <c r="C76" i="8"/>
  <c r="L52" i="8"/>
  <c r="K52" i="8"/>
  <c r="M52" i="8" s="1"/>
  <c r="N52" i="8" s="1"/>
  <c r="M51" i="8"/>
  <c r="N51" i="8" s="1"/>
  <c r="M50" i="8"/>
  <c r="N50" i="8" s="1"/>
  <c r="M49" i="8"/>
  <c r="N49" i="8" s="1"/>
  <c r="M48" i="8"/>
  <c r="N48" i="8" s="1"/>
  <c r="M47" i="8"/>
  <c r="N47" i="8" s="1"/>
  <c r="M46" i="8"/>
  <c r="N46" i="8" s="1"/>
  <c r="M45" i="8"/>
  <c r="N45" i="8" s="1"/>
  <c r="M44" i="8"/>
  <c r="N44" i="8" s="1"/>
  <c r="M43" i="8"/>
  <c r="N43" i="8" s="1"/>
  <c r="M42" i="8"/>
  <c r="N42" i="8" s="1"/>
  <c r="K37" i="8"/>
  <c r="M36" i="8"/>
  <c r="N36" i="8" s="1"/>
  <c r="M35" i="8"/>
  <c r="N35" i="8" s="1"/>
  <c r="M34" i="8"/>
  <c r="N34" i="8" s="1"/>
  <c r="M33" i="8"/>
  <c r="N33" i="8" s="1"/>
  <c r="M27" i="8"/>
  <c r="N27" i="8" s="1"/>
  <c r="K20" i="8"/>
  <c r="M19" i="8"/>
  <c r="N19" i="8" s="1"/>
  <c r="M18" i="8"/>
  <c r="N18" i="8" s="1"/>
  <c r="M17" i="8"/>
  <c r="N17" i="8" s="1"/>
  <c r="M16" i="8"/>
  <c r="N16" i="8" s="1"/>
  <c r="M15" i="8"/>
  <c r="N15" i="8" s="1"/>
  <c r="N14" i="8"/>
  <c r="M14" i="8"/>
  <c r="M13" i="8"/>
  <c r="N13" i="8" s="1"/>
  <c r="M12" i="8"/>
  <c r="N12" i="8" s="1"/>
  <c r="M11" i="8"/>
  <c r="N11" i="8" s="1"/>
  <c r="M10" i="8"/>
  <c r="N10" i="8" s="1"/>
  <c r="E89" i="8" l="1"/>
  <c r="N37" i="8"/>
  <c r="E76" i="8"/>
  <c r="H126" i="7"/>
  <c r="F33" i="7"/>
  <c r="H71" i="7"/>
  <c r="H95" i="7" s="1"/>
  <c r="F95" i="7"/>
  <c r="H132" i="7"/>
  <c r="H157" i="7" s="1"/>
  <c r="F157" i="7"/>
  <c r="H219" i="7"/>
  <c r="H163" i="7"/>
  <c r="H188" i="7" s="1"/>
  <c r="F188" i="7"/>
  <c r="F250" i="7"/>
  <c r="H225" i="7"/>
  <c r="H250" i="7" s="1"/>
  <c r="F64" i="7"/>
  <c r="H39" i="7"/>
  <c r="H64" i="7" s="1"/>
  <c r="H8" i="7"/>
  <c r="H33" i="7" s="1"/>
  <c r="F126" i="7"/>
  <c r="F219" i="7"/>
  <c r="F157" i="3"/>
  <c r="F126" i="3"/>
  <c r="H101" i="3"/>
  <c r="H126" i="3" s="1"/>
  <c r="H225" i="3"/>
  <c r="H250" i="3" s="1"/>
  <c r="F250" i="3"/>
  <c r="H95" i="3"/>
  <c r="H195" i="3"/>
  <c r="H219" i="3" s="1"/>
  <c r="F219" i="3"/>
  <c r="H39" i="3"/>
  <c r="H64" i="3" s="1"/>
  <c r="F64" i="3"/>
  <c r="H8" i="3"/>
  <c r="H33" i="3" s="1"/>
  <c r="F33" i="3"/>
  <c r="F188" i="3"/>
  <c r="H163" i="3"/>
  <c r="H188" i="3" s="1"/>
  <c r="H132" i="3"/>
  <c r="H157" i="3" s="1"/>
  <c r="F95" i="3"/>
  <c r="H252" i="7" l="1"/>
  <c r="H252" i="3"/>
</calcChain>
</file>

<file path=xl/sharedStrings.xml><?xml version="1.0" encoding="utf-8"?>
<sst xmlns="http://schemas.openxmlformats.org/spreadsheetml/2006/main" count="1230" uniqueCount="292">
  <si>
    <t>OUTLAY</t>
  </si>
  <si>
    <t>NO BET</t>
  </si>
  <si>
    <t>DOOMBEN</t>
  </si>
  <si>
    <t>TO WIN $/RACE</t>
  </si>
  <si>
    <t>RETURN</t>
  </si>
  <si>
    <t>TRACK:</t>
  </si>
  <si>
    <t>RACE:</t>
  </si>
  <si>
    <t>ASS/ODD</t>
  </si>
  <si>
    <t>RESULTS</t>
  </si>
  <si>
    <t>MARKET:</t>
  </si>
  <si>
    <t>TOTAL OUTLAY:</t>
  </si>
  <si>
    <t>PROFIT:</t>
  </si>
  <si>
    <t xml:space="preserve">  </t>
  </si>
  <si>
    <t>TOTAL PROFIT/(LOSS)</t>
  </si>
  <si>
    <t>M</t>
  </si>
  <si>
    <t>Override NO BET - Type B</t>
  </si>
  <si>
    <t>TAB</t>
  </si>
  <si>
    <t>HORSES</t>
  </si>
  <si>
    <r>
      <rPr>
        <b/>
        <sz val="11"/>
        <color theme="1"/>
        <rFont val="Calibri"/>
        <family val="2"/>
        <scheme val="minor"/>
      </rPr>
      <t>MARKET MOVES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FLUC'S</t>
    </r>
  </si>
  <si>
    <r>
      <rPr>
        <b/>
        <sz val="11"/>
        <color theme="1"/>
        <rFont val="Calibri"/>
        <family val="2"/>
        <scheme val="minor"/>
      </rPr>
      <t>MONEY MOVERS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M/O</t>
    </r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</si>
  <si>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</si>
  <si>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</si>
  <si>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 xml:space="preserve">TUES FLUC  </t>
  </si>
  <si>
    <t>WED FLUC</t>
  </si>
  <si>
    <t xml:space="preserve">TUES M/O  $ </t>
  </si>
  <si>
    <t>WED M/O $</t>
  </si>
  <si>
    <t>RESULT:</t>
  </si>
  <si>
    <t>P/L</t>
  </si>
  <si>
    <t>TOTAL</t>
  </si>
  <si>
    <t xml:space="preserve"> RACEBIZ  - PUNTING WITH A DIFFERENCE - 1300 RACEBIZ</t>
  </si>
  <si>
    <t>RACEBIZ RATING - MARKET MOVERS - MONEY MOVERS - MID WEEK</t>
  </si>
  <si>
    <t>OPENING BSP</t>
  </si>
  <si>
    <t>CLOSING BSP</t>
  </si>
  <si>
    <t xml:space="preserve">Impact </t>
  </si>
  <si>
    <t>Value</t>
  </si>
  <si>
    <t>Report</t>
  </si>
  <si>
    <t>SANDOWN</t>
  </si>
  <si>
    <t xml:space="preserve"> E/Class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</si>
  <si>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M/O  RESULTS TOTAL</t>
    </r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</si>
  <si>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BEST BETS</t>
    </r>
  </si>
  <si>
    <t>NUMBER:</t>
  </si>
  <si>
    <t>SELECTIONS:</t>
  </si>
  <si>
    <t>RESULT</t>
  </si>
  <si>
    <t xml:space="preserve">OPEN/BSP </t>
  </si>
  <si>
    <t>ACT/ODDS</t>
  </si>
  <si>
    <t>PR/LOSS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</si>
  <si>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TOP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MONEY MOVERS M/O</t>
    </r>
  </si>
  <si>
    <t>BSP $</t>
  </si>
  <si>
    <t>ODDS</t>
  </si>
  <si>
    <r>
      <rPr>
        <b/>
        <sz val="14"/>
        <color theme="4" tint="-0.499984740745262"/>
        <rFont val="Calibri"/>
        <family val="2"/>
        <scheme val="minor"/>
      </rPr>
      <t xml:space="preserve">RACEBIZ </t>
    </r>
    <r>
      <rPr>
        <b/>
        <sz val="14"/>
        <color rgb="FFFF0000"/>
        <rFont val="Calibri"/>
        <family val="2"/>
        <scheme val="minor"/>
      </rPr>
      <t>TOP</t>
    </r>
    <r>
      <rPr>
        <b/>
        <sz val="14"/>
        <color theme="4" tint="-0.499984740745262"/>
        <rFont val="Calibri"/>
        <family val="2"/>
        <scheme val="minor"/>
      </rPr>
      <t xml:space="preserve"> </t>
    </r>
    <r>
      <rPr>
        <b/>
        <sz val="14"/>
        <color rgb="FFFF0000"/>
        <rFont val="Calibri"/>
        <family val="2"/>
        <scheme val="minor"/>
      </rPr>
      <t>RATED HORSES</t>
    </r>
  </si>
  <si>
    <t>BEST OUTSIDER:</t>
  </si>
  <si>
    <t>RaceBiz Selection</t>
  </si>
  <si>
    <t xml:space="preserve">TOTAL OUTLAY: </t>
  </si>
  <si>
    <r>
      <t xml:space="preserve">14 SEPTEMBER WEDNESDAY 2022 RACBIZ PRO - </t>
    </r>
    <r>
      <rPr>
        <b/>
        <sz val="12"/>
        <color rgb="FFFF0000"/>
        <rFont val="Calibri"/>
        <family val="2"/>
        <scheme val="minor"/>
      </rPr>
      <t>SANDOWN</t>
    </r>
  </si>
  <si>
    <t>JEKYLL'N'HYDE</t>
  </si>
  <si>
    <t>ANEWDAYDAWNING</t>
  </si>
  <si>
    <t>MORECORUBA</t>
  </si>
  <si>
    <t>TRUE PATRIOT</t>
  </si>
  <si>
    <t>ROSE DIOR</t>
  </si>
  <si>
    <t>RIPPA CHOICE</t>
  </si>
  <si>
    <t>QUINDI PENSI</t>
  </si>
  <si>
    <t>LAVROVSKY</t>
  </si>
  <si>
    <t xml:space="preserve">HOLSTER </t>
  </si>
  <si>
    <t>KISSINGER</t>
  </si>
  <si>
    <t xml:space="preserve">MR BLACKWOOD </t>
  </si>
  <si>
    <t xml:space="preserve">WANJIRU </t>
  </si>
  <si>
    <t>*</t>
  </si>
  <si>
    <t>2.10 PM</t>
  </si>
  <si>
    <t>1800m</t>
  </si>
  <si>
    <t>BM-64</t>
  </si>
  <si>
    <t>MAX MERCURY 100</t>
  </si>
  <si>
    <t>1500m</t>
  </si>
  <si>
    <t>2.45 PM</t>
  </si>
  <si>
    <t>GALACTIC FURY</t>
  </si>
  <si>
    <t>ECO WARRIOR</t>
  </si>
  <si>
    <t>EATON</t>
  </si>
  <si>
    <t>REVUE</t>
  </si>
  <si>
    <t>OUR BOY BRYAN</t>
  </si>
  <si>
    <t>RUDY RUDE</t>
  </si>
  <si>
    <t>ANCIENT EGYPT</t>
  </si>
  <si>
    <t>FROM PANTHERLAND</t>
  </si>
  <si>
    <t>MOOLAH MOOLAH</t>
  </si>
  <si>
    <t>CISALPINE</t>
  </si>
  <si>
    <t>ROCKIN' ZAIN</t>
  </si>
  <si>
    <t>I COULD DO BETTER</t>
  </si>
  <si>
    <t xml:space="preserve">RED PHANTOM </t>
  </si>
  <si>
    <t>MAHREZ</t>
  </si>
  <si>
    <t>BUNCHAN</t>
  </si>
  <si>
    <t xml:space="preserve">LAYBUY </t>
  </si>
  <si>
    <t>PERFECT WORLD</t>
  </si>
  <si>
    <t>PUCKAPUNYAL</t>
  </si>
  <si>
    <t>APRES LA MER</t>
  </si>
  <si>
    <t>LA VINA</t>
  </si>
  <si>
    <t>ATOMIC SELFIE</t>
  </si>
  <si>
    <t>REBEL'S CHOICE</t>
  </si>
  <si>
    <t>CANTINA</t>
  </si>
  <si>
    <t>EMERALD CROWN</t>
  </si>
  <si>
    <t>PICARONES</t>
  </si>
  <si>
    <t>WISH I MIGHT</t>
  </si>
  <si>
    <t>IT'S CLASSIFIED</t>
  </si>
  <si>
    <t>LULU DARLING</t>
  </si>
  <si>
    <t>SAVONIA</t>
  </si>
  <si>
    <t>3.20 PM</t>
  </si>
  <si>
    <t>1300m</t>
  </si>
  <si>
    <t>FM-BM-70</t>
  </si>
  <si>
    <t xml:space="preserve">GWITHIAN BAY </t>
  </si>
  <si>
    <t>SPRING VALLEY</t>
  </si>
  <si>
    <t>ELVARIC</t>
  </si>
  <si>
    <t>REPUTABELLE 100</t>
  </si>
  <si>
    <t>BM-84</t>
  </si>
  <si>
    <t>POETIC CHARMER</t>
  </si>
  <si>
    <t>RIVER TWAIN</t>
  </si>
  <si>
    <t>THINK 'N' FLY</t>
  </si>
  <si>
    <t>RIGHT YOU ARE</t>
  </si>
  <si>
    <t>SESSIONS ROAD</t>
  </si>
  <si>
    <t>ELUDING</t>
  </si>
  <si>
    <t>MONTATHER (IRE)</t>
  </si>
  <si>
    <t>ZOUZARELLA</t>
  </si>
  <si>
    <t>FIELD OF ROSES</t>
  </si>
  <si>
    <t xml:space="preserve">HELLO BROADCAST </t>
  </si>
  <si>
    <t xml:space="preserve">ALHAMBRA LAD </t>
  </si>
  <si>
    <t xml:space="preserve">FIVEFINGERDISCOUNT </t>
  </si>
  <si>
    <t>JUPITUS 100 100</t>
  </si>
  <si>
    <t>THE GARDEN 100</t>
  </si>
  <si>
    <t>5.05 PM</t>
  </si>
  <si>
    <t>1000m</t>
  </si>
  <si>
    <t>BLISTERING</t>
  </si>
  <si>
    <t>MADDOX</t>
  </si>
  <si>
    <t>TYCOON HUMMA</t>
  </si>
  <si>
    <t>CONTINUANCE</t>
  </si>
  <si>
    <t>NEVERSTANDINGSTILL</t>
  </si>
  <si>
    <t>JILLETTE</t>
  </si>
  <si>
    <t>MORNING MELODY</t>
  </si>
  <si>
    <t>DEMANDO</t>
  </si>
  <si>
    <t>FIRST DIVISION</t>
  </si>
  <si>
    <t>NIGHT OF DELIGHT</t>
  </si>
  <si>
    <t>NO CRYING</t>
  </si>
  <si>
    <t>MOSS JOB</t>
  </si>
  <si>
    <t>ROSE TYCOON</t>
  </si>
  <si>
    <t>HONEYCUP</t>
  </si>
  <si>
    <t>BENEFICIO</t>
  </si>
  <si>
    <t>THE SISTERS</t>
  </si>
  <si>
    <t>VIVIANE 100 100</t>
  </si>
  <si>
    <t xml:space="preserve">PER IVY </t>
  </si>
  <si>
    <t>PER IVY</t>
  </si>
  <si>
    <t>HIGHLIGHTS</t>
  </si>
  <si>
    <t>JACK THE LAD</t>
  </si>
  <si>
    <t>DAULAT TAI PANAZIZ</t>
  </si>
  <si>
    <t>FLYBRIDGE</t>
  </si>
  <si>
    <t>RAVAGED AWARD</t>
  </si>
  <si>
    <t>BARRYMORE</t>
  </si>
  <si>
    <t>PENSO A LEI</t>
  </si>
  <si>
    <t>TYCOON PLAYER</t>
  </si>
  <si>
    <t>SUBTLY SPRING</t>
  </si>
  <si>
    <t>1.46 PM</t>
  </si>
  <si>
    <t>1640m</t>
  </si>
  <si>
    <t>CLASS 3 HANDICAP</t>
  </si>
  <si>
    <t>RAVAGED AWARD 100</t>
  </si>
  <si>
    <t>2.56 PM</t>
  </si>
  <si>
    <t>2040m</t>
  </si>
  <si>
    <t>BM-68</t>
  </si>
  <si>
    <t>POPULIST</t>
  </si>
  <si>
    <t>LUVYOUANYTIME</t>
  </si>
  <si>
    <t>GO MILLO</t>
  </si>
  <si>
    <t>GOTTA BE FIRST</t>
  </si>
  <si>
    <t>SAINT MARTIN</t>
  </si>
  <si>
    <t>EVITA LA VIE</t>
  </si>
  <si>
    <t>KOMATA</t>
  </si>
  <si>
    <t>POOL PONY</t>
  </si>
  <si>
    <t>ARIVAKOVA</t>
  </si>
  <si>
    <t>JIMMY THE TULIP</t>
  </si>
  <si>
    <t xml:space="preserve">DR VELOCIOUS </t>
  </si>
  <si>
    <t xml:space="preserve">GAMBU </t>
  </si>
  <si>
    <r>
      <t>GO MILLO</t>
    </r>
    <r>
      <rPr>
        <b/>
        <sz val="9"/>
        <color rgb="FFFF0000"/>
        <rFont val="Arial"/>
        <family val="2"/>
      </rPr>
      <t xml:space="preserve"> 100 100</t>
    </r>
  </si>
  <si>
    <t>PAINTED BLACK</t>
  </si>
  <si>
    <t>BURY ROAD</t>
  </si>
  <si>
    <t>NEPTUNE'S CHOICE</t>
  </si>
  <si>
    <t>CARNEROS</t>
  </si>
  <si>
    <t>SERGEANT SILVA</t>
  </si>
  <si>
    <t>ADALISSA</t>
  </si>
  <si>
    <t>DOTNED</t>
  </si>
  <si>
    <t>EARN OUT</t>
  </si>
  <si>
    <t>IDLING BY</t>
  </si>
  <si>
    <t>JAKKALBERRY FINN</t>
  </si>
  <si>
    <t>SACRAMENTO JOE</t>
  </si>
  <si>
    <t xml:space="preserve">NORTHERN WOODS </t>
  </si>
  <si>
    <t xml:space="preserve">JAKKALBERRY FINN </t>
  </si>
  <si>
    <t xml:space="preserve">SACRAMENTO JOE </t>
  </si>
  <si>
    <t>NORTHERN WOODS</t>
  </si>
  <si>
    <t xml:space="preserve">OTYRAR </t>
  </si>
  <si>
    <t>WOLF MOON</t>
  </si>
  <si>
    <t>ABDICATING</t>
  </si>
  <si>
    <t>MIRACLE DAY</t>
  </si>
  <si>
    <t>RICH LISTER</t>
  </si>
  <si>
    <t>SPIRIT'S CHARM</t>
  </si>
  <si>
    <t>AUSTEJA</t>
  </si>
  <si>
    <t>FRISCO'S IMAGE</t>
  </si>
  <si>
    <t>SADDLE BOY</t>
  </si>
  <si>
    <t>EXTREMIST</t>
  </si>
  <si>
    <t>SIDEWALK</t>
  </si>
  <si>
    <t>4.06 PM</t>
  </si>
  <si>
    <t>1200m</t>
  </si>
  <si>
    <t>CLASS 4 HANDICAP</t>
  </si>
  <si>
    <t>THE STIFMEISTER</t>
  </si>
  <si>
    <t>MILLWARD</t>
  </si>
  <si>
    <t>PUNT YOUR WAY OUT</t>
  </si>
  <si>
    <t>BRENTWOOD</t>
  </si>
  <si>
    <t>SON OF MERCURY</t>
  </si>
  <si>
    <t>PUSHKIN</t>
  </si>
  <si>
    <t>SELLING SUNSET</t>
  </si>
  <si>
    <t>VERY INTOXICATING</t>
  </si>
  <si>
    <t>LYNDALL</t>
  </si>
  <si>
    <t>ATLANTIC ROYAL</t>
  </si>
  <si>
    <t xml:space="preserve">TRICOLOGY </t>
  </si>
  <si>
    <t xml:space="preserve">LETHAL WARNING </t>
  </si>
  <si>
    <t xml:space="preserve">DEEP TEMPEST </t>
  </si>
  <si>
    <t xml:space="preserve">MYCHYNA </t>
  </si>
  <si>
    <t>4.41 PM</t>
  </si>
  <si>
    <t>1350m</t>
  </si>
  <si>
    <t>CLASS 1 HANDICAP</t>
  </si>
  <si>
    <t>LETHAL WARNING 100 100</t>
  </si>
  <si>
    <t>5.13 PM</t>
  </si>
  <si>
    <t>FASANO</t>
  </si>
  <si>
    <t>FLENSBURG</t>
  </si>
  <si>
    <t>TIGERTUDE</t>
  </si>
  <si>
    <t>MIO SORRENTO</t>
  </si>
  <si>
    <t>THE DRILLER</t>
  </si>
  <si>
    <t>DANEZEL</t>
  </si>
  <si>
    <t>HE KNOWS</t>
  </si>
  <si>
    <t>HE'S THE NEWS</t>
  </si>
  <si>
    <t>BAHAMUT</t>
  </si>
  <si>
    <t>BIGGIE</t>
  </si>
  <si>
    <t>COODARADY</t>
  </si>
  <si>
    <t>DREAM SONG</t>
  </si>
  <si>
    <t>TIKKA READY</t>
  </si>
  <si>
    <t>YOU ARE PERSISTENT</t>
  </si>
  <si>
    <t>ROLLER COASTER</t>
  </si>
  <si>
    <t xml:space="preserve">MAHIA </t>
  </si>
  <si>
    <t>A CALL FROM HEAVEN 100</t>
  </si>
  <si>
    <t>DOOM</t>
  </si>
  <si>
    <t>OTYRAR</t>
  </si>
  <si>
    <t>RATING</t>
  </si>
  <si>
    <t>BELMNT</t>
  </si>
  <si>
    <t>GALAXY AFFAIR</t>
  </si>
  <si>
    <t>SAND</t>
  </si>
  <si>
    <t>LOTTWIN</t>
  </si>
  <si>
    <t>WK FM</t>
  </si>
  <si>
    <t>CINDERELLA DAYS</t>
  </si>
  <si>
    <t>WILLINGA RUFIO</t>
  </si>
  <si>
    <t>BUDGERIGAR</t>
  </si>
  <si>
    <t>VIVIANE</t>
  </si>
  <si>
    <r>
      <t xml:space="preserve">AUSTEJA </t>
    </r>
    <r>
      <rPr>
        <b/>
        <sz val="9"/>
        <color rgb="FFFF0000"/>
        <rFont val="Arial"/>
        <family val="2"/>
      </rPr>
      <t>100 100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</si>
  <si>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 RESULTS TOTAL</t>
    </r>
  </si>
  <si>
    <t>RATED RACES</t>
  </si>
  <si>
    <t>BEST BETS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</si>
  <si>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RESULTS TOTAL</t>
    </r>
  </si>
  <si>
    <t>MONEY MOVERS</t>
  </si>
  <si>
    <t>TOP RATED HORSES</t>
  </si>
  <si>
    <r>
      <t>DATE:</t>
    </r>
    <r>
      <rPr>
        <b/>
        <sz val="12"/>
        <color rgb="FFFF0000"/>
        <rFont val="Calibri"/>
        <family val="2"/>
        <scheme val="minor"/>
      </rPr>
      <t>14 September 2022</t>
    </r>
  </si>
  <si>
    <t>JUPITUS</t>
  </si>
  <si>
    <t>GARNISH</t>
  </si>
  <si>
    <t>BALAKV</t>
  </si>
  <si>
    <t>OH MO</t>
  </si>
  <si>
    <t>SOMEWATT FABULUOS</t>
  </si>
  <si>
    <t>M/O</t>
  </si>
  <si>
    <t>M/O*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</si>
  <si>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</si>
  <si>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SOFT 5 / </t>
    </r>
    <r>
      <rPr>
        <b/>
        <sz val="11"/>
        <color rgb="FFFF0000"/>
        <rFont val="Calibri"/>
        <family val="2"/>
        <scheme val="minor"/>
      </rPr>
      <t>FINE</t>
    </r>
  </si>
  <si>
    <t>ZIP</t>
  </si>
  <si>
    <t>2ND</t>
  </si>
  <si>
    <t>3RD</t>
  </si>
  <si>
    <t>1ST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</si>
  <si>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RATED RACES  RESULTS TOTAL</t>
    </r>
  </si>
  <si>
    <t>4TH</t>
  </si>
  <si>
    <t>4,1,3,5</t>
  </si>
  <si>
    <t>WIN,QU,EXA</t>
  </si>
  <si>
    <t>12,6,2,8</t>
  </si>
  <si>
    <t>QU,EXA,TRI</t>
  </si>
  <si>
    <t>1,2,8,3</t>
  </si>
  <si>
    <t>QU, EXA</t>
  </si>
  <si>
    <t>9,3,8,6</t>
  </si>
  <si>
    <t>5,11,14,6</t>
  </si>
  <si>
    <t>10,8,17,15</t>
  </si>
  <si>
    <t>3,1,9,7</t>
  </si>
  <si>
    <t>8,6,9,3</t>
  </si>
  <si>
    <t>WIN,QU,EXA,TRI</t>
  </si>
  <si>
    <t>14,4,10,11</t>
  </si>
  <si>
    <t>6,13,4,2</t>
  </si>
  <si>
    <t>QU,EXA</t>
  </si>
  <si>
    <t>6,3,15,16</t>
  </si>
  <si>
    <t>NO BET RACE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</si>
  <si>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TOP RAETD HORSES  RESULTS 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</si>
</sst>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&quot;$&quot;#,##0.00"/>
    <numFmt numFmtId="166" formatCode="_-&quot;$&quot;* #,##0_-;\-&quot;$&quot;* #,##0_-;_-&quot;$&quot;* &quot;-&quot;??_-;_-@_-"/>
    <numFmt numFmtId="167" formatCode="[$-C09]dd\-mmm\-yy;@"/>
    <numFmt numFmtId="168" formatCode="&quot;$&quot;#,##0.00_);[Red]\(&quot;$&quot;#,##0.00\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222222"/>
      <name val="Arial"/>
      <family val="2"/>
    </font>
    <font>
      <b/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9"/>
      <name val="Arial"/>
      <family val="2"/>
    </font>
    <font>
      <b/>
      <strike/>
      <sz val="11"/>
      <color rgb="FF0070C0"/>
      <name val="Calibri"/>
      <family val="2"/>
      <scheme val="minor"/>
    </font>
    <font>
      <b/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9"/>
      <color rgb="FF0070C0"/>
      <name val="Arial"/>
      <family val="2"/>
    </font>
    <font>
      <b/>
      <strike/>
      <sz val="10"/>
      <color rgb="FF0070C0"/>
      <name val="Arial"/>
      <family val="2"/>
    </font>
    <font>
      <b/>
      <strike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6">
    <xf numFmtId="0" fontId="0" fillId="0" borderId="0" xfId="0"/>
    <xf numFmtId="0" fontId="2" fillId="3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164" fontId="5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6" fontId="2" fillId="5" borderId="0" xfId="1" applyNumberFormat="1" applyFont="1" applyFill="1"/>
    <xf numFmtId="0" fontId="2" fillId="5" borderId="0" xfId="0" applyFont="1" applyFill="1" applyAlignment="1">
      <alignment horizontal="right"/>
    </xf>
    <xf numFmtId="0" fontId="4" fillId="3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left" vertical="center"/>
    </xf>
    <xf numFmtId="0" fontId="2" fillId="0" borderId="0" xfId="0" applyFont="1"/>
    <xf numFmtId="44" fontId="2" fillId="0" borderId="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166" fontId="7" fillId="4" borderId="0" xfId="0" applyNumberFormat="1" applyFont="1" applyFill="1"/>
    <xf numFmtId="44" fontId="2" fillId="0" borderId="0" xfId="1" applyFont="1" applyAlignment="1" applyProtection="1">
      <alignment horizontal="center"/>
      <protection locked="0"/>
    </xf>
    <xf numFmtId="44" fontId="2" fillId="0" borderId="0" xfId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44" fontId="3" fillId="0" borderId="0" xfId="1" applyFont="1" applyAlignment="1" applyProtection="1">
      <alignment horizontal="center"/>
      <protection locked="0"/>
    </xf>
    <xf numFmtId="44" fontId="3" fillId="0" borderId="0" xfId="1" applyFont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 vertical="center"/>
      <protection locked="0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4" fillId="3" borderId="0" xfId="0" applyFont="1" applyFill="1"/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4" fontId="2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/>
    <xf numFmtId="0" fontId="4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/>
    </xf>
    <xf numFmtId="44" fontId="2" fillId="5" borderId="0" xfId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17" fillId="5" borderId="0" xfId="1" applyNumberFormat="1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44" fontId="3" fillId="0" borderId="0" xfId="1" applyFont="1" applyBorder="1" applyAlignment="1">
      <alignment horizontal="center" vertical="center"/>
    </xf>
    <xf numFmtId="44" fontId="3" fillId="5" borderId="0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8" fontId="3" fillId="0" borderId="1" xfId="1" applyNumberFormat="1" applyFont="1" applyFill="1" applyBorder="1" applyAlignment="1">
      <alignment vertical="center"/>
    </xf>
    <xf numFmtId="0" fontId="18" fillId="3" borderId="0" xfId="0" applyFont="1" applyFill="1"/>
    <xf numFmtId="8" fontId="3" fillId="2" borderId="1" xfId="0" applyNumberFormat="1" applyFont="1" applyFill="1" applyBorder="1" applyAlignment="1">
      <alignment vertical="center"/>
    </xf>
    <xf numFmtId="9" fontId="2" fillId="2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right"/>
    </xf>
    <xf numFmtId="0" fontId="2" fillId="6" borderId="0" xfId="0" applyFont="1" applyFill="1"/>
    <xf numFmtId="44" fontId="3" fillId="2" borderId="0" xfId="0" applyNumberFormat="1" applyFont="1" applyFill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1" fontId="3" fillId="5" borderId="0" xfId="0" applyNumberFormat="1" applyFont="1" applyFill="1"/>
    <xf numFmtId="0" fontId="3" fillId="0" borderId="0" xfId="0" applyFont="1" applyProtection="1">
      <protection locked="0"/>
    </xf>
    <xf numFmtId="44" fontId="2" fillId="2" borderId="0" xfId="0" applyNumberFormat="1" applyFont="1" applyFill="1" applyAlignment="1">
      <alignment horizontal="right"/>
    </xf>
    <xf numFmtId="0" fontId="2" fillId="0" borderId="0" xfId="0" applyFont="1" applyAlignment="1" applyProtection="1">
      <alignment horizontal="center"/>
      <protection locked="0"/>
    </xf>
    <xf numFmtId="1" fontId="2" fillId="5" borderId="0" xfId="0" applyNumberFormat="1" applyFont="1" applyFill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44" fontId="2" fillId="0" borderId="0" xfId="0" applyNumberFormat="1" applyFont="1" applyAlignment="1">
      <alignment horizontal="right"/>
    </xf>
    <xf numFmtId="2" fontId="2" fillId="7" borderId="1" xfId="0" applyNumberFormat="1" applyFont="1" applyFill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8" fontId="4" fillId="0" borderId="1" xfId="1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right"/>
    </xf>
    <xf numFmtId="8" fontId="4" fillId="2" borderId="1" xfId="0" applyNumberFormat="1" applyFont="1" applyFill="1" applyBorder="1" applyAlignment="1">
      <alignment vertical="center"/>
    </xf>
    <xf numFmtId="8" fontId="3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3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8" fontId="2" fillId="3" borderId="0" xfId="0" applyNumberFormat="1" applyFont="1" applyFill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8" fillId="3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21" fillId="3" borderId="0" xfId="0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4" fontId="7" fillId="0" borderId="6" xfId="1" applyFont="1" applyFill="1" applyBorder="1" applyAlignment="1">
      <alignment horizontal="center" vertical="center"/>
    </xf>
    <xf numFmtId="44" fontId="20" fillId="0" borderId="6" xfId="1" applyFont="1" applyFill="1" applyBorder="1" applyAlignment="1">
      <alignment horizontal="center" vertical="center"/>
    </xf>
    <xf numFmtId="44" fontId="0" fillId="3" borderId="0" xfId="0" applyNumberFormat="1" applyFill="1"/>
    <xf numFmtId="44" fontId="7" fillId="0" borderId="1" xfId="1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/>
    </xf>
    <xf numFmtId="165" fontId="22" fillId="3" borderId="0" xfId="0" applyNumberFormat="1" applyFont="1" applyFill="1" applyAlignment="1">
      <alignment horizontal="center" vertical="center"/>
    </xf>
    <xf numFmtId="168" fontId="7" fillId="3" borderId="0" xfId="0" applyNumberFormat="1" applyFont="1" applyFill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4" fontId="20" fillId="3" borderId="1" xfId="1" applyFont="1" applyFill="1" applyBorder="1" applyAlignment="1">
      <alignment vertical="center"/>
    </xf>
    <xf numFmtId="44" fontId="7" fillId="3" borderId="1" xfId="1" applyFont="1" applyFill="1" applyBorder="1" applyAlignment="1">
      <alignment horizontal="center" vertical="center"/>
    </xf>
    <xf numFmtId="44" fontId="7" fillId="3" borderId="6" xfId="1" applyFont="1" applyFill="1" applyBorder="1" applyAlignment="1">
      <alignment horizontal="center" vertical="center"/>
    </xf>
    <xf numFmtId="44" fontId="20" fillId="3" borderId="6" xfId="1" applyFont="1" applyFill="1" applyBorder="1" applyAlignment="1">
      <alignment horizontal="center" vertical="center"/>
    </xf>
    <xf numFmtId="4" fontId="23" fillId="3" borderId="0" xfId="0" applyNumberFormat="1" applyFont="1" applyFill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7" fillId="3" borderId="0" xfId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4" fontId="20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horizontal="center" vertical="center"/>
    </xf>
    <xf numFmtId="44" fontId="24" fillId="0" borderId="0" xfId="1" applyFont="1" applyFill="1" applyBorder="1" applyAlignment="1">
      <alignment horizontal="center" vertical="center"/>
    </xf>
    <xf numFmtId="44" fontId="24" fillId="3" borderId="0" xfId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4" borderId="0" xfId="0" applyFont="1" applyFill="1"/>
    <xf numFmtId="44" fontId="20" fillId="4" borderId="0" xfId="1" applyFont="1" applyFill="1" applyAlignment="1"/>
    <xf numFmtId="1" fontId="3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44" fontId="4" fillId="0" borderId="0" xfId="1" applyFont="1" applyAlignment="1" applyProtection="1">
      <alignment horizontal="center" vertical="center"/>
      <protection locked="0"/>
    </xf>
    <xf numFmtId="44" fontId="4" fillId="2" borderId="0" xfId="0" applyNumberFormat="1" applyFont="1" applyFill="1" applyAlignment="1">
      <alignment horizontal="right"/>
    </xf>
    <xf numFmtId="164" fontId="27" fillId="5" borderId="0" xfId="1" applyNumberFormat="1" applyFont="1" applyFill="1" applyAlignment="1">
      <alignment horizontal="right"/>
    </xf>
    <xf numFmtId="1" fontId="4" fillId="5" borderId="0" xfId="0" applyNumberFormat="1" applyFont="1" applyFill="1"/>
    <xf numFmtId="2" fontId="4" fillId="7" borderId="1" xfId="0" applyNumberFormat="1" applyFont="1" applyFill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4" fillId="5" borderId="0" xfId="1" applyFont="1" applyFill="1" applyBorder="1" applyAlignment="1">
      <alignment horizontal="center" vertical="center"/>
    </xf>
    <xf numFmtId="0" fontId="4" fillId="3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Protection="1">
      <protection locked="0"/>
    </xf>
    <xf numFmtId="1" fontId="3" fillId="9" borderId="0" xfId="0" applyNumberFormat="1" applyFont="1" applyFill="1" applyAlignment="1" applyProtection="1">
      <alignment horizontal="center" vertical="center"/>
      <protection locked="0"/>
    </xf>
    <xf numFmtId="0" fontId="11" fillId="9" borderId="0" xfId="0" applyFont="1" applyFill="1" applyAlignment="1">
      <alignment horizontal="left" vertical="center" wrapText="1"/>
    </xf>
    <xf numFmtId="44" fontId="2" fillId="9" borderId="0" xfId="1" applyFont="1" applyFill="1" applyAlignment="1" applyProtection="1">
      <alignment horizontal="center"/>
      <protection locked="0"/>
    </xf>
    <xf numFmtId="44" fontId="2" fillId="9" borderId="0" xfId="1" applyFont="1" applyFill="1" applyAlignment="1" applyProtection="1">
      <alignment horizontal="center" vertical="center"/>
      <protection locked="0"/>
    </xf>
    <xf numFmtId="44" fontId="2" fillId="0" borderId="0" xfId="1" applyFont="1" applyFill="1" applyAlignment="1" applyProtection="1">
      <alignment horizontal="center" vertical="center"/>
      <protection locked="0"/>
    </xf>
    <xf numFmtId="0" fontId="11" fillId="0" borderId="0" xfId="0" applyFont="1"/>
    <xf numFmtId="1" fontId="16" fillId="0" borderId="0" xfId="0" applyNumberFormat="1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 wrapText="1"/>
    </xf>
    <xf numFmtId="44" fontId="16" fillId="0" borderId="0" xfId="1" applyFont="1" applyAlignment="1" applyProtection="1">
      <alignment horizontal="center"/>
      <protection locked="0"/>
    </xf>
    <xf numFmtId="44" fontId="16" fillId="0" borderId="0" xfId="1" applyFont="1" applyAlignment="1" applyProtection="1">
      <alignment horizontal="center" vertical="center"/>
      <protection locked="0"/>
    </xf>
    <xf numFmtId="44" fontId="16" fillId="2" borderId="0" xfId="0" applyNumberFormat="1" applyFont="1" applyFill="1" applyAlignment="1">
      <alignment horizontal="right"/>
    </xf>
    <xf numFmtId="164" fontId="29" fillId="5" borderId="0" xfId="1" applyNumberFormat="1" applyFont="1" applyFill="1" applyAlignment="1">
      <alignment horizontal="right"/>
    </xf>
    <xf numFmtId="0" fontId="16" fillId="0" borderId="0" xfId="0" applyFont="1" applyAlignment="1">
      <alignment horizontal="center"/>
    </xf>
    <xf numFmtId="1" fontId="16" fillId="5" borderId="0" xfId="0" applyNumberFormat="1" applyFont="1" applyFill="1"/>
    <xf numFmtId="0" fontId="16" fillId="0" borderId="0" xfId="0" applyFont="1"/>
    <xf numFmtId="2" fontId="16" fillId="8" borderId="1" xfId="0" applyNumberFormat="1" applyFont="1" applyFill="1" applyBorder="1" applyAlignment="1">
      <alignment horizontal="center" vertical="center"/>
    </xf>
    <xf numFmtId="44" fontId="16" fillId="0" borderId="0" xfId="1" applyFont="1" applyBorder="1" applyAlignment="1">
      <alignment horizontal="center" vertical="center"/>
    </xf>
    <xf numFmtId="44" fontId="16" fillId="5" borderId="0" xfId="1" applyFont="1" applyFill="1" applyBorder="1" applyAlignment="1">
      <alignment horizontal="center" vertical="center"/>
    </xf>
    <xf numFmtId="0" fontId="11" fillId="9" borderId="0" xfId="0" applyFont="1" applyFill="1"/>
    <xf numFmtId="44" fontId="3" fillId="9" borderId="0" xfId="1" applyFont="1" applyFill="1" applyAlignment="1" applyProtection="1">
      <alignment horizontal="center"/>
      <protection locked="0"/>
    </xf>
    <xf numFmtId="44" fontId="3" fillId="9" borderId="0" xfId="1" applyFont="1" applyFill="1" applyAlignment="1" applyProtection="1">
      <alignment horizontal="center" vertical="center"/>
      <protection locked="0"/>
    </xf>
    <xf numFmtId="1" fontId="3" fillId="10" borderId="0" xfId="0" applyNumberFormat="1" applyFont="1" applyFill="1" applyAlignment="1" applyProtection="1">
      <alignment horizontal="center" vertical="center"/>
      <protection locked="0"/>
    </xf>
    <xf numFmtId="0" fontId="11" fillId="10" borderId="0" xfId="0" applyFont="1" applyFill="1" applyAlignment="1">
      <alignment horizontal="left" vertical="center" wrapText="1"/>
    </xf>
    <xf numFmtId="44" fontId="2" fillId="10" borderId="0" xfId="1" applyFont="1" applyFill="1" applyAlignment="1" applyProtection="1">
      <alignment horizontal="center"/>
      <protection locked="0"/>
    </xf>
    <xf numFmtId="44" fontId="2" fillId="10" borderId="0" xfId="1" applyFont="1" applyFill="1" applyAlignment="1" applyProtection="1">
      <alignment horizontal="center" vertical="center"/>
      <protection locked="0"/>
    </xf>
    <xf numFmtId="1" fontId="4" fillId="10" borderId="0" xfId="0" applyNumberFormat="1" applyFont="1" applyFill="1" applyAlignment="1" applyProtection="1">
      <alignment horizontal="center" vertical="center"/>
      <protection locked="0"/>
    </xf>
    <xf numFmtId="0" fontId="26" fillId="10" borderId="0" xfId="0" applyFont="1" applyFill="1" applyAlignment="1">
      <alignment horizontal="left" vertical="center" wrapText="1"/>
    </xf>
    <xf numFmtId="44" fontId="4" fillId="10" borderId="0" xfId="1" applyFont="1" applyFill="1" applyAlignment="1" applyProtection="1">
      <alignment horizontal="center"/>
      <protection locked="0"/>
    </xf>
    <xf numFmtId="44" fontId="4" fillId="10" borderId="0" xfId="1" applyFont="1" applyFill="1" applyAlignment="1" applyProtection="1">
      <alignment horizontal="center" vertical="center"/>
      <protection locked="0"/>
    </xf>
    <xf numFmtId="44" fontId="3" fillId="10" borderId="0" xfId="1" applyFont="1" applyFill="1" applyAlignment="1" applyProtection="1">
      <alignment horizontal="center"/>
      <protection locked="0"/>
    </xf>
    <xf numFmtId="44" fontId="3" fillId="10" borderId="0" xfId="1" applyFont="1" applyFill="1" applyAlignment="1" applyProtection="1">
      <alignment horizontal="center" vertical="center"/>
      <protection locked="0"/>
    </xf>
    <xf numFmtId="1" fontId="4" fillId="9" borderId="0" xfId="0" applyNumberFormat="1" applyFont="1" applyFill="1" applyAlignment="1" applyProtection="1">
      <alignment horizontal="center" vertical="center"/>
      <protection locked="0"/>
    </xf>
    <xf numFmtId="0" fontId="26" fillId="9" borderId="0" xfId="0" applyFont="1" applyFill="1" applyAlignment="1">
      <alignment horizontal="left" vertical="center" wrapText="1"/>
    </xf>
    <xf numFmtId="44" fontId="4" fillId="9" borderId="0" xfId="1" applyFont="1" applyFill="1" applyAlignment="1" applyProtection="1">
      <alignment horizontal="center"/>
      <protection locked="0"/>
    </xf>
    <xf numFmtId="44" fontId="4" fillId="9" borderId="0" xfId="1" applyFont="1" applyFill="1" applyAlignment="1" applyProtection="1">
      <alignment horizontal="center" vertical="center"/>
      <protection locked="0"/>
    </xf>
    <xf numFmtId="2" fontId="4" fillId="8" borderId="1" xfId="0" applyNumberFormat="1" applyFont="1" applyFill="1" applyBorder="1" applyAlignment="1">
      <alignment horizontal="center" vertical="center"/>
    </xf>
    <xf numFmtId="2" fontId="16" fillId="7" borderId="1" xfId="0" applyNumberFormat="1" applyFont="1" applyFill="1" applyBorder="1" applyAlignment="1">
      <alignment horizontal="center" vertical="center"/>
    </xf>
    <xf numFmtId="44" fontId="3" fillId="0" borderId="0" xfId="1" applyFont="1" applyFill="1" applyAlignment="1" applyProtection="1">
      <alignment horizontal="center" vertical="center"/>
      <protection locked="0"/>
    </xf>
    <xf numFmtId="44" fontId="16" fillId="0" borderId="0" xfId="1" applyFont="1" applyFill="1" applyAlignment="1" applyProtection="1">
      <alignment horizontal="center" vertical="center"/>
      <protection locked="0"/>
    </xf>
    <xf numFmtId="44" fontId="4" fillId="0" borderId="0" xfId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4" fontId="16" fillId="0" borderId="0" xfId="1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44" fontId="4" fillId="0" borderId="0" xfId="0" applyNumberFormat="1" applyFont="1" applyAlignment="1">
      <alignment horizontal="right"/>
    </xf>
    <xf numFmtId="44" fontId="16" fillId="0" borderId="0" xfId="0" applyNumberFormat="1" applyFont="1" applyAlignment="1">
      <alignment horizontal="right"/>
    </xf>
    <xf numFmtId="0" fontId="28" fillId="0" borderId="0" xfId="0" applyFont="1"/>
    <xf numFmtId="0" fontId="4" fillId="3" borderId="0" xfId="0" applyFont="1" applyFill="1" applyAlignment="1" applyProtection="1">
      <alignment horizontal="left"/>
      <protection locked="0"/>
    </xf>
    <xf numFmtId="2" fontId="4" fillId="0" borderId="0" xfId="0" applyNumberFormat="1" applyFont="1" applyAlignment="1">
      <alignment horizontal="center" vertical="center"/>
    </xf>
    <xf numFmtId="44" fontId="3" fillId="0" borderId="0" xfId="1" applyFont="1" applyFill="1" applyBorder="1" applyAlignment="1" applyProtection="1">
      <alignment horizontal="center" vertical="center"/>
      <protection locked="0"/>
    </xf>
    <xf numFmtId="44" fontId="2" fillId="0" borderId="0" xfId="1" applyFont="1" applyFill="1" applyBorder="1" applyAlignment="1" applyProtection="1">
      <alignment horizontal="center" vertical="center"/>
      <protection locked="0"/>
    </xf>
    <xf numFmtId="44" fontId="16" fillId="0" borderId="0" xfId="1" applyFont="1" applyFill="1" applyBorder="1" applyAlignment="1" applyProtection="1">
      <alignment horizontal="center" vertical="center"/>
      <protection locked="0"/>
    </xf>
    <xf numFmtId="44" fontId="4" fillId="0" borderId="0" xfId="1" applyFont="1" applyFill="1" applyBorder="1" applyAlignment="1" applyProtection="1">
      <alignment horizontal="center" vertical="center"/>
      <protection locked="0"/>
    </xf>
    <xf numFmtId="2" fontId="4" fillId="11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165" fontId="20" fillId="0" borderId="1" xfId="0" applyNumberFormat="1" applyFont="1" applyBorder="1" applyAlignment="1">
      <alignment horizontal="center" vertical="center"/>
    </xf>
    <xf numFmtId="167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8" fontId="22" fillId="3" borderId="0" xfId="0" applyNumberFormat="1" applyFont="1" applyFill="1" applyAlignment="1">
      <alignment horizontal="center" vertical="center"/>
    </xf>
    <xf numFmtId="0" fontId="15" fillId="9" borderId="0" xfId="0" applyFont="1" applyFill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44" fontId="2" fillId="2" borderId="0" xfId="1" applyFont="1" applyFill="1" applyAlignment="1" applyProtection="1">
      <alignment horizontal="center"/>
      <protection locked="0"/>
    </xf>
    <xf numFmtId="44" fontId="2" fillId="2" borderId="0" xfId="1" applyFont="1" applyFill="1" applyAlignment="1" applyProtection="1">
      <alignment horizontal="center" vertical="center"/>
      <protection locked="0"/>
    </xf>
    <xf numFmtId="164" fontId="5" fillId="2" borderId="0" xfId="1" applyNumberFormat="1" applyFont="1" applyFill="1" applyAlignment="1">
      <alignment horizontal="right"/>
    </xf>
    <xf numFmtId="0" fontId="2" fillId="2" borderId="0" xfId="0" applyFont="1" applyFill="1" applyAlignment="1" applyProtection="1">
      <alignment horizontal="center"/>
      <protection locked="0"/>
    </xf>
    <xf numFmtId="1" fontId="2" fillId="2" borderId="0" xfId="0" applyNumberFormat="1" applyFont="1" applyFill="1"/>
    <xf numFmtId="0" fontId="2" fillId="2" borderId="0" xfId="0" applyFont="1" applyFill="1" applyProtection="1">
      <protection locked="0"/>
    </xf>
    <xf numFmtId="0" fontId="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44" fontId="2" fillId="2" borderId="0" xfId="1" applyFont="1" applyFill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7" fontId="20" fillId="2" borderId="1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65" fontId="20" fillId="2" borderId="1" xfId="0" applyNumberFormat="1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44" fontId="20" fillId="2" borderId="1" xfId="1" applyFont="1" applyFill="1" applyBorder="1" applyAlignment="1">
      <alignment horizontal="center" vertical="center"/>
    </xf>
    <xf numFmtId="44" fontId="7" fillId="2" borderId="6" xfId="1" applyFont="1" applyFill="1" applyBorder="1" applyAlignment="1">
      <alignment horizontal="center" vertical="center"/>
    </xf>
    <xf numFmtId="44" fontId="20" fillId="2" borderId="6" xfId="1" applyFont="1" applyFill="1" applyBorder="1" applyAlignment="1">
      <alignment horizontal="center" vertical="center"/>
    </xf>
    <xf numFmtId="167" fontId="20" fillId="12" borderId="1" xfId="0" applyNumberFormat="1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165" fontId="20" fillId="12" borderId="1" xfId="0" applyNumberFormat="1" applyFont="1" applyFill="1" applyBorder="1" applyAlignment="1">
      <alignment horizontal="center" vertical="center"/>
    </xf>
    <xf numFmtId="44" fontId="7" fillId="12" borderId="1" xfId="1" applyFont="1" applyFill="1" applyBorder="1" applyAlignment="1">
      <alignment horizontal="center" vertical="center"/>
    </xf>
    <xf numFmtId="44" fontId="20" fillId="12" borderId="1" xfId="1" applyFont="1" applyFill="1" applyBorder="1" applyAlignment="1">
      <alignment horizontal="center" vertical="center"/>
    </xf>
    <xf numFmtId="44" fontId="7" fillId="12" borderId="6" xfId="1" applyFont="1" applyFill="1" applyBorder="1" applyAlignment="1">
      <alignment horizontal="center" vertical="center"/>
    </xf>
    <xf numFmtId="44" fontId="20" fillId="12" borderId="6" xfId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/>
      <protection locked="0"/>
    </xf>
    <xf numFmtId="44" fontId="4" fillId="2" borderId="0" xfId="1" applyFont="1" applyFill="1" applyAlignment="1" applyProtection="1">
      <alignment horizontal="center" vertical="center"/>
      <protection locked="0"/>
    </xf>
    <xf numFmtId="164" fontId="27" fillId="2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/>
    <xf numFmtId="0" fontId="4" fillId="2" borderId="0" xfId="0" applyFont="1" applyFill="1"/>
    <xf numFmtId="0" fontId="26" fillId="2" borderId="0" xfId="0" applyFont="1" applyFill="1" applyAlignment="1">
      <alignment horizontal="left" vertical="center" wrapText="1"/>
    </xf>
    <xf numFmtId="44" fontId="4" fillId="2" borderId="0" xfId="1" applyFont="1" applyFill="1" applyBorder="1" applyAlignment="1">
      <alignment horizontal="center" vertical="center"/>
    </xf>
    <xf numFmtId="44" fontId="24" fillId="3" borderId="6" xfId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0" xfId="1" applyFont="1" applyFill="1" applyBorder="1" applyAlignment="1" applyProtection="1">
      <alignment horizontal="center" vertical="center"/>
      <protection locked="0"/>
    </xf>
    <xf numFmtId="44" fontId="24" fillId="2" borderId="6" xfId="1" applyFont="1" applyFill="1" applyBorder="1" applyAlignment="1">
      <alignment horizontal="center" vertical="center"/>
    </xf>
    <xf numFmtId="0" fontId="11" fillId="2" borderId="0" xfId="0" applyFont="1" applyFill="1"/>
    <xf numFmtId="44" fontId="3" fillId="0" borderId="0" xfId="0" applyNumberFormat="1" applyFont="1" applyAlignment="1">
      <alignment horizontal="right"/>
    </xf>
    <xf numFmtId="9" fontId="4" fillId="2" borderId="1" xfId="0" applyNumberFormat="1" applyFont="1" applyFill="1" applyBorder="1" applyAlignment="1">
      <alignment horizontal="center"/>
    </xf>
    <xf numFmtId="1" fontId="3" fillId="13" borderId="0" xfId="0" applyNumberFormat="1" applyFont="1" applyFill="1" applyAlignment="1" applyProtection="1">
      <alignment horizontal="center" vertical="center"/>
      <protection locked="0"/>
    </xf>
    <xf numFmtId="0" fontId="11" fillId="13" borderId="0" xfId="0" applyFont="1" applyFill="1" applyAlignment="1">
      <alignment horizontal="left" vertical="center" wrapText="1"/>
    </xf>
    <xf numFmtId="44" fontId="3" fillId="13" borderId="0" xfId="1" applyFont="1" applyFill="1" applyAlignment="1" applyProtection="1">
      <alignment horizontal="center"/>
      <protection locked="0"/>
    </xf>
    <xf numFmtId="44" fontId="3" fillId="13" borderId="0" xfId="1" applyFont="1" applyFill="1" applyAlignment="1" applyProtection="1">
      <alignment horizontal="center" vertical="center"/>
      <protection locked="0"/>
    </xf>
    <xf numFmtId="44" fontId="2" fillId="13" borderId="0" xfId="0" applyNumberFormat="1" applyFont="1" applyFill="1" applyAlignment="1">
      <alignment horizontal="right"/>
    </xf>
    <xf numFmtId="164" fontId="5" fillId="13" borderId="0" xfId="1" applyNumberFormat="1" applyFont="1" applyFill="1" applyAlignment="1">
      <alignment horizontal="right"/>
    </xf>
    <xf numFmtId="0" fontId="2" fillId="13" borderId="0" xfId="0" applyFont="1" applyFill="1" applyAlignment="1">
      <alignment horizontal="center"/>
    </xf>
    <xf numFmtId="1" fontId="2" fillId="13" borderId="0" xfId="0" applyNumberFormat="1" applyFont="1" applyFill="1"/>
    <xf numFmtId="0" fontId="2" fillId="13" borderId="0" xfId="0" applyFont="1" applyFill="1"/>
    <xf numFmtId="0" fontId="3" fillId="13" borderId="0" xfId="0" applyFont="1" applyFill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/>
    </xf>
    <xf numFmtId="44" fontId="3" fillId="13" borderId="0" xfId="1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0" fontId="4" fillId="13" borderId="0" xfId="0" applyFont="1" applyFill="1" applyAlignment="1">
      <alignment horizontal="center"/>
    </xf>
    <xf numFmtId="0" fontId="2" fillId="13" borderId="0" xfId="0" applyFont="1" applyFill="1" applyAlignment="1">
      <alignment horizontal="center" vertical="center"/>
    </xf>
    <xf numFmtId="44" fontId="2" fillId="13" borderId="0" xfId="1" applyFont="1" applyFill="1" applyBorder="1" applyAlignment="1">
      <alignment horizontal="center" vertical="center"/>
    </xf>
    <xf numFmtId="44" fontId="2" fillId="13" borderId="0" xfId="1" applyFont="1" applyFill="1" applyAlignment="1" applyProtection="1">
      <alignment horizontal="center"/>
      <protection locked="0"/>
    </xf>
    <xf numFmtId="44" fontId="2" fillId="13" borderId="0" xfId="1" applyFont="1" applyFill="1" applyAlignment="1" applyProtection="1">
      <alignment horizontal="center" vertical="center"/>
      <protection locked="0"/>
    </xf>
    <xf numFmtId="1" fontId="4" fillId="13" borderId="0" xfId="0" applyNumberFormat="1" applyFont="1" applyFill="1" applyAlignment="1" applyProtection="1">
      <alignment horizontal="center" vertical="center"/>
      <protection locked="0"/>
    </xf>
    <xf numFmtId="0" fontId="26" fillId="13" borderId="0" xfId="0" applyFont="1" applyFill="1" applyAlignment="1">
      <alignment horizontal="left" vertical="center" wrapText="1"/>
    </xf>
    <xf numFmtId="44" fontId="4" fillId="13" borderId="0" xfId="1" applyFont="1" applyFill="1" applyAlignment="1" applyProtection="1">
      <alignment horizontal="center"/>
      <protection locked="0"/>
    </xf>
    <xf numFmtId="44" fontId="4" fillId="13" borderId="0" xfId="1" applyFont="1" applyFill="1" applyAlignment="1" applyProtection="1">
      <alignment horizontal="center" vertical="center"/>
      <protection locked="0"/>
    </xf>
    <xf numFmtId="44" fontId="4" fillId="13" borderId="0" xfId="0" applyNumberFormat="1" applyFont="1" applyFill="1" applyAlignment="1">
      <alignment horizontal="right"/>
    </xf>
    <xf numFmtId="164" fontId="27" fillId="13" borderId="0" xfId="1" applyNumberFormat="1" applyFont="1" applyFill="1" applyAlignment="1">
      <alignment horizontal="right"/>
    </xf>
    <xf numFmtId="1" fontId="4" fillId="13" borderId="0" xfId="0" applyNumberFormat="1" applyFont="1" applyFill="1"/>
    <xf numFmtId="0" fontId="4" fillId="13" borderId="0" xfId="0" applyFont="1" applyFill="1"/>
    <xf numFmtId="2" fontId="4" fillId="13" borderId="1" xfId="0" applyNumberFormat="1" applyFont="1" applyFill="1" applyBorder="1" applyAlignment="1">
      <alignment horizontal="center" vertical="center"/>
    </xf>
    <xf numFmtId="44" fontId="4" fillId="13" borderId="0" xfId="1" applyFont="1" applyFill="1" applyBorder="1" applyAlignment="1">
      <alignment horizontal="center" vertical="center"/>
    </xf>
    <xf numFmtId="1" fontId="16" fillId="13" borderId="0" xfId="0" applyNumberFormat="1" applyFont="1" applyFill="1" applyAlignment="1" applyProtection="1">
      <alignment horizontal="center" vertical="center"/>
      <protection locked="0"/>
    </xf>
    <xf numFmtId="0" fontId="28" fillId="13" borderId="0" xfId="0" applyFont="1" applyFill="1" applyAlignment="1">
      <alignment horizontal="left" vertical="center" wrapText="1"/>
    </xf>
    <xf numFmtId="44" fontId="16" fillId="13" borderId="0" xfId="1" applyFont="1" applyFill="1" applyAlignment="1" applyProtection="1">
      <alignment horizontal="center"/>
      <protection locked="0"/>
    </xf>
    <xf numFmtId="44" fontId="16" fillId="13" borderId="0" xfId="1" applyFont="1" applyFill="1" applyAlignment="1" applyProtection="1">
      <alignment horizontal="center" vertical="center"/>
      <protection locked="0"/>
    </xf>
    <xf numFmtId="44" fontId="16" fillId="13" borderId="0" xfId="0" applyNumberFormat="1" applyFont="1" applyFill="1" applyAlignment="1">
      <alignment horizontal="right"/>
    </xf>
    <xf numFmtId="164" fontId="29" fillId="13" borderId="0" xfId="1" applyNumberFormat="1" applyFont="1" applyFill="1" applyAlignment="1">
      <alignment horizontal="right"/>
    </xf>
    <xf numFmtId="0" fontId="16" fillId="13" borderId="0" xfId="0" applyFont="1" applyFill="1" applyAlignment="1">
      <alignment horizontal="center"/>
    </xf>
    <xf numFmtId="1" fontId="16" fillId="13" borderId="0" xfId="0" applyNumberFormat="1" applyFont="1" applyFill="1"/>
    <xf numFmtId="0" fontId="16" fillId="13" borderId="0" xfId="0" applyFont="1" applyFill="1"/>
    <xf numFmtId="0" fontId="16" fillId="13" borderId="0" xfId="0" applyFont="1" applyFill="1" applyAlignment="1">
      <alignment horizontal="center" vertical="center"/>
    </xf>
    <xf numFmtId="2" fontId="16" fillId="13" borderId="1" xfId="0" applyNumberFormat="1" applyFont="1" applyFill="1" applyBorder="1" applyAlignment="1">
      <alignment horizontal="center" vertical="center"/>
    </xf>
    <xf numFmtId="44" fontId="16" fillId="13" borderId="0" xfId="1" applyFont="1" applyFill="1" applyBorder="1" applyAlignment="1">
      <alignment horizontal="center" vertical="center"/>
    </xf>
    <xf numFmtId="0" fontId="8" fillId="1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 wrapText="1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/>
    </xf>
    <xf numFmtId="167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/>
    </xf>
    <xf numFmtId="167" fontId="2" fillId="0" borderId="1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 vertical="center"/>
    </xf>
    <xf numFmtId="0" fontId="20" fillId="12" borderId="3" xfId="0" applyFont="1" applyFill="1" applyBorder="1" applyAlignment="1">
      <alignment horizontal="center" vertical="center"/>
    </xf>
    <xf numFmtId="0" fontId="20" fillId="12" borderId="4" xfId="0" applyFont="1" applyFill="1" applyBorder="1" applyAlignment="1">
      <alignment horizontal="center" vertical="center"/>
    </xf>
    <xf numFmtId="0" fontId="20" fillId="12" borderId="5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08E1-673E-4FF6-B321-4DFBABD56217}">
  <dimension ref="A1:V266"/>
  <sheetViews>
    <sheetView tabSelected="1" workbookViewId="0">
      <selection activeCell="O157" sqref="O157:Q157"/>
    </sheetView>
  </sheetViews>
  <sheetFormatPr defaultRowHeight="15" x14ac:dyDescent="0.25"/>
  <cols>
    <col min="1" max="1" width="6.7109375" style="12" customWidth="1"/>
    <col min="2" max="2" width="25.7109375" style="12" customWidth="1"/>
    <col min="3" max="4" width="10.7109375" style="12" customWidth="1"/>
    <col min="5" max="5" width="10.7109375" style="78" customWidth="1"/>
    <col min="6" max="7" width="9.140625" style="12"/>
    <col min="8" max="8" width="9.85546875" style="12" customWidth="1"/>
    <col min="9" max="12" width="9.28515625" style="12" customWidth="1"/>
    <col min="13" max="13" width="11.7109375" style="12" customWidth="1"/>
    <col min="14" max="14" width="6.7109375" style="12" customWidth="1"/>
    <col min="15" max="15" width="25.7109375" style="12" customWidth="1"/>
    <col min="16" max="17" width="10.7109375" style="12" customWidth="1"/>
    <col min="18" max="20" width="17.7109375" style="12" customWidth="1"/>
    <col min="21" max="16384" width="9.140625" style="12"/>
  </cols>
  <sheetData>
    <row r="1" spans="1:22" ht="15.75" x14ac:dyDescent="0.25">
      <c r="A1" s="39" t="s">
        <v>53</v>
      </c>
      <c r="B1" s="39"/>
      <c r="C1" s="39"/>
      <c r="D1" s="39"/>
      <c r="E1" s="66"/>
      <c r="F1" s="10"/>
      <c r="G1" s="10"/>
      <c r="H1" s="10"/>
      <c r="I1" s="312" t="s">
        <v>267</v>
      </c>
      <c r="J1" s="312"/>
      <c r="K1" s="10"/>
      <c r="L1" s="10"/>
    </row>
    <row r="3" spans="1:22" x14ac:dyDescent="0.25">
      <c r="A3" s="29"/>
      <c r="B3" s="29"/>
      <c r="C3" s="30"/>
      <c r="D3" s="30"/>
      <c r="E3" s="30"/>
      <c r="F3" s="30"/>
      <c r="G3" s="30"/>
      <c r="H3" s="30"/>
      <c r="I3" s="3"/>
      <c r="J3" s="3"/>
      <c r="K3" s="3"/>
      <c r="L3" s="3"/>
      <c r="P3" s="67"/>
    </row>
    <row r="4" spans="1:22" ht="15" customHeight="1" x14ac:dyDescent="0.25">
      <c r="A4" s="58" t="s">
        <v>5</v>
      </c>
      <c r="B4" s="9" t="s">
        <v>36</v>
      </c>
      <c r="C4" s="158" t="s">
        <v>68</v>
      </c>
      <c r="D4" s="11"/>
      <c r="E4" s="315" t="s">
        <v>9</v>
      </c>
      <c r="F4" s="316">
        <v>0.9</v>
      </c>
      <c r="G4" s="317" t="s">
        <v>3</v>
      </c>
      <c r="H4" s="318">
        <v>100</v>
      </c>
      <c r="I4" s="319" t="s">
        <v>1</v>
      </c>
      <c r="J4" s="320"/>
      <c r="K4" s="320" t="s">
        <v>21</v>
      </c>
      <c r="L4" s="10"/>
      <c r="M4" s="321"/>
      <c r="N4" s="58" t="s">
        <v>5</v>
      </c>
      <c r="O4" s="9" t="s">
        <v>36</v>
      </c>
      <c r="P4" s="33"/>
      <c r="Q4" s="33"/>
      <c r="R4" s="33"/>
      <c r="S4" s="33"/>
      <c r="T4" s="33"/>
      <c r="U4" s="314" t="s">
        <v>20</v>
      </c>
    </row>
    <row r="5" spans="1:22" ht="15" customHeight="1" x14ac:dyDescent="0.25">
      <c r="A5" s="9" t="s">
        <v>6</v>
      </c>
      <c r="B5" s="49">
        <v>3</v>
      </c>
      <c r="C5" s="159" t="s">
        <v>69</v>
      </c>
      <c r="D5" s="10"/>
      <c r="E5" s="315"/>
      <c r="F5" s="316"/>
      <c r="G5" s="317"/>
      <c r="H5" s="318"/>
      <c r="I5" s="319"/>
      <c r="J5" s="320"/>
      <c r="K5" s="320"/>
      <c r="L5" s="9"/>
      <c r="M5" s="321"/>
      <c r="N5" s="9" t="s">
        <v>6</v>
      </c>
      <c r="O5" s="49">
        <v>3</v>
      </c>
      <c r="P5" s="35"/>
      <c r="Q5" s="35"/>
      <c r="R5" s="35"/>
      <c r="S5" s="35"/>
      <c r="T5" s="35"/>
      <c r="U5" s="314"/>
      <c r="V5" s="2"/>
    </row>
    <row r="6" spans="1:22" ht="15" customHeight="1" x14ac:dyDescent="0.25">
      <c r="A6" s="10"/>
      <c r="B6" s="10" t="s">
        <v>67</v>
      </c>
      <c r="C6" s="10"/>
      <c r="D6" s="314" t="s">
        <v>31</v>
      </c>
      <c r="E6" s="314" t="s">
        <v>32</v>
      </c>
      <c r="F6" s="10"/>
      <c r="G6" s="10"/>
      <c r="H6" s="10"/>
      <c r="I6" s="314" t="s">
        <v>15</v>
      </c>
      <c r="J6" s="85" t="s">
        <v>37</v>
      </c>
      <c r="K6" s="322" t="s">
        <v>51</v>
      </c>
      <c r="L6" s="86" t="s">
        <v>33</v>
      </c>
      <c r="M6" s="321"/>
      <c r="N6" s="34"/>
      <c r="O6" s="35"/>
      <c r="P6" s="35" t="s">
        <v>18</v>
      </c>
      <c r="Q6" s="35"/>
      <c r="R6" s="35" t="s">
        <v>19</v>
      </c>
      <c r="S6" s="35"/>
      <c r="T6" s="35"/>
      <c r="U6" s="314"/>
      <c r="V6" s="2"/>
    </row>
    <row r="7" spans="1:22" ht="15" customHeight="1" x14ac:dyDescent="0.25">
      <c r="A7" s="1" t="s">
        <v>16</v>
      </c>
      <c r="B7" s="26"/>
      <c r="C7" s="1" t="s">
        <v>7</v>
      </c>
      <c r="D7" s="314"/>
      <c r="E7" s="314"/>
      <c r="F7" s="1" t="s">
        <v>0</v>
      </c>
      <c r="G7" s="1" t="s">
        <v>8</v>
      </c>
      <c r="H7" s="1" t="s">
        <v>4</v>
      </c>
      <c r="I7" s="314"/>
      <c r="J7" s="85" t="s">
        <v>35</v>
      </c>
      <c r="K7" s="322"/>
      <c r="L7" s="86" t="s">
        <v>34</v>
      </c>
      <c r="M7" s="321"/>
      <c r="N7" s="36" t="s">
        <v>16</v>
      </c>
      <c r="O7" s="36" t="s">
        <v>17</v>
      </c>
      <c r="P7" s="37" t="s">
        <v>22</v>
      </c>
      <c r="Q7" s="38" t="s">
        <v>23</v>
      </c>
      <c r="R7" s="38" t="s">
        <v>24</v>
      </c>
      <c r="S7" s="38" t="s">
        <v>25</v>
      </c>
      <c r="T7" s="38" t="s">
        <v>25</v>
      </c>
      <c r="U7" s="314"/>
    </row>
    <row r="8" spans="1:22" ht="15" customHeight="1" x14ac:dyDescent="0.25">
      <c r="A8" s="181">
        <v>1</v>
      </c>
      <c r="B8" s="182" t="s">
        <v>63</v>
      </c>
      <c r="C8" s="189">
        <v>9.1</v>
      </c>
      <c r="D8" s="190">
        <v>8.4</v>
      </c>
      <c r="E8" s="68">
        <v>5.05</v>
      </c>
      <c r="F8" s="53" t="str">
        <f t="shared" ref="F8:F31" si="0">IF(I8="B", $H$4/C8*$F$4,IF(E8&lt;=C8,$I$4,IF(E8&gt;C8,SUM($H$4/C8*$F$4,0,ROUNDUP(,0)))))</f>
        <v>NO BET</v>
      </c>
      <c r="G8" s="69"/>
      <c r="H8" s="70">
        <f>IF(F8="NO BET",0,IF(G8&gt;1,F8*-1,IF(G8=1,SUM(F8*E8-F8,0))))</f>
        <v>0</v>
      </c>
      <c r="I8" s="71"/>
      <c r="J8" s="54"/>
      <c r="K8" s="46" t="s">
        <v>66</v>
      </c>
      <c r="L8" s="201">
        <v>1.88</v>
      </c>
      <c r="M8" s="69"/>
      <c r="N8" s="54">
        <v>1</v>
      </c>
      <c r="O8" s="43" t="s">
        <v>63</v>
      </c>
      <c r="P8" s="28">
        <v>8.4</v>
      </c>
      <c r="Q8" s="269">
        <v>5.05</v>
      </c>
      <c r="R8" s="56">
        <v>0</v>
      </c>
      <c r="S8" s="56">
        <v>0</v>
      </c>
      <c r="T8" s="56">
        <v>0</v>
      </c>
      <c r="U8" s="54"/>
      <c r="V8" s="144"/>
    </row>
    <row r="9" spans="1:22" ht="15" customHeight="1" x14ac:dyDescent="0.25">
      <c r="A9" s="147">
        <v>2</v>
      </c>
      <c r="B9" s="43" t="s">
        <v>54</v>
      </c>
      <c r="C9" s="27">
        <v>41.1</v>
      </c>
      <c r="D9" s="28">
        <v>25</v>
      </c>
      <c r="E9" s="72">
        <v>48</v>
      </c>
      <c r="F9" s="4">
        <v>0</v>
      </c>
      <c r="G9" s="73"/>
      <c r="H9" s="74" t="b">
        <f t="shared" ref="H9:H31" si="1">IF(F9="NO BET",0,IF(G9&gt;1,F9*-1,IF(G9=1,SUM(F9*E9-F9,0))))</f>
        <v>0</v>
      </c>
      <c r="I9" s="75"/>
      <c r="J9" s="46"/>
      <c r="K9" s="46"/>
      <c r="L9" s="83">
        <f t="shared" ref="L9:L11" si="2">SUM(I9*J9*K9)</f>
        <v>0</v>
      </c>
      <c r="M9" s="76"/>
      <c r="N9" s="148">
        <v>2</v>
      </c>
      <c r="O9" s="43" t="s">
        <v>54</v>
      </c>
      <c r="P9" s="28">
        <v>25</v>
      </c>
      <c r="Q9" s="82">
        <v>48</v>
      </c>
      <c r="R9" s="50">
        <v>0</v>
      </c>
      <c r="S9" s="50">
        <v>0</v>
      </c>
      <c r="T9" s="50">
        <v>0</v>
      </c>
      <c r="U9" s="46"/>
      <c r="V9" s="144"/>
    </row>
    <row r="10" spans="1:22" ht="15" customHeight="1" x14ac:dyDescent="0.25">
      <c r="A10" s="181">
        <v>3</v>
      </c>
      <c r="B10" s="182" t="s">
        <v>62</v>
      </c>
      <c r="C10" s="229">
        <v>7</v>
      </c>
      <c r="D10" s="230">
        <v>6.8</v>
      </c>
      <c r="E10" s="72">
        <v>5.4</v>
      </c>
      <c r="F10" s="231" t="str">
        <f t="shared" si="0"/>
        <v>NO BET</v>
      </c>
      <c r="G10" s="232">
        <v>1</v>
      </c>
      <c r="H10" s="233">
        <f t="shared" si="1"/>
        <v>0</v>
      </c>
      <c r="I10" s="234"/>
      <c r="J10" s="235"/>
      <c r="K10" s="235" t="s">
        <v>66</v>
      </c>
      <c r="L10" s="202">
        <v>1.23</v>
      </c>
      <c r="M10" s="254"/>
      <c r="N10" s="200">
        <v>3</v>
      </c>
      <c r="O10" s="236" t="s">
        <v>62</v>
      </c>
      <c r="P10" s="230">
        <v>6.8</v>
      </c>
      <c r="Q10" s="72">
        <v>5.4</v>
      </c>
      <c r="R10" s="237">
        <v>0</v>
      </c>
      <c r="S10" s="237">
        <v>0</v>
      </c>
      <c r="T10" s="237">
        <v>0</v>
      </c>
      <c r="U10" s="235"/>
      <c r="V10" s="144"/>
    </row>
    <row r="11" spans="1:22" ht="15" customHeight="1" x14ac:dyDescent="0.25">
      <c r="A11" s="160">
        <v>4</v>
      </c>
      <c r="B11" s="161" t="s">
        <v>55</v>
      </c>
      <c r="C11" s="162">
        <v>9.9</v>
      </c>
      <c r="D11" s="163">
        <v>75</v>
      </c>
      <c r="E11" s="72">
        <v>33</v>
      </c>
      <c r="F11" s="4">
        <f t="shared" si="0"/>
        <v>9.0909090909090899</v>
      </c>
      <c r="G11" s="73">
        <v>2</v>
      </c>
      <c r="H11" s="74">
        <f t="shared" si="1"/>
        <v>-9.0909090909090899</v>
      </c>
      <c r="I11" s="75"/>
      <c r="J11" s="46"/>
      <c r="K11" s="46"/>
      <c r="L11" s="83">
        <f t="shared" si="2"/>
        <v>0</v>
      </c>
      <c r="M11" s="73"/>
      <c r="N11" s="148">
        <v>4</v>
      </c>
      <c r="O11" s="43" t="s">
        <v>55</v>
      </c>
      <c r="P11" s="24">
        <v>75</v>
      </c>
      <c r="Q11" s="82">
        <v>33</v>
      </c>
      <c r="R11" s="50">
        <v>0</v>
      </c>
      <c r="S11" s="50">
        <v>0</v>
      </c>
      <c r="T11" s="50">
        <v>0</v>
      </c>
      <c r="U11" s="46"/>
      <c r="V11" s="144"/>
    </row>
    <row r="12" spans="1:22" ht="15" customHeight="1" x14ac:dyDescent="0.25">
      <c r="A12" s="181">
        <v>5</v>
      </c>
      <c r="B12" s="182" t="s">
        <v>56</v>
      </c>
      <c r="C12" s="183">
        <v>19.5</v>
      </c>
      <c r="D12" s="184">
        <v>15</v>
      </c>
      <c r="E12" s="72">
        <v>11.4</v>
      </c>
      <c r="F12" s="4" t="str">
        <f t="shared" si="0"/>
        <v>NO BET</v>
      </c>
      <c r="G12" s="73"/>
      <c r="H12" s="74">
        <f t="shared" si="1"/>
        <v>0</v>
      </c>
      <c r="I12" s="75"/>
      <c r="J12" s="46"/>
      <c r="K12" s="46" t="s">
        <v>66</v>
      </c>
      <c r="L12" s="83">
        <v>0</v>
      </c>
      <c r="M12" s="73"/>
      <c r="N12" s="148">
        <v>5</v>
      </c>
      <c r="O12" s="43" t="s">
        <v>56</v>
      </c>
      <c r="P12" s="24">
        <v>15</v>
      </c>
      <c r="Q12" s="82">
        <v>11.4</v>
      </c>
      <c r="R12" s="50">
        <v>0</v>
      </c>
      <c r="S12" s="50">
        <v>0</v>
      </c>
      <c r="T12" s="50">
        <v>0</v>
      </c>
      <c r="U12" s="46"/>
      <c r="V12" s="144"/>
    </row>
    <row r="13" spans="1:22" ht="15" customHeight="1" x14ac:dyDescent="0.25">
      <c r="A13" s="191">
        <v>6</v>
      </c>
      <c r="B13" s="192" t="s">
        <v>70</v>
      </c>
      <c r="C13" s="193">
        <v>4.5</v>
      </c>
      <c r="D13" s="194">
        <v>5.3</v>
      </c>
      <c r="E13" s="152">
        <v>7.6</v>
      </c>
      <c r="F13" s="153">
        <f t="shared" si="0"/>
        <v>20</v>
      </c>
      <c r="G13" s="76">
        <v>2</v>
      </c>
      <c r="H13" s="154">
        <f t="shared" si="1"/>
        <v>-20</v>
      </c>
      <c r="I13" s="77"/>
      <c r="J13" s="46" t="s">
        <v>66</v>
      </c>
      <c r="K13" s="46" t="s">
        <v>66</v>
      </c>
      <c r="L13" s="83">
        <v>0</v>
      </c>
      <c r="M13" s="76"/>
      <c r="N13" s="46">
        <v>6</v>
      </c>
      <c r="O13" s="150" t="s">
        <v>70</v>
      </c>
      <c r="P13" s="151">
        <v>5.3</v>
      </c>
      <c r="Q13" s="207">
        <v>7.6</v>
      </c>
      <c r="R13" s="157">
        <v>0</v>
      </c>
      <c r="S13" s="157">
        <v>0</v>
      </c>
      <c r="T13" s="157">
        <v>0</v>
      </c>
      <c r="U13" s="46"/>
      <c r="V13" s="144"/>
    </row>
    <row r="14" spans="1:22" ht="15" customHeight="1" x14ac:dyDescent="0.25">
      <c r="A14" s="147">
        <v>7</v>
      </c>
      <c r="B14" s="43" t="s">
        <v>64</v>
      </c>
      <c r="C14" s="27">
        <v>31.2</v>
      </c>
      <c r="D14" s="28">
        <v>8.8000000000000007</v>
      </c>
      <c r="E14" s="72">
        <v>15.9</v>
      </c>
      <c r="F14" s="4" t="str">
        <f t="shared" si="0"/>
        <v>NO BET</v>
      </c>
      <c r="G14" s="73"/>
      <c r="H14" s="74">
        <f t="shared" si="1"/>
        <v>0</v>
      </c>
      <c r="I14" s="77"/>
      <c r="J14" s="46"/>
      <c r="K14" s="46"/>
      <c r="L14" s="202">
        <v>1.64</v>
      </c>
      <c r="M14" s="73"/>
      <c r="N14" s="148">
        <v>7</v>
      </c>
      <c r="O14" s="43" t="s">
        <v>64</v>
      </c>
      <c r="P14" s="28">
        <v>8.8000000000000007</v>
      </c>
      <c r="Q14" s="82">
        <v>15.9</v>
      </c>
      <c r="R14" s="50">
        <v>0</v>
      </c>
      <c r="S14" s="50">
        <v>0</v>
      </c>
      <c r="T14" s="50">
        <v>0</v>
      </c>
      <c r="U14" s="46"/>
      <c r="V14" s="144"/>
    </row>
    <row r="15" spans="1:22" ht="15" customHeight="1" x14ac:dyDescent="0.25">
      <c r="A15" s="147">
        <v>8</v>
      </c>
      <c r="B15" s="43" t="s">
        <v>57</v>
      </c>
      <c r="C15" s="23">
        <v>11.7</v>
      </c>
      <c r="D15" s="24">
        <v>24</v>
      </c>
      <c r="E15" s="72">
        <v>34.85</v>
      </c>
      <c r="F15" s="4"/>
      <c r="G15" s="73"/>
      <c r="H15" s="74" t="b">
        <f t="shared" si="1"/>
        <v>0</v>
      </c>
      <c r="I15" s="75"/>
      <c r="J15" s="46" t="s">
        <v>66</v>
      </c>
      <c r="K15" s="46"/>
      <c r="L15" s="83">
        <v>0</v>
      </c>
      <c r="M15" s="73"/>
      <c r="N15" s="148">
        <v>8</v>
      </c>
      <c r="O15" s="43" t="s">
        <v>57</v>
      </c>
      <c r="P15" s="24">
        <v>24</v>
      </c>
      <c r="Q15" s="82">
        <v>34.85</v>
      </c>
      <c r="R15" s="50">
        <v>0</v>
      </c>
      <c r="S15" s="50">
        <v>0</v>
      </c>
      <c r="T15" s="50">
        <v>0</v>
      </c>
      <c r="U15" s="46"/>
      <c r="V15" s="144"/>
    </row>
    <row r="16" spans="1:22" ht="15" customHeight="1" x14ac:dyDescent="0.25">
      <c r="A16" s="160">
        <v>9</v>
      </c>
      <c r="B16" s="161" t="s">
        <v>58</v>
      </c>
      <c r="C16" s="162">
        <v>5.5</v>
      </c>
      <c r="D16" s="163">
        <v>5.4</v>
      </c>
      <c r="E16" s="72">
        <v>7.2</v>
      </c>
      <c r="F16" s="4">
        <f t="shared" si="0"/>
        <v>16.363636363636367</v>
      </c>
      <c r="G16" s="73">
        <v>2</v>
      </c>
      <c r="H16" s="74">
        <f t="shared" si="1"/>
        <v>-16.363636363636367</v>
      </c>
      <c r="I16" s="75"/>
      <c r="J16" s="46" t="s">
        <v>66</v>
      </c>
      <c r="K16" s="46" t="s">
        <v>66</v>
      </c>
      <c r="L16" s="83">
        <v>0</v>
      </c>
      <c r="M16" s="73"/>
      <c r="N16" s="148">
        <v>9</v>
      </c>
      <c r="O16" s="43" t="s">
        <v>58</v>
      </c>
      <c r="P16" s="24">
        <v>5.4</v>
      </c>
      <c r="Q16" s="82">
        <v>7.2</v>
      </c>
      <c r="R16" s="50">
        <v>0</v>
      </c>
      <c r="S16" s="50">
        <v>500</v>
      </c>
      <c r="T16" s="50">
        <v>0</v>
      </c>
      <c r="U16" s="46" t="s">
        <v>264</v>
      </c>
      <c r="V16" s="144"/>
    </row>
    <row r="17" spans="1:22" ht="15" customHeight="1" x14ac:dyDescent="0.25">
      <c r="A17" s="160">
        <v>10</v>
      </c>
      <c r="B17" s="161" t="s">
        <v>59</v>
      </c>
      <c r="C17" s="162">
        <v>8.4</v>
      </c>
      <c r="D17" s="163">
        <v>40</v>
      </c>
      <c r="E17" s="72">
        <v>85</v>
      </c>
      <c r="F17" s="4">
        <f t="shared" si="0"/>
        <v>10.714285714285715</v>
      </c>
      <c r="G17" s="73">
        <v>2</v>
      </c>
      <c r="H17" s="74">
        <f t="shared" si="1"/>
        <v>-10.714285714285715</v>
      </c>
      <c r="I17" s="75"/>
      <c r="J17" s="46"/>
      <c r="K17" s="46"/>
      <c r="L17" s="202">
        <v>1.28</v>
      </c>
      <c r="M17" s="73"/>
      <c r="N17" s="148">
        <v>10</v>
      </c>
      <c r="O17" s="43" t="s">
        <v>59</v>
      </c>
      <c r="P17" s="24">
        <v>40</v>
      </c>
      <c r="Q17" s="82">
        <v>85</v>
      </c>
      <c r="R17" s="50">
        <v>0</v>
      </c>
      <c r="S17" s="50">
        <v>0</v>
      </c>
      <c r="T17" s="50">
        <v>0</v>
      </c>
      <c r="U17" s="46"/>
      <c r="V17" s="144"/>
    </row>
    <row r="18" spans="1:22" ht="15" customHeight="1" x14ac:dyDescent="0.25">
      <c r="A18" s="160">
        <v>11</v>
      </c>
      <c r="B18" s="161" t="s">
        <v>65</v>
      </c>
      <c r="C18" s="162">
        <v>6.3</v>
      </c>
      <c r="D18" s="163">
        <v>12</v>
      </c>
      <c r="E18" s="72">
        <v>12.3</v>
      </c>
      <c r="F18" s="4">
        <f t="shared" si="0"/>
        <v>14.285714285714286</v>
      </c>
      <c r="G18" s="73">
        <v>2</v>
      </c>
      <c r="H18" s="74">
        <f t="shared" si="1"/>
        <v>-14.285714285714286</v>
      </c>
      <c r="I18" s="75"/>
      <c r="J18" s="46" t="s">
        <v>66</v>
      </c>
      <c r="K18" s="46" t="s">
        <v>66</v>
      </c>
      <c r="L18" s="202">
        <v>1.28</v>
      </c>
      <c r="M18" s="73"/>
      <c r="N18" s="148">
        <v>11</v>
      </c>
      <c r="O18" s="43" t="s">
        <v>65</v>
      </c>
      <c r="P18" s="24">
        <v>12</v>
      </c>
      <c r="Q18" s="82">
        <v>12.3</v>
      </c>
      <c r="R18" s="50">
        <v>0</v>
      </c>
      <c r="S18" s="50">
        <v>0</v>
      </c>
      <c r="T18" s="50">
        <v>0</v>
      </c>
      <c r="U18" s="46"/>
      <c r="V18" s="144"/>
    </row>
    <row r="19" spans="1:22" ht="15" customHeight="1" x14ac:dyDescent="0.25">
      <c r="A19" s="166">
        <v>12</v>
      </c>
      <c r="B19" s="167" t="s">
        <v>60</v>
      </c>
      <c r="C19" s="204">
        <v>0</v>
      </c>
      <c r="D19" s="198">
        <v>0</v>
      </c>
      <c r="E19" s="170">
        <f t="shared" ref="E19:E31" si="3">D19</f>
        <v>0</v>
      </c>
      <c r="F19" s="171" t="str">
        <f t="shared" si="0"/>
        <v>NO BET</v>
      </c>
      <c r="G19" s="205"/>
      <c r="H19" s="173">
        <f t="shared" si="1"/>
        <v>0</v>
      </c>
      <c r="I19" s="206"/>
      <c r="J19" s="51"/>
      <c r="K19" s="51"/>
      <c r="L19" s="175">
        <v>0</v>
      </c>
      <c r="M19" s="205"/>
      <c r="N19" s="51">
        <v>12</v>
      </c>
      <c r="O19" s="167" t="s">
        <v>60</v>
      </c>
      <c r="P19" s="169">
        <v>0</v>
      </c>
      <c r="Q19" s="208">
        <f t="shared" ref="Q19:Q20" si="4">P19</f>
        <v>0</v>
      </c>
      <c r="R19" s="177">
        <v>0</v>
      </c>
      <c r="S19" s="177">
        <v>0</v>
      </c>
      <c r="T19" s="177">
        <v>0</v>
      </c>
      <c r="U19" s="51"/>
      <c r="V19" s="144"/>
    </row>
    <row r="20" spans="1:22" ht="15" customHeight="1" x14ac:dyDescent="0.25">
      <c r="A20" s="166">
        <v>13</v>
      </c>
      <c r="B20" s="167" t="s">
        <v>61</v>
      </c>
      <c r="C20" s="204">
        <v>0</v>
      </c>
      <c r="D20" s="198">
        <v>0</v>
      </c>
      <c r="E20" s="170">
        <f t="shared" si="3"/>
        <v>0</v>
      </c>
      <c r="F20" s="171" t="str">
        <f t="shared" si="0"/>
        <v>NO BET</v>
      </c>
      <c r="G20" s="205"/>
      <c r="H20" s="173">
        <f t="shared" si="1"/>
        <v>0</v>
      </c>
      <c r="I20" s="206"/>
      <c r="J20" s="51"/>
      <c r="K20" s="51"/>
      <c r="L20" s="175">
        <f t="shared" ref="L20:L31" si="5">SUM(I20*J20*K20)</f>
        <v>0</v>
      </c>
      <c r="M20" s="205"/>
      <c r="N20" s="51">
        <v>13</v>
      </c>
      <c r="O20" s="167" t="s">
        <v>61</v>
      </c>
      <c r="P20" s="169">
        <v>0</v>
      </c>
      <c r="Q20" s="208">
        <f t="shared" si="4"/>
        <v>0</v>
      </c>
      <c r="R20" s="177">
        <v>0</v>
      </c>
      <c r="S20" s="177">
        <v>0</v>
      </c>
      <c r="T20" s="177">
        <v>0</v>
      </c>
      <c r="U20" s="51"/>
      <c r="V20" s="144"/>
    </row>
    <row r="21" spans="1:22" ht="15" hidden="1" customHeight="1" x14ac:dyDescent="0.25">
      <c r="A21" s="147">
        <v>14</v>
      </c>
      <c r="B21" s="48"/>
      <c r="C21" s="23">
        <v>0</v>
      </c>
      <c r="D21" s="24">
        <v>0</v>
      </c>
      <c r="E21" s="72">
        <f t="shared" si="3"/>
        <v>0</v>
      </c>
      <c r="F21" s="4" t="str">
        <f t="shared" si="0"/>
        <v>NO BET</v>
      </c>
      <c r="G21" s="73"/>
      <c r="H21" s="74">
        <f t="shared" si="1"/>
        <v>0</v>
      </c>
      <c r="I21" s="75"/>
      <c r="J21" s="46"/>
      <c r="K21" s="46"/>
      <c r="L21" s="84">
        <f t="shared" si="5"/>
        <v>0</v>
      </c>
      <c r="M21" s="73" t="s">
        <v>12</v>
      </c>
      <c r="N21" s="148">
        <v>14</v>
      </c>
      <c r="O21" s="48"/>
      <c r="P21" s="42">
        <v>0</v>
      </c>
      <c r="Q21" s="42">
        <v>0</v>
      </c>
      <c r="R21" s="50">
        <v>0</v>
      </c>
      <c r="S21" s="50">
        <v>0</v>
      </c>
      <c r="T21" s="50">
        <v>0</v>
      </c>
      <c r="U21" s="46"/>
      <c r="V21" s="144"/>
    </row>
    <row r="22" spans="1:22" ht="15" hidden="1" customHeight="1" x14ac:dyDescent="0.25">
      <c r="A22" s="147">
        <v>15</v>
      </c>
      <c r="B22" s="52"/>
      <c r="C22" s="27">
        <v>0</v>
      </c>
      <c r="D22" s="28">
        <v>0</v>
      </c>
      <c r="E22" s="68">
        <f t="shared" si="3"/>
        <v>0</v>
      </c>
      <c r="F22" s="53" t="str">
        <f t="shared" si="0"/>
        <v>NO BET</v>
      </c>
      <c r="G22" s="69"/>
      <c r="H22" s="70">
        <f t="shared" si="1"/>
        <v>0</v>
      </c>
      <c r="I22" s="71"/>
      <c r="J22" s="54"/>
      <c r="K22" s="54"/>
      <c r="L22" s="84">
        <f t="shared" si="5"/>
        <v>0</v>
      </c>
      <c r="M22" s="69"/>
      <c r="N22" s="54">
        <v>15</v>
      </c>
      <c r="O22" s="52"/>
      <c r="P22" s="55">
        <v>0</v>
      </c>
      <c r="Q22" s="55">
        <v>0</v>
      </c>
      <c r="R22" s="56">
        <v>0</v>
      </c>
      <c r="S22" s="56">
        <v>0</v>
      </c>
      <c r="T22" s="56">
        <v>0</v>
      </c>
      <c r="U22" s="54"/>
      <c r="V22" s="144"/>
    </row>
    <row r="23" spans="1:22" ht="15" hidden="1" customHeight="1" x14ac:dyDescent="0.25">
      <c r="A23" s="147">
        <v>16</v>
      </c>
      <c r="B23" s="48"/>
      <c r="C23" s="23">
        <v>0</v>
      </c>
      <c r="D23" s="24">
        <v>0</v>
      </c>
      <c r="E23" s="72">
        <f t="shared" si="3"/>
        <v>0</v>
      </c>
      <c r="F23" s="4" t="str">
        <f t="shared" si="0"/>
        <v>NO BET</v>
      </c>
      <c r="G23" s="73"/>
      <c r="H23" s="74">
        <f t="shared" si="1"/>
        <v>0</v>
      </c>
      <c r="I23" s="75"/>
      <c r="J23" s="46"/>
      <c r="K23" s="46"/>
      <c r="L23" s="84">
        <f t="shared" si="5"/>
        <v>0</v>
      </c>
      <c r="M23" s="73"/>
      <c r="N23" s="148">
        <v>16</v>
      </c>
      <c r="O23" s="48"/>
      <c r="P23" s="42">
        <v>0</v>
      </c>
      <c r="Q23" s="42">
        <v>0</v>
      </c>
      <c r="R23" s="50">
        <v>0</v>
      </c>
      <c r="S23" s="50">
        <v>0</v>
      </c>
      <c r="T23" s="50">
        <v>0</v>
      </c>
      <c r="U23" s="46"/>
      <c r="V23" s="144"/>
    </row>
    <row r="24" spans="1:22" ht="15" hidden="1" customHeight="1" x14ac:dyDescent="0.3">
      <c r="A24" s="147">
        <v>17</v>
      </c>
      <c r="B24" s="31"/>
      <c r="C24" s="23">
        <v>0</v>
      </c>
      <c r="D24" s="24">
        <v>0</v>
      </c>
      <c r="E24" s="72">
        <f t="shared" si="3"/>
        <v>0</v>
      </c>
      <c r="F24" s="4" t="str">
        <f t="shared" si="0"/>
        <v>NO BET</v>
      </c>
      <c r="G24" s="73"/>
      <c r="H24" s="74">
        <f t="shared" si="1"/>
        <v>0</v>
      </c>
      <c r="I24" s="75"/>
      <c r="J24" s="46"/>
      <c r="K24" s="46"/>
      <c r="L24" s="84">
        <f t="shared" si="5"/>
        <v>0</v>
      </c>
      <c r="M24" s="73"/>
      <c r="N24" s="148">
        <v>17</v>
      </c>
      <c r="O24" s="45"/>
      <c r="P24" s="42">
        <v>0</v>
      </c>
      <c r="Q24" s="42">
        <v>0</v>
      </c>
      <c r="R24" s="50">
        <v>0</v>
      </c>
      <c r="S24" s="50">
        <v>0</v>
      </c>
      <c r="T24" s="50">
        <v>0</v>
      </c>
      <c r="U24" s="46"/>
      <c r="V24" s="144"/>
    </row>
    <row r="25" spans="1:22" ht="15" hidden="1" customHeight="1" x14ac:dyDescent="0.3">
      <c r="A25" s="147">
        <v>18</v>
      </c>
      <c r="B25" s="31"/>
      <c r="C25" s="23">
        <v>0</v>
      </c>
      <c r="D25" s="24">
        <v>0</v>
      </c>
      <c r="E25" s="72">
        <f t="shared" si="3"/>
        <v>0</v>
      </c>
      <c r="F25" s="4" t="str">
        <f t="shared" si="0"/>
        <v>NO BET</v>
      </c>
      <c r="G25" s="73"/>
      <c r="H25" s="74">
        <f t="shared" si="1"/>
        <v>0</v>
      </c>
      <c r="I25" s="75"/>
      <c r="J25" s="46"/>
      <c r="K25" s="46"/>
      <c r="L25" s="84">
        <f t="shared" si="5"/>
        <v>0</v>
      </c>
      <c r="M25" s="73"/>
      <c r="N25" s="148">
        <v>18</v>
      </c>
      <c r="O25" s="45"/>
      <c r="P25" s="42">
        <v>0</v>
      </c>
      <c r="Q25" s="42">
        <v>0</v>
      </c>
      <c r="R25" s="50">
        <v>0</v>
      </c>
      <c r="S25" s="50">
        <v>0</v>
      </c>
      <c r="T25" s="50">
        <v>0</v>
      </c>
      <c r="U25" s="46"/>
      <c r="V25" s="144"/>
    </row>
    <row r="26" spans="1:22" ht="15" hidden="1" customHeight="1" x14ac:dyDescent="0.3">
      <c r="A26" s="147">
        <v>19</v>
      </c>
      <c r="B26" s="31"/>
      <c r="C26" s="23">
        <v>0</v>
      </c>
      <c r="D26" s="24">
        <v>0</v>
      </c>
      <c r="E26" s="72">
        <f t="shared" si="3"/>
        <v>0</v>
      </c>
      <c r="F26" s="4" t="str">
        <f t="shared" si="0"/>
        <v>NO BET</v>
      </c>
      <c r="G26" s="73"/>
      <c r="H26" s="74">
        <f t="shared" si="1"/>
        <v>0</v>
      </c>
      <c r="I26" s="75"/>
      <c r="J26" s="46"/>
      <c r="K26" s="46"/>
      <c r="L26" s="84">
        <f t="shared" si="5"/>
        <v>0</v>
      </c>
      <c r="M26" s="73"/>
      <c r="N26" s="148">
        <v>19</v>
      </c>
      <c r="O26" s="45"/>
      <c r="P26" s="42">
        <v>0</v>
      </c>
      <c r="Q26" s="42">
        <v>0</v>
      </c>
      <c r="R26" s="50">
        <v>0</v>
      </c>
      <c r="S26" s="50">
        <v>0</v>
      </c>
      <c r="T26" s="50">
        <v>0</v>
      </c>
      <c r="U26" s="46"/>
      <c r="V26" s="144"/>
    </row>
    <row r="27" spans="1:22" ht="15" hidden="1" customHeight="1" x14ac:dyDescent="0.3">
      <c r="A27" s="147">
        <v>20</v>
      </c>
      <c r="B27" s="31"/>
      <c r="C27" s="23">
        <v>0</v>
      </c>
      <c r="D27" s="24">
        <v>0</v>
      </c>
      <c r="E27" s="72">
        <f t="shared" si="3"/>
        <v>0</v>
      </c>
      <c r="F27" s="4" t="str">
        <f t="shared" si="0"/>
        <v>NO BET</v>
      </c>
      <c r="G27" s="73"/>
      <c r="H27" s="74">
        <f t="shared" si="1"/>
        <v>0</v>
      </c>
      <c r="I27" s="77"/>
      <c r="J27" s="46"/>
      <c r="K27" s="46"/>
      <c r="L27" s="84">
        <f t="shared" si="5"/>
        <v>0</v>
      </c>
      <c r="M27" s="73"/>
      <c r="N27" s="148">
        <v>20</v>
      </c>
      <c r="O27" s="45"/>
      <c r="P27" s="42">
        <v>0</v>
      </c>
      <c r="Q27" s="42">
        <v>0</v>
      </c>
      <c r="R27" s="50">
        <v>0</v>
      </c>
      <c r="S27" s="50">
        <v>0</v>
      </c>
      <c r="T27" s="50">
        <v>0</v>
      </c>
      <c r="U27" s="46"/>
      <c r="V27" s="144"/>
    </row>
    <row r="28" spans="1:22" ht="15" hidden="1" customHeight="1" x14ac:dyDescent="0.3">
      <c r="A28" s="147">
        <v>21</v>
      </c>
      <c r="B28" s="32"/>
      <c r="C28" s="23">
        <v>0</v>
      </c>
      <c r="D28" s="24">
        <v>0</v>
      </c>
      <c r="E28" s="72">
        <f t="shared" si="3"/>
        <v>0</v>
      </c>
      <c r="F28" s="4" t="str">
        <f t="shared" si="0"/>
        <v>NO BET</v>
      </c>
      <c r="G28" s="73"/>
      <c r="H28" s="74">
        <f t="shared" si="1"/>
        <v>0</v>
      </c>
      <c r="I28" s="75"/>
      <c r="J28" s="46"/>
      <c r="K28" s="46"/>
      <c r="L28" s="84">
        <f t="shared" si="5"/>
        <v>0</v>
      </c>
      <c r="M28" s="76"/>
      <c r="N28" s="148">
        <v>21</v>
      </c>
      <c r="O28" s="45"/>
      <c r="P28" s="42">
        <v>0</v>
      </c>
      <c r="Q28" s="42">
        <v>0</v>
      </c>
      <c r="R28" s="50">
        <v>0</v>
      </c>
      <c r="S28" s="50">
        <v>0</v>
      </c>
      <c r="T28" s="50">
        <v>0</v>
      </c>
      <c r="U28" s="46"/>
      <c r="V28" s="144"/>
    </row>
    <row r="29" spans="1:22" ht="15" hidden="1" customHeight="1" x14ac:dyDescent="0.3">
      <c r="A29" s="147">
        <v>22</v>
      </c>
      <c r="B29" s="31"/>
      <c r="C29" s="27">
        <v>0</v>
      </c>
      <c r="D29" s="28">
        <v>0</v>
      </c>
      <c r="E29" s="72">
        <f t="shared" si="3"/>
        <v>0</v>
      </c>
      <c r="F29" s="4" t="str">
        <f t="shared" si="0"/>
        <v>NO BET</v>
      </c>
      <c r="G29" s="73"/>
      <c r="H29" s="74">
        <f t="shared" si="1"/>
        <v>0</v>
      </c>
      <c r="I29" s="75"/>
      <c r="J29" s="46"/>
      <c r="K29" s="46"/>
      <c r="L29" s="84">
        <f t="shared" si="5"/>
        <v>0</v>
      </c>
      <c r="M29" s="73"/>
      <c r="N29" s="148">
        <v>22</v>
      </c>
      <c r="O29" s="45"/>
      <c r="P29" s="42">
        <v>0</v>
      </c>
      <c r="Q29" s="42">
        <v>0</v>
      </c>
      <c r="R29" s="50">
        <v>0</v>
      </c>
      <c r="S29" s="50">
        <v>0</v>
      </c>
      <c r="T29" s="50">
        <v>0</v>
      </c>
      <c r="U29" s="46"/>
      <c r="V29" s="144"/>
    </row>
    <row r="30" spans="1:22" ht="15" hidden="1" customHeight="1" x14ac:dyDescent="0.3">
      <c r="A30" s="147">
        <v>23</v>
      </c>
      <c r="B30" s="31"/>
      <c r="C30" s="23">
        <v>0</v>
      </c>
      <c r="D30" s="24">
        <v>0</v>
      </c>
      <c r="E30" s="72">
        <f t="shared" si="3"/>
        <v>0</v>
      </c>
      <c r="F30" s="4" t="str">
        <f t="shared" si="0"/>
        <v>NO BET</v>
      </c>
      <c r="G30" s="73"/>
      <c r="H30" s="74">
        <f t="shared" si="1"/>
        <v>0</v>
      </c>
      <c r="I30" s="75"/>
      <c r="J30" s="46"/>
      <c r="K30" s="46"/>
      <c r="L30" s="84">
        <f t="shared" si="5"/>
        <v>0</v>
      </c>
      <c r="M30" s="73"/>
      <c r="N30" s="148">
        <v>23</v>
      </c>
      <c r="O30" s="45"/>
      <c r="P30" s="42">
        <v>0</v>
      </c>
      <c r="Q30" s="42">
        <v>0</v>
      </c>
      <c r="R30" s="50">
        <v>0</v>
      </c>
      <c r="S30" s="50">
        <v>0</v>
      </c>
      <c r="T30" s="50">
        <v>0</v>
      </c>
      <c r="U30" s="46"/>
      <c r="V30" s="144"/>
    </row>
    <row r="31" spans="1:22" ht="15" hidden="1" customHeight="1" x14ac:dyDescent="0.3">
      <c r="A31" s="147">
        <v>24</v>
      </c>
      <c r="B31" s="31"/>
      <c r="C31" s="23">
        <v>0</v>
      </c>
      <c r="D31" s="24">
        <v>0</v>
      </c>
      <c r="E31" s="72">
        <f t="shared" si="3"/>
        <v>0</v>
      </c>
      <c r="F31" s="4" t="str">
        <f t="shared" si="0"/>
        <v>NO BET</v>
      </c>
      <c r="G31" s="73"/>
      <c r="H31" s="74">
        <f t="shared" si="1"/>
        <v>0</v>
      </c>
      <c r="I31" s="75"/>
      <c r="J31" s="46"/>
      <c r="K31" s="46"/>
      <c r="L31" s="84">
        <f t="shared" si="5"/>
        <v>0</v>
      </c>
      <c r="M31" s="73"/>
      <c r="N31" s="148">
        <v>24</v>
      </c>
      <c r="O31" s="45"/>
      <c r="P31" s="42">
        <v>0</v>
      </c>
      <c r="Q31" s="42">
        <v>0</v>
      </c>
      <c r="R31" s="50">
        <v>0</v>
      </c>
      <c r="S31" s="50">
        <v>0</v>
      </c>
      <c r="T31" s="50">
        <v>0</v>
      </c>
      <c r="U31" s="46"/>
      <c r="V31" s="144"/>
    </row>
    <row r="32" spans="1:22" ht="15" customHeight="1" x14ac:dyDescent="0.25">
      <c r="I32" s="75"/>
      <c r="M32" s="75"/>
      <c r="N32" s="323"/>
      <c r="O32" s="323"/>
      <c r="P32" s="323"/>
      <c r="Q32" s="323"/>
      <c r="R32" s="323"/>
      <c r="S32" s="323"/>
      <c r="T32" s="323"/>
    </row>
    <row r="33" spans="1:22" ht="15" customHeight="1" x14ac:dyDescent="0.25">
      <c r="A33" s="25"/>
      <c r="B33" s="141" t="s">
        <v>50</v>
      </c>
      <c r="C33" s="2"/>
      <c r="D33" s="5"/>
      <c r="E33" s="6" t="s">
        <v>10</v>
      </c>
      <c r="F33" s="7">
        <f>SUM(F8:F31)</f>
        <v>70.454545454545453</v>
      </c>
      <c r="G33" s="8" t="s">
        <v>11</v>
      </c>
      <c r="H33" s="7">
        <f>SUM(H8:H32)</f>
        <v>-70.454545454545453</v>
      </c>
      <c r="I33" s="75"/>
      <c r="M33" s="75"/>
      <c r="N33" s="57"/>
      <c r="O33" s="323" t="s">
        <v>277</v>
      </c>
      <c r="P33" s="323"/>
      <c r="Q33" s="323"/>
      <c r="R33" s="57"/>
      <c r="S33" s="142" t="s">
        <v>26</v>
      </c>
      <c r="T33" s="143" t="s">
        <v>283</v>
      </c>
      <c r="U33" s="145"/>
    </row>
    <row r="35" spans="1:22" ht="15" customHeight="1" x14ac:dyDescent="0.25">
      <c r="A35" s="58" t="s">
        <v>5</v>
      </c>
      <c r="B35" s="9" t="s">
        <v>36</v>
      </c>
      <c r="C35" s="58" t="s">
        <v>71</v>
      </c>
      <c r="D35" s="11"/>
      <c r="E35" s="315" t="s">
        <v>9</v>
      </c>
      <c r="F35" s="324">
        <v>0.9</v>
      </c>
      <c r="G35" s="317" t="s">
        <v>3</v>
      </c>
      <c r="H35" s="325">
        <v>100</v>
      </c>
      <c r="I35" s="319" t="s">
        <v>1</v>
      </c>
      <c r="J35" s="320"/>
      <c r="K35" s="320" t="s">
        <v>21</v>
      </c>
      <c r="L35" s="10"/>
      <c r="M35" s="321"/>
      <c r="N35" s="11" t="s">
        <v>5</v>
      </c>
      <c r="O35" s="9" t="s">
        <v>36</v>
      </c>
      <c r="P35" s="33"/>
      <c r="Q35" s="33"/>
      <c r="R35" s="33"/>
      <c r="S35" s="33"/>
      <c r="T35" s="33"/>
      <c r="U35" s="314" t="s">
        <v>20</v>
      </c>
    </row>
    <row r="36" spans="1:22" ht="15" customHeight="1" x14ac:dyDescent="0.25">
      <c r="A36" s="9" t="s">
        <v>6</v>
      </c>
      <c r="B36" s="49">
        <v>4</v>
      </c>
      <c r="C36" s="49" t="s">
        <v>69</v>
      </c>
      <c r="D36" s="10"/>
      <c r="E36" s="315"/>
      <c r="F36" s="324"/>
      <c r="G36" s="317"/>
      <c r="H36" s="325"/>
      <c r="I36" s="319"/>
      <c r="J36" s="320"/>
      <c r="K36" s="320"/>
      <c r="L36" s="9"/>
      <c r="M36" s="321"/>
      <c r="N36" s="9" t="s">
        <v>6</v>
      </c>
      <c r="O36" s="49">
        <v>2</v>
      </c>
      <c r="P36" s="35"/>
      <c r="Q36" s="35"/>
      <c r="R36" s="35"/>
      <c r="S36" s="35"/>
      <c r="T36" s="35"/>
      <c r="U36" s="314"/>
      <c r="V36" s="2"/>
    </row>
    <row r="37" spans="1:22" ht="15" customHeight="1" x14ac:dyDescent="0.25">
      <c r="A37" s="10"/>
      <c r="B37" s="26" t="s">
        <v>72</v>
      </c>
      <c r="C37" s="26"/>
      <c r="D37" s="314" t="s">
        <v>31</v>
      </c>
      <c r="E37" s="314" t="s">
        <v>32</v>
      </c>
      <c r="F37" s="10"/>
      <c r="G37" s="10"/>
      <c r="H37" s="10"/>
      <c r="I37" s="314" t="s">
        <v>15</v>
      </c>
      <c r="J37" s="85" t="s">
        <v>37</v>
      </c>
      <c r="K37" s="322" t="s">
        <v>51</v>
      </c>
      <c r="L37" s="86" t="s">
        <v>33</v>
      </c>
      <c r="M37" s="321"/>
      <c r="N37" s="34"/>
      <c r="O37" s="35"/>
      <c r="P37" s="35" t="s">
        <v>18</v>
      </c>
      <c r="Q37" s="35"/>
      <c r="R37" s="35" t="s">
        <v>19</v>
      </c>
      <c r="S37" s="35"/>
      <c r="T37" s="35"/>
      <c r="U37" s="314"/>
      <c r="V37" s="2"/>
    </row>
    <row r="38" spans="1:22" ht="15" customHeight="1" x14ac:dyDescent="0.25">
      <c r="A38" s="1" t="s">
        <v>16</v>
      </c>
      <c r="B38" s="26"/>
      <c r="C38" s="1" t="s">
        <v>7</v>
      </c>
      <c r="D38" s="314"/>
      <c r="E38" s="314"/>
      <c r="F38" s="1" t="s">
        <v>0</v>
      </c>
      <c r="G38" s="1" t="s">
        <v>8</v>
      </c>
      <c r="H38" s="1" t="s">
        <v>4</v>
      </c>
      <c r="I38" s="314"/>
      <c r="J38" s="85" t="s">
        <v>35</v>
      </c>
      <c r="K38" s="322"/>
      <c r="L38" s="86" t="s">
        <v>34</v>
      </c>
      <c r="M38" s="321"/>
      <c r="N38" s="36" t="s">
        <v>16</v>
      </c>
      <c r="O38" s="36" t="s">
        <v>17</v>
      </c>
      <c r="P38" s="37" t="s">
        <v>22</v>
      </c>
      <c r="Q38" s="38" t="s">
        <v>23</v>
      </c>
      <c r="R38" s="38" t="s">
        <v>24</v>
      </c>
      <c r="S38" s="38" t="s">
        <v>25</v>
      </c>
      <c r="T38" s="38" t="s">
        <v>25</v>
      </c>
      <c r="U38" s="314"/>
    </row>
    <row r="39" spans="1:22" ht="15" customHeight="1" x14ac:dyDescent="0.25">
      <c r="A39" s="160">
        <v>1</v>
      </c>
      <c r="B39" s="178" t="s">
        <v>73</v>
      </c>
      <c r="C39" s="179">
        <v>3.5</v>
      </c>
      <c r="D39" s="180">
        <v>22</v>
      </c>
      <c r="E39" s="68">
        <v>24</v>
      </c>
      <c r="F39" s="53">
        <f t="shared" ref="F39:F62" si="6">IF(I39="B", $H$35/C39*$F$35,IF(E39&lt;=C39,$I$35,IF(E39&gt;C39,SUM($H$35/C39*$F$35,0,ROUNDUP(,0)))))</f>
        <v>25.714285714285715</v>
      </c>
      <c r="G39" s="30">
        <v>2</v>
      </c>
      <c r="H39" s="70">
        <f>IF(F39="NO BET",0,IF(G39&gt;1,F39*-1,IF(G39=1,SUM(F39*E39-F39,0))))</f>
        <v>-25.714285714285715</v>
      </c>
      <c r="I39" s="29"/>
      <c r="J39" s="54"/>
      <c r="K39" s="46" t="s">
        <v>66</v>
      </c>
      <c r="L39" s="83">
        <v>0</v>
      </c>
      <c r="M39" s="30"/>
      <c r="N39" s="54">
        <v>1</v>
      </c>
      <c r="O39" s="165" t="s">
        <v>73</v>
      </c>
      <c r="P39" s="197">
        <v>22</v>
      </c>
      <c r="Q39" s="269">
        <v>24</v>
      </c>
      <c r="R39" s="56">
        <v>0</v>
      </c>
      <c r="S39" s="56">
        <v>0</v>
      </c>
      <c r="T39" s="56">
        <v>0</v>
      </c>
      <c r="U39" s="51"/>
      <c r="V39" s="144"/>
    </row>
    <row r="40" spans="1:22" ht="15" customHeight="1" x14ac:dyDescent="0.25">
      <c r="A40" s="147">
        <v>2</v>
      </c>
      <c r="B40" s="165" t="s">
        <v>74</v>
      </c>
      <c r="C40" s="27">
        <v>999</v>
      </c>
      <c r="D40" s="28">
        <v>40</v>
      </c>
      <c r="E40" s="72">
        <v>139</v>
      </c>
      <c r="F40" s="4" t="str">
        <f t="shared" si="6"/>
        <v>NO BET</v>
      </c>
      <c r="G40" s="80"/>
      <c r="H40" s="74">
        <f t="shared" ref="H40:H62" si="7">IF(F40="NO BET",0,IF(G40&gt;1,F40*-1,IF(G40=1,SUM(F40*E40-F40,0))))</f>
        <v>0</v>
      </c>
      <c r="J40" s="46"/>
      <c r="K40" s="46"/>
      <c r="L40" s="83">
        <f t="shared" ref="L40:L52" si="8">SUM(I40*J40*K40)</f>
        <v>0</v>
      </c>
      <c r="M40" s="79"/>
      <c r="N40" s="148">
        <v>2</v>
      </c>
      <c r="O40" s="165" t="s">
        <v>74</v>
      </c>
      <c r="P40" s="197">
        <v>40</v>
      </c>
      <c r="Q40" s="82">
        <v>139</v>
      </c>
      <c r="R40" s="50">
        <v>0</v>
      </c>
      <c r="S40" s="50">
        <v>0</v>
      </c>
      <c r="T40" s="50">
        <v>0</v>
      </c>
      <c r="U40" s="46"/>
      <c r="V40" s="144"/>
    </row>
    <row r="41" spans="1:22" ht="15" customHeight="1" x14ac:dyDescent="0.25">
      <c r="A41" s="147">
        <v>3</v>
      </c>
      <c r="B41" s="43" t="s">
        <v>84</v>
      </c>
      <c r="C41" s="23">
        <v>20.7</v>
      </c>
      <c r="D41" s="24">
        <v>40</v>
      </c>
      <c r="E41" s="72">
        <v>36</v>
      </c>
      <c r="F41" s="4">
        <v>0</v>
      </c>
      <c r="G41" s="80"/>
      <c r="H41" s="74" t="b">
        <f t="shared" si="7"/>
        <v>0</v>
      </c>
      <c r="J41" s="46"/>
      <c r="K41" s="46"/>
      <c r="L41" s="83">
        <f t="shared" si="8"/>
        <v>0</v>
      </c>
      <c r="M41" s="79"/>
      <c r="N41" s="148">
        <v>3</v>
      </c>
      <c r="O41" s="43" t="s">
        <v>84</v>
      </c>
      <c r="P41" s="164">
        <v>40</v>
      </c>
      <c r="Q41" s="82">
        <v>36</v>
      </c>
      <c r="R41" s="50">
        <v>0</v>
      </c>
      <c r="S41" s="50">
        <v>0</v>
      </c>
      <c r="T41" s="50">
        <v>0</v>
      </c>
      <c r="U41" s="46"/>
      <c r="V41" s="144"/>
    </row>
    <row r="42" spans="1:22" ht="15" customHeight="1" x14ac:dyDescent="0.25">
      <c r="A42" s="147">
        <v>4</v>
      </c>
      <c r="B42" s="43" t="s">
        <v>75</v>
      </c>
      <c r="C42" s="23">
        <v>285</v>
      </c>
      <c r="D42" s="24">
        <v>140</v>
      </c>
      <c r="E42" s="72">
        <v>400</v>
      </c>
      <c r="F42" s="4"/>
      <c r="G42" s="80"/>
      <c r="H42" s="74" t="b">
        <f t="shared" si="7"/>
        <v>0</v>
      </c>
      <c r="J42" s="46"/>
      <c r="K42" s="46"/>
      <c r="L42" s="83">
        <f t="shared" si="8"/>
        <v>0</v>
      </c>
      <c r="M42" s="80"/>
      <c r="N42" s="148">
        <v>4</v>
      </c>
      <c r="O42" s="43" t="s">
        <v>75</v>
      </c>
      <c r="P42" s="164">
        <v>140</v>
      </c>
      <c r="Q42" s="82">
        <v>400</v>
      </c>
      <c r="R42" s="50">
        <v>0</v>
      </c>
      <c r="S42" s="50">
        <v>0</v>
      </c>
      <c r="T42" s="50">
        <v>0</v>
      </c>
      <c r="U42" s="46"/>
      <c r="V42" s="144"/>
    </row>
    <row r="43" spans="1:22" ht="15" customHeight="1" x14ac:dyDescent="0.25">
      <c r="A43" s="147">
        <v>5</v>
      </c>
      <c r="B43" s="43" t="s">
        <v>88</v>
      </c>
      <c r="C43" s="23">
        <v>37.4</v>
      </c>
      <c r="D43" s="24">
        <v>85</v>
      </c>
      <c r="E43" s="72">
        <v>73</v>
      </c>
      <c r="F43" s="4"/>
      <c r="G43" s="80"/>
      <c r="H43" s="74" t="b">
        <f t="shared" si="7"/>
        <v>0</v>
      </c>
      <c r="J43" s="46"/>
      <c r="K43" s="46"/>
      <c r="L43" s="83">
        <f t="shared" si="8"/>
        <v>0</v>
      </c>
      <c r="M43" s="80"/>
      <c r="N43" s="148">
        <v>5</v>
      </c>
      <c r="O43" s="43" t="s">
        <v>88</v>
      </c>
      <c r="P43" s="164">
        <v>85</v>
      </c>
      <c r="Q43" s="82">
        <v>73</v>
      </c>
      <c r="R43" s="50">
        <v>0</v>
      </c>
      <c r="S43" s="50">
        <v>0</v>
      </c>
      <c r="T43" s="50">
        <v>0</v>
      </c>
      <c r="U43" s="46"/>
      <c r="V43" s="144"/>
    </row>
    <row r="44" spans="1:22" ht="15" customHeight="1" x14ac:dyDescent="0.25">
      <c r="A44" s="181">
        <v>6</v>
      </c>
      <c r="B44" s="182" t="s">
        <v>85</v>
      </c>
      <c r="C44" s="183">
        <v>10</v>
      </c>
      <c r="D44" s="184">
        <v>3.8</v>
      </c>
      <c r="E44" s="72">
        <v>4</v>
      </c>
      <c r="F44" s="4" t="str">
        <f t="shared" si="6"/>
        <v>NO BET</v>
      </c>
      <c r="G44" s="80"/>
      <c r="H44" s="74">
        <f t="shared" si="7"/>
        <v>0</v>
      </c>
      <c r="J44" s="46" t="s">
        <v>66</v>
      </c>
      <c r="K44" s="46" t="s">
        <v>66</v>
      </c>
      <c r="L44" s="83">
        <v>0</v>
      </c>
      <c r="M44" s="80"/>
      <c r="N44" s="148">
        <v>6</v>
      </c>
      <c r="O44" s="43" t="s">
        <v>85</v>
      </c>
      <c r="P44" s="164">
        <v>3.8</v>
      </c>
      <c r="Q44" s="82">
        <v>4</v>
      </c>
      <c r="R44" s="50">
        <v>650</v>
      </c>
      <c r="S44" s="50">
        <v>1400</v>
      </c>
      <c r="T44" s="50">
        <v>0</v>
      </c>
      <c r="U44" s="46" t="s">
        <v>264</v>
      </c>
      <c r="V44" s="144"/>
    </row>
    <row r="45" spans="1:22" ht="15" customHeight="1" x14ac:dyDescent="0.25">
      <c r="A45" s="160">
        <v>7</v>
      </c>
      <c r="B45" s="161" t="s">
        <v>76</v>
      </c>
      <c r="C45" s="179">
        <v>6</v>
      </c>
      <c r="D45" s="180">
        <v>8.6</v>
      </c>
      <c r="E45" s="72">
        <v>16.2</v>
      </c>
      <c r="F45" s="4">
        <f t="shared" si="6"/>
        <v>15.000000000000002</v>
      </c>
      <c r="G45" s="80">
        <v>2</v>
      </c>
      <c r="H45" s="74">
        <f t="shared" si="7"/>
        <v>-15.000000000000002</v>
      </c>
      <c r="I45" s="2"/>
      <c r="J45" s="46" t="s">
        <v>66</v>
      </c>
      <c r="K45" s="46" t="s">
        <v>66</v>
      </c>
      <c r="L45" s="83">
        <v>0</v>
      </c>
      <c r="M45" s="80"/>
      <c r="N45" s="148">
        <v>7</v>
      </c>
      <c r="O45" s="43" t="s">
        <v>76</v>
      </c>
      <c r="P45" s="197">
        <v>8.6</v>
      </c>
      <c r="Q45" s="82">
        <v>16.2</v>
      </c>
      <c r="R45" s="50">
        <v>0</v>
      </c>
      <c r="S45" s="50">
        <v>0</v>
      </c>
      <c r="T45" s="50">
        <v>0</v>
      </c>
      <c r="U45" s="46"/>
      <c r="V45" s="144"/>
    </row>
    <row r="46" spans="1:22" ht="15" customHeight="1" x14ac:dyDescent="0.25">
      <c r="A46" s="191">
        <v>8</v>
      </c>
      <c r="B46" s="192" t="s">
        <v>122</v>
      </c>
      <c r="C46" s="255">
        <v>4.5</v>
      </c>
      <c r="D46" s="256">
        <v>5.5</v>
      </c>
      <c r="E46" s="152">
        <v>6.4</v>
      </c>
      <c r="F46" s="257">
        <f t="shared" si="6"/>
        <v>20</v>
      </c>
      <c r="G46" s="258">
        <v>1</v>
      </c>
      <c r="H46" s="259">
        <f t="shared" si="7"/>
        <v>108</v>
      </c>
      <c r="I46" s="260"/>
      <c r="J46" s="235" t="s">
        <v>66</v>
      </c>
      <c r="K46" s="235" t="s">
        <v>66</v>
      </c>
      <c r="L46" s="201">
        <v>1.22</v>
      </c>
      <c r="M46" s="258"/>
      <c r="N46" s="235">
        <v>8</v>
      </c>
      <c r="O46" s="261" t="s">
        <v>122</v>
      </c>
      <c r="P46" s="256">
        <v>5.5</v>
      </c>
      <c r="Q46" s="152">
        <v>6.4</v>
      </c>
      <c r="R46" s="262">
        <v>0</v>
      </c>
      <c r="S46" s="262">
        <v>0</v>
      </c>
      <c r="T46" s="262">
        <v>0</v>
      </c>
      <c r="U46" s="235"/>
      <c r="V46" s="144"/>
    </row>
    <row r="47" spans="1:22" ht="15" customHeight="1" x14ac:dyDescent="0.25">
      <c r="A47" s="181">
        <v>9</v>
      </c>
      <c r="B47" s="182" t="s">
        <v>77</v>
      </c>
      <c r="C47" s="183">
        <v>13</v>
      </c>
      <c r="D47" s="184">
        <v>6.4</v>
      </c>
      <c r="E47" s="68">
        <v>4.75</v>
      </c>
      <c r="F47" s="53" t="str">
        <f t="shared" si="6"/>
        <v>NO BET</v>
      </c>
      <c r="G47" s="30"/>
      <c r="H47" s="70">
        <f t="shared" si="7"/>
        <v>0</v>
      </c>
      <c r="I47" s="29"/>
      <c r="J47" s="46" t="s">
        <v>66</v>
      </c>
      <c r="K47" s="46" t="s">
        <v>66</v>
      </c>
      <c r="L47" s="202">
        <v>1.21</v>
      </c>
      <c r="M47" s="30"/>
      <c r="N47" s="148">
        <v>9</v>
      </c>
      <c r="O47" s="43" t="s">
        <v>77</v>
      </c>
      <c r="P47" s="164">
        <v>6.4</v>
      </c>
      <c r="Q47" s="269">
        <v>4.75</v>
      </c>
      <c r="R47" s="50">
        <v>0</v>
      </c>
      <c r="S47" s="50">
        <v>0</v>
      </c>
      <c r="T47" s="50">
        <v>0</v>
      </c>
      <c r="U47" s="51"/>
      <c r="V47" s="144"/>
    </row>
    <row r="48" spans="1:22" ht="15" customHeight="1" x14ac:dyDescent="0.25">
      <c r="A48" s="160">
        <v>10</v>
      </c>
      <c r="B48" s="161" t="s">
        <v>78</v>
      </c>
      <c r="C48" s="162">
        <v>11.8</v>
      </c>
      <c r="D48" s="163">
        <v>25</v>
      </c>
      <c r="E48" s="72">
        <v>62</v>
      </c>
      <c r="F48" s="4">
        <f t="shared" si="6"/>
        <v>7.6271186440677958</v>
      </c>
      <c r="G48" s="80">
        <v>2</v>
      </c>
      <c r="H48" s="74">
        <f t="shared" si="7"/>
        <v>-7.6271186440677958</v>
      </c>
      <c r="J48" s="46" t="s">
        <v>66</v>
      </c>
      <c r="K48" s="46" t="s">
        <v>66</v>
      </c>
      <c r="L48" s="202">
        <v>1.04</v>
      </c>
      <c r="M48" s="80"/>
      <c r="N48" s="148">
        <v>10</v>
      </c>
      <c r="O48" s="43" t="s">
        <v>78</v>
      </c>
      <c r="P48" s="164">
        <v>25</v>
      </c>
      <c r="Q48" s="82">
        <v>62</v>
      </c>
      <c r="R48" s="50">
        <v>0</v>
      </c>
      <c r="S48" s="50">
        <v>0</v>
      </c>
      <c r="T48" s="50">
        <v>0</v>
      </c>
      <c r="U48" s="46"/>
      <c r="V48" s="144"/>
    </row>
    <row r="49" spans="1:22" ht="15" customHeight="1" x14ac:dyDescent="0.25">
      <c r="A49" s="147">
        <v>11</v>
      </c>
      <c r="B49" s="43" t="s">
        <v>79</v>
      </c>
      <c r="C49" s="23">
        <v>17.7</v>
      </c>
      <c r="D49" s="24">
        <v>15</v>
      </c>
      <c r="E49" s="72">
        <v>34</v>
      </c>
      <c r="F49" s="4">
        <v>0</v>
      </c>
      <c r="G49" s="80"/>
      <c r="H49" s="74" t="b">
        <f t="shared" si="7"/>
        <v>0</v>
      </c>
      <c r="J49" s="46"/>
      <c r="K49" s="46"/>
      <c r="L49" s="84">
        <f t="shared" si="8"/>
        <v>0</v>
      </c>
      <c r="M49" s="80"/>
      <c r="N49" s="148">
        <v>11</v>
      </c>
      <c r="O49" s="43" t="s">
        <v>79</v>
      </c>
      <c r="P49" s="164">
        <v>15</v>
      </c>
      <c r="Q49" s="82">
        <v>34</v>
      </c>
      <c r="R49" s="50">
        <v>0</v>
      </c>
      <c r="S49" s="50">
        <v>0</v>
      </c>
      <c r="T49" s="50">
        <v>0</v>
      </c>
      <c r="U49" s="46"/>
      <c r="V49" s="144"/>
    </row>
    <row r="50" spans="1:22" ht="15" customHeight="1" x14ac:dyDescent="0.25">
      <c r="A50" s="147">
        <v>12</v>
      </c>
      <c r="B50" s="43" t="s">
        <v>80</v>
      </c>
      <c r="C50" s="23">
        <v>14.3</v>
      </c>
      <c r="D50" s="24">
        <v>36</v>
      </c>
      <c r="E50" s="72">
        <v>36</v>
      </c>
      <c r="F50" s="4">
        <v>0</v>
      </c>
      <c r="G50" s="80"/>
      <c r="H50" s="74" t="b">
        <f t="shared" si="7"/>
        <v>0</v>
      </c>
      <c r="J50" s="46"/>
      <c r="K50" s="46"/>
      <c r="L50" s="84">
        <f t="shared" si="8"/>
        <v>0</v>
      </c>
      <c r="M50" s="80"/>
      <c r="N50" s="148">
        <v>12</v>
      </c>
      <c r="O50" s="43" t="s">
        <v>80</v>
      </c>
      <c r="P50" s="164">
        <v>36</v>
      </c>
      <c r="Q50" s="82">
        <v>36</v>
      </c>
      <c r="R50" s="50">
        <v>0</v>
      </c>
      <c r="S50" s="50">
        <v>0</v>
      </c>
      <c r="T50" s="50">
        <v>0</v>
      </c>
      <c r="U50" s="46"/>
      <c r="V50" s="144"/>
    </row>
    <row r="51" spans="1:22" ht="15" customHeight="1" x14ac:dyDescent="0.25">
      <c r="A51" s="147">
        <v>13</v>
      </c>
      <c r="B51" s="43" t="s">
        <v>86</v>
      </c>
      <c r="C51" s="23">
        <v>11.8</v>
      </c>
      <c r="D51" s="24">
        <v>5.6</v>
      </c>
      <c r="E51" s="72">
        <v>6.1</v>
      </c>
      <c r="F51" s="4" t="str">
        <f t="shared" si="6"/>
        <v>NO BET</v>
      </c>
      <c r="G51" s="80"/>
      <c r="H51" s="74">
        <f t="shared" si="7"/>
        <v>0</v>
      </c>
      <c r="J51" s="46"/>
      <c r="K51" s="46"/>
      <c r="L51" s="84">
        <f t="shared" si="8"/>
        <v>0</v>
      </c>
      <c r="M51" s="80"/>
      <c r="N51" s="148">
        <v>13</v>
      </c>
      <c r="O51" s="43" t="s">
        <v>86</v>
      </c>
      <c r="P51" s="164">
        <v>5.6</v>
      </c>
      <c r="Q51" s="82">
        <v>6.1</v>
      </c>
      <c r="R51" s="50">
        <v>0</v>
      </c>
      <c r="S51" s="50">
        <v>0</v>
      </c>
      <c r="T51" s="50">
        <v>0</v>
      </c>
      <c r="U51" s="46"/>
      <c r="V51" s="144"/>
    </row>
    <row r="52" spans="1:22" ht="15" customHeight="1" x14ac:dyDescent="0.25">
      <c r="A52" s="147">
        <v>14</v>
      </c>
      <c r="B52" s="43" t="s">
        <v>87</v>
      </c>
      <c r="C52" s="23">
        <v>999</v>
      </c>
      <c r="D52" s="24">
        <v>160</v>
      </c>
      <c r="E52" s="72">
        <v>255</v>
      </c>
      <c r="F52" s="4" t="str">
        <f t="shared" si="6"/>
        <v>NO BET</v>
      </c>
      <c r="G52" s="80"/>
      <c r="H52" s="74">
        <f t="shared" si="7"/>
        <v>0</v>
      </c>
      <c r="J52" s="46"/>
      <c r="K52" s="46"/>
      <c r="L52" s="84">
        <f t="shared" si="8"/>
        <v>0</v>
      </c>
      <c r="M52" s="80" t="s">
        <v>12</v>
      </c>
      <c r="N52" s="148">
        <v>14</v>
      </c>
      <c r="O52" s="43" t="s">
        <v>87</v>
      </c>
      <c r="P52" s="164">
        <v>160</v>
      </c>
      <c r="Q52" s="82">
        <v>255</v>
      </c>
      <c r="R52" s="50">
        <v>0</v>
      </c>
      <c r="S52" s="50">
        <v>0</v>
      </c>
      <c r="T52" s="50">
        <v>0</v>
      </c>
      <c r="U52" s="46"/>
      <c r="V52" s="144"/>
    </row>
    <row r="53" spans="1:22" ht="15" customHeight="1" x14ac:dyDescent="0.25">
      <c r="A53" s="166">
        <v>15</v>
      </c>
      <c r="B53" s="167" t="s">
        <v>81</v>
      </c>
      <c r="C53" s="168">
        <v>0</v>
      </c>
      <c r="D53" s="169">
        <v>0</v>
      </c>
      <c r="E53" s="170">
        <f t="shared" ref="E53:E62" si="9">D53</f>
        <v>0</v>
      </c>
      <c r="F53" s="171" t="str">
        <f t="shared" si="6"/>
        <v>NO BET</v>
      </c>
      <c r="G53" s="172"/>
      <c r="H53" s="173">
        <f t="shared" si="7"/>
        <v>0</v>
      </c>
      <c r="I53" s="174"/>
      <c r="J53" s="51"/>
      <c r="K53" s="51"/>
      <c r="L53" s="84"/>
      <c r="M53" s="172"/>
      <c r="N53" s="51">
        <v>15</v>
      </c>
      <c r="O53" s="167" t="s">
        <v>81</v>
      </c>
      <c r="P53" s="198">
        <v>0</v>
      </c>
      <c r="Q53" s="208">
        <f t="shared" ref="Q53:Q55" si="10">P53</f>
        <v>0</v>
      </c>
      <c r="R53" s="177">
        <v>0</v>
      </c>
      <c r="S53" s="177">
        <v>0</v>
      </c>
      <c r="T53" s="177">
        <v>0</v>
      </c>
      <c r="U53" s="51"/>
      <c r="V53" s="144"/>
    </row>
    <row r="54" spans="1:22" ht="15" customHeight="1" x14ac:dyDescent="0.25">
      <c r="A54" s="160">
        <v>16</v>
      </c>
      <c r="B54" s="161" t="s">
        <v>82</v>
      </c>
      <c r="C54" s="162">
        <v>8.6999999999999993</v>
      </c>
      <c r="D54" s="163">
        <v>27</v>
      </c>
      <c r="E54" s="72">
        <v>48</v>
      </c>
      <c r="F54" s="4">
        <f t="shared" si="6"/>
        <v>10.344827586206899</v>
      </c>
      <c r="G54" s="80">
        <v>2</v>
      </c>
      <c r="H54" s="74">
        <f t="shared" si="7"/>
        <v>-10.344827586206899</v>
      </c>
      <c r="J54" s="46"/>
      <c r="K54" s="46" t="s">
        <v>66</v>
      </c>
      <c r="L54" s="202">
        <v>1.05</v>
      </c>
      <c r="M54" s="80"/>
      <c r="N54" s="148">
        <v>16</v>
      </c>
      <c r="O54" s="43" t="s">
        <v>82</v>
      </c>
      <c r="P54" s="164">
        <v>27</v>
      </c>
      <c r="Q54" s="82">
        <v>48</v>
      </c>
      <c r="R54" s="50">
        <v>0</v>
      </c>
      <c r="S54" s="50">
        <v>0</v>
      </c>
      <c r="T54" s="50">
        <v>0</v>
      </c>
      <c r="U54" s="46"/>
      <c r="V54" s="144"/>
    </row>
    <row r="55" spans="1:22" ht="15" customHeight="1" x14ac:dyDescent="0.25">
      <c r="A55" s="166">
        <v>17</v>
      </c>
      <c r="B55" s="167" t="s">
        <v>83</v>
      </c>
      <c r="C55" s="168">
        <v>0</v>
      </c>
      <c r="D55" s="169">
        <v>0</v>
      </c>
      <c r="E55" s="170">
        <f t="shared" si="9"/>
        <v>0</v>
      </c>
      <c r="F55" s="171" t="str">
        <f t="shared" si="6"/>
        <v>NO BET</v>
      </c>
      <c r="G55" s="172"/>
      <c r="H55" s="173">
        <f t="shared" si="7"/>
        <v>0</v>
      </c>
      <c r="I55" s="174"/>
      <c r="J55" s="51"/>
      <c r="K55" s="51"/>
      <c r="L55" s="84"/>
      <c r="M55" s="174"/>
      <c r="N55" s="51">
        <v>17</v>
      </c>
      <c r="O55" s="167" t="s">
        <v>83</v>
      </c>
      <c r="P55" s="198">
        <v>0</v>
      </c>
      <c r="Q55" s="208">
        <f t="shared" si="10"/>
        <v>0</v>
      </c>
      <c r="R55" s="177">
        <v>0</v>
      </c>
      <c r="S55" s="177">
        <v>0</v>
      </c>
      <c r="T55" s="177">
        <v>0</v>
      </c>
      <c r="U55" s="51"/>
      <c r="V55" s="144"/>
    </row>
    <row r="56" spans="1:22" ht="15" hidden="1" customHeight="1" x14ac:dyDescent="0.3">
      <c r="A56" s="147">
        <v>18</v>
      </c>
      <c r="B56" s="32"/>
      <c r="C56" s="23">
        <v>0</v>
      </c>
      <c r="D56" s="24">
        <v>0</v>
      </c>
      <c r="E56" s="72">
        <f t="shared" si="9"/>
        <v>0</v>
      </c>
      <c r="F56" s="4" t="str">
        <f t="shared" si="6"/>
        <v>NO BET</v>
      </c>
      <c r="G56" s="80"/>
      <c r="H56" s="74">
        <f t="shared" si="7"/>
        <v>0</v>
      </c>
      <c r="J56" s="46"/>
      <c r="K56" s="46"/>
      <c r="L56" s="84">
        <f t="shared" ref="L56:L62" si="11">SUM(I56*J56*K56)</f>
        <v>0</v>
      </c>
      <c r="M56" s="80"/>
      <c r="N56" s="148">
        <v>18</v>
      </c>
      <c r="O56" s="45"/>
      <c r="P56" s="42">
        <v>0</v>
      </c>
      <c r="Q56" s="42">
        <v>0</v>
      </c>
      <c r="R56" s="50">
        <v>0</v>
      </c>
      <c r="S56" s="50">
        <v>0</v>
      </c>
      <c r="T56" s="50">
        <v>0</v>
      </c>
      <c r="U56" s="46"/>
      <c r="V56" s="144"/>
    </row>
    <row r="57" spans="1:22" ht="15" hidden="1" customHeight="1" x14ac:dyDescent="0.3">
      <c r="A57" s="147">
        <v>19</v>
      </c>
      <c r="B57" s="32"/>
      <c r="C57" s="23">
        <v>0</v>
      </c>
      <c r="D57" s="24">
        <v>0</v>
      </c>
      <c r="E57" s="72">
        <f t="shared" si="9"/>
        <v>0</v>
      </c>
      <c r="F57" s="4" t="str">
        <f t="shared" si="6"/>
        <v>NO BET</v>
      </c>
      <c r="G57" s="80"/>
      <c r="H57" s="74">
        <f t="shared" si="7"/>
        <v>0</v>
      </c>
      <c r="J57" s="46"/>
      <c r="K57" s="46"/>
      <c r="L57" s="84">
        <f t="shared" si="11"/>
        <v>0</v>
      </c>
      <c r="M57" s="80"/>
      <c r="N57" s="148">
        <v>19</v>
      </c>
      <c r="O57" s="45"/>
      <c r="P57" s="42">
        <v>0</v>
      </c>
      <c r="Q57" s="42">
        <v>0</v>
      </c>
      <c r="R57" s="50">
        <v>0</v>
      </c>
      <c r="S57" s="50">
        <v>0</v>
      </c>
      <c r="T57" s="50">
        <v>0</v>
      </c>
      <c r="U57" s="46"/>
      <c r="V57" s="144"/>
    </row>
    <row r="58" spans="1:22" ht="15" hidden="1" customHeight="1" x14ac:dyDescent="0.3">
      <c r="A58" s="147">
        <v>20</v>
      </c>
      <c r="B58" s="32"/>
      <c r="C58" s="23">
        <v>0</v>
      </c>
      <c r="D58" s="24">
        <v>0</v>
      </c>
      <c r="E58" s="72">
        <f t="shared" si="9"/>
        <v>0</v>
      </c>
      <c r="F58" s="4" t="str">
        <f t="shared" si="6"/>
        <v>NO BET</v>
      </c>
      <c r="G58" s="80"/>
      <c r="H58" s="74">
        <f t="shared" si="7"/>
        <v>0</v>
      </c>
      <c r="I58" s="2"/>
      <c r="J58" s="46"/>
      <c r="K58" s="46"/>
      <c r="L58" s="84">
        <f t="shared" si="11"/>
        <v>0</v>
      </c>
      <c r="M58" s="80"/>
      <c r="N58" s="148">
        <v>20</v>
      </c>
      <c r="O58" s="45"/>
      <c r="P58" s="42">
        <v>0</v>
      </c>
      <c r="Q58" s="42">
        <v>0</v>
      </c>
      <c r="R58" s="50">
        <v>0</v>
      </c>
      <c r="S58" s="50">
        <v>0</v>
      </c>
      <c r="T58" s="50">
        <v>0</v>
      </c>
      <c r="U58" s="46"/>
      <c r="V58" s="144"/>
    </row>
    <row r="59" spans="1:22" ht="15" hidden="1" customHeight="1" x14ac:dyDescent="0.3">
      <c r="A59" s="147">
        <v>21</v>
      </c>
      <c r="B59" s="32"/>
      <c r="C59" s="23">
        <v>0</v>
      </c>
      <c r="D59" s="24">
        <v>0</v>
      </c>
      <c r="E59" s="72">
        <f t="shared" si="9"/>
        <v>0</v>
      </c>
      <c r="F59" s="4" t="str">
        <f t="shared" si="6"/>
        <v>NO BET</v>
      </c>
      <c r="G59" s="80"/>
      <c r="H59" s="74">
        <f t="shared" si="7"/>
        <v>0</v>
      </c>
      <c r="J59" s="46"/>
      <c r="K59" s="46"/>
      <c r="L59" s="84">
        <f t="shared" si="11"/>
        <v>0</v>
      </c>
      <c r="M59" s="79"/>
      <c r="N59" s="148">
        <v>21</v>
      </c>
      <c r="O59" s="45"/>
      <c r="P59" s="42">
        <v>0</v>
      </c>
      <c r="Q59" s="42">
        <v>0</v>
      </c>
      <c r="R59" s="50">
        <v>0</v>
      </c>
      <c r="S59" s="50">
        <v>0</v>
      </c>
      <c r="T59" s="50">
        <v>0</v>
      </c>
      <c r="U59" s="46"/>
      <c r="V59" s="144"/>
    </row>
    <row r="60" spans="1:22" ht="15" hidden="1" customHeight="1" x14ac:dyDescent="0.3">
      <c r="A60" s="147">
        <v>22</v>
      </c>
      <c r="B60" s="32"/>
      <c r="C60" s="27">
        <v>0</v>
      </c>
      <c r="D60" s="28">
        <v>0</v>
      </c>
      <c r="E60" s="72">
        <f t="shared" si="9"/>
        <v>0</v>
      </c>
      <c r="F60" s="4" t="str">
        <f t="shared" si="6"/>
        <v>NO BET</v>
      </c>
      <c r="G60" s="80"/>
      <c r="H60" s="74">
        <f t="shared" si="7"/>
        <v>0</v>
      </c>
      <c r="J60" s="46"/>
      <c r="K60" s="46"/>
      <c r="L60" s="84">
        <f t="shared" si="11"/>
        <v>0</v>
      </c>
      <c r="M60" s="80"/>
      <c r="N60" s="148">
        <v>22</v>
      </c>
      <c r="O60" s="45"/>
      <c r="P60" s="42">
        <v>0</v>
      </c>
      <c r="Q60" s="42">
        <v>0</v>
      </c>
      <c r="R60" s="50">
        <v>0</v>
      </c>
      <c r="S60" s="50">
        <v>0</v>
      </c>
      <c r="T60" s="50">
        <v>0</v>
      </c>
      <c r="U60" s="46"/>
      <c r="V60" s="144"/>
    </row>
    <row r="61" spans="1:22" ht="15" hidden="1" customHeight="1" x14ac:dyDescent="0.3">
      <c r="A61" s="147">
        <v>23</v>
      </c>
      <c r="B61" s="32"/>
      <c r="C61" s="23">
        <v>0</v>
      </c>
      <c r="D61" s="24">
        <v>0</v>
      </c>
      <c r="E61" s="72">
        <f t="shared" si="9"/>
        <v>0</v>
      </c>
      <c r="F61" s="4" t="str">
        <f t="shared" si="6"/>
        <v>NO BET</v>
      </c>
      <c r="G61" s="80"/>
      <c r="H61" s="74">
        <f t="shared" si="7"/>
        <v>0</v>
      </c>
      <c r="J61" s="46"/>
      <c r="K61" s="46"/>
      <c r="L61" s="84">
        <f t="shared" si="11"/>
        <v>0</v>
      </c>
      <c r="M61" s="80"/>
      <c r="N61" s="148">
        <v>23</v>
      </c>
      <c r="O61" s="45"/>
      <c r="P61" s="42">
        <v>0</v>
      </c>
      <c r="Q61" s="42">
        <v>0</v>
      </c>
      <c r="R61" s="50">
        <v>0</v>
      </c>
      <c r="S61" s="50">
        <v>0</v>
      </c>
      <c r="T61" s="50">
        <v>0</v>
      </c>
      <c r="U61" s="46"/>
      <c r="V61" s="144"/>
    </row>
    <row r="62" spans="1:22" ht="15" hidden="1" customHeight="1" x14ac:dyDescent="0.3">
      <c r="A62" s="147">
        <v>24</v>
      </c>
      <c r="B62" s="32"/>
      <c r="C62" s="23">
        <v>0</v>
      </c>
      <c r="D62" s="24">
        <v>0</v>
      </c>
      <c r="E62" s="72">
        <f t="shared" si="9"/>
        <v>0</v>
      </c>
      <c r="F62" s="4" t="str">
        <f t="shared" si="6"/>
        <v>NO BET</v>
      </c>
      <c r="G62" s="80"/>
      <c r="H62" s="74">
        <f t="shared" si="7"/>
        <v>0</v>
      </c>
      <c r="J62" s="46"/>
      <c r="K62" s="46"/>
      <c r="L62" s="84">
        <f t="shared" si="11"/>
        <v>0</v>
      </c>
      <c r="M62" s="80"/>
      <c r="N62" s="148">
        <v>24</v>
      </c>
      <c r="O62" s="45"/>
      <c r="P62" s="42">
        <v>0</v>
      </c>
      <c r="Q62" s="42">
        <v>0</v>
      </c>
      <c r="R62" s="50">
        <v>0</v>
      </c>
      <c r="S62" s="50">
        <v>0</v>
      </c>
      <c r="T62" s="50">
        <v>0</v>
      </c>
      <c r="U62" s="46"/>
      <c r="V62" s="144"/>
    </row>
    <row r="63" spans="1:22" ht="15" customHeight="1" x14ac:dyDescent="0.25">
      <c r="N63" s="323"/>
      <c r="O63" s="323"/>
      <c r="P63" s="323"/>
      <c r="Q63" s="323"/>
      <c r="R63" s="323"/>
      <c r="S63" s="323"/>
      <c r="T63" s="323"/>
    </row>
    <row r="64" spans="1:22" ht="15" customHeight="1" x14ac:dyDescent="0.25">
      <c r="A64" s="25"/>
      <c r="B64" s="141" t="s">
        <v>50</v>
      </c>
      <c r="C64" s="2"/>
      <c r="D64" s="5"/>
      <c r="E64" s="6" t="s">
        <v>10</v>
      </c>
      <c r="F64" s="7">
        <f>SUM(F39:F62)</f>
        <v>78.686231944560419</v>
      </c>
      <c r="G64" s="8" t="s">
        <v>11</v>
      </c>
      <c r="H64" s="7">
        <f>SUM(H39:H63)</f>
        <v>49.313768055439589</v>
      </c>
      <c r="N64" s="57"/>
      <c r="O64" s="323" t="s">
        <v>285</v>
      </c>
      <c r="P64" s="323"/>
      <c r="Q64" s="323"/>
      <c r="R64" s="57"/>
      <c r="S64" s="142" t="s">
        <v>26</v>
      </c>
      <c r="T64" s="143" t="s">
        <v>284</v>
      </c>
      <c r="U64" s="145"/>
    </row>
    <row r="65" spans="1:22" ht="15" customHeight="1" x14ac:dyDescent="0.25">
      <c r="A65" s="81"/>
      <c r="B65" s="81"/>
      <c r="C65" s="16"/>
      <c r="D65" s="13"/>
      <c r="E65" s="82"/>
      <c r="F65" s="15"/>
      <c r="G65" s="80"/>
      <c r="H65" s="81"/>
      <c r="M65" s="80"/>
      <c r="N65" s="17"/>
    </row>
    <row r="66" spans="1:22" ht="15" customHeight="1" x14ac:dyDescent="0.25">
      <c r="A66" s="58" t="s">
        <v>5</v>
      </c>
      <c r="B66" s="9" t="s">
        <v>36</v>
      </c>
      <c r="C66" s="58" t="s">
        <v>103</v>
      </c>
      <c r="D66" s="11"/>
      <c r="E66" s="315" t="s">
        <v>9</v>
      </c>
      <c r="F66" s="324">
        <v>0.9</v>
      </c>
      <c r="G66" s="317" t="s">
        <v>3</v>
      </c>
      <c r="H66" s="325">
        <v>100</v>
      </c>
      <c r="I66" s="319" t="s">
        <v>1</v>
      </c>
      <c r="J66" s="320"/>
      <c r="K66" s="320" t="s">
        <v>21</v>
      </c>
      <c r="L66" s="10"/>
      <c r="M66" s="321"/>
      <c r="N66" s="11" t="s">
        <v>5</v>
      </c>
      <c r="O66" s="9" t="s">
        <v>36</v>
      </c>
      <c r="P66" s="33"/>
      <c r="Q66" s="33"/>
      <c r="R66" s="33"/>
      <c r="S66" s="33"/>
      <c r="T66" s="33"/>
      <c r="U66" s="314" t="s">
        <v>20</v>
      </c>
    </row>
    <row r="67" spans="1:22" ht="15" customHeight="1" x14ac:dyDescent="0.25">
      <c r="A67" s="9" t="s">
        <v>6</v>
      </c>
      <c r="B67" s="49">
        <v>5</v>
      </c>
      <c r="C67" s="9" t="s">
        <v>104</v>
      </c>
      <c r="D67" s="10"/>
      <c r="E67" s="315"/>
      <c r="F67" s="324"/>
      <c r="G67" s="317"/>
      <c r="H67" s="325"/>
      <c r="I67" s="319"/>
      <c r="J67" s="320"/>
      <c r="K67" s="320"/>
      <c r="L67" s="9"/>
      <c r="M67" s="321"/>
      <c r="N67" s="9" t="s">
        <v>6</v>
      </c>
      <c r="O67" s="58">
        <v>5</v>
      </c>
      <c r="P67" s="35"/>
      <c r="Q67" s="35"/>
      <c r="R67" s="35"/>
      <c r="S67" s="35"/>
      <c r="T67" s="35"/>
      <c r="U67" s="314"/>
      <c r="V67" s="2"/>
    </row>
    <row r="68" spans="1:22" ht="15" customHeight="1" x14ac:dyDescent="0.25">
      <c r="A68" s="10"/>
      <c r="B68" s="10" t="s">
        <v>102</v>
      </c>
      <c r="C68" s="10"/>
      <c r="D68" s="314" t="s">
        <v>31</v>
      </c>
      <c r="E68" s="314" t="s">
        <v>32</v>
      </c>
      <c r="F68" s="10"/>
      <c r="G68" s="10"/>
      <c r="H68" s="10"/>
      <c r="I68" s="314" t="s">
        <v>15</v>
      </c>
      <c r="J68" s="85" t="s">
        <v>37</v>
      </c>
      <c r="K68" s="322" t="s">
        <v>51</v>
      </c>
      <c r="L68" s="86" t="s">
        <v>33</v>
      </c>
      <c r="M68" s="321"/>
      <c r="N68" s="34"/>
      <c r="O68" s="35"/>
      <c r="P68" s="35" t="s">
        <v>18</v>
      </c>
      <c r="Q68" s="35"/>
      <c r="R68" s="35" t="s">
        <v>19</v>
      </c>
      <c r="S68" s="35"/>
      <c r="T68" s="35"/>
      <c r="U68" s="314"/>
      <c r="V68" s="2"/>
    </row>
    <row r="69" spans="1:22" ht="15" customHeight="1" x14ac:dyDescent="0.25">
      <c r="A69" s="1" t="s">
        <v>16</v>
      </c>
      <c r="B69" s="26"/>
      <c r="C69" s="1" t="s">
        <v>7</v>
      </c>
      <c r="D69" s="314"/>
      <c r="E69" s="314"/>
      <c r="F69" s="1" t="s">
        <v>0</v>
      </c>
      <c r="G69" s="1" t="s">
        <v>8</v>
      </c>
      <c r="H69" s="1" t="s">
        <v>4</v>
      </c>
      <c r="I69" s="314"/>
      <c r="J69" s="85" t="s">
        <v>35</v>
      </c>
      <c r="K69" s="322"/>
      <c r="L69" s="86" t="s">
        <v>34</v>
      </c>
      <c r="M69" s="321"/>
      <c r="N69" s="36" t="s">
        <v>16</v>
      </c>
      <c r="O69" s="36" t="s">
        <v>17</v>
      </c>
      <c r="P69" s="37" t="s">
        <v>22</v>
      </c>
      <c r="Q69" s="38" t="s">
        <v>23</v>
      </c>
      <c r="R69" s="38" t="s">
        <v>24</v>
      </c>
      <c r="S69" s="38" t="s">
        <v>25</v>
      </c>
      <c r="T69" s="38" t="s">
        <v>25</v>
      </c>
      <c r="U69" s="314"/>
    </row>
    <row r="70" spans="1:22" ht="15" customHeight="1" x14ac:dyDescent="0.25">
      <c r="A70" s="191">
        <v>1</v>
      </c>
      <c r="B70" s="192" t="s">
        <v>108</v>
      </c>
      <c r="C70" s="193">
        <v>5</v>
      </c>
      <c r="D70" s="194">
        <v>9.6</v>
      </c>
      <c r="E70" s="152">
        <v>15.3</v>
      </c>
      <c r="F70" s="153">
        <f t="shared" ref="F70:F93" si="12">IF(I70="B", $H$66/C70*$F$66,IF(E70&lt;=C70,$I$66,IF(E70&gt;C70,SUM($H$66/C70*$F$66,0,ROUNDUP(,0)))))</f>
        <v>18</v>
      </c>
      <c r="G70" s="79">
        <v>2</v>
      </c>
      <c r="H70" s="154">
        <f>IF(F70="NO BET",0,IF(G70&gt;1,F70*-1,IF(G70=1,SUM(F70*E70-F70,0))))</f>
        <v>-18</v>
      </c>
      <c r="I70" s="2"/>
      <c r="J70" s="46"/>
      <c r="K70" s="46" t="s">
        <v>66</v>
      </c>
      <c r="L70" s="155">
        <v>0</v>
      </c>
      <c r="M70" s="79"/>
      <c r="N70" s="46">
        <v>1</v>
      </c>
      <c r="O70" s="150" t="s">
        <v>108</v>
      </c>
      <c r="P70" s="199">
        <v>9.6</v>
      </c>
      <c r="Q70" s="207">
        <v>15.3</v>
      </c>
      <c r="R70" s="157">
        <v>0</v>
      </c>
      <c r="S70" s="157">
        <v>0</v>
      </c>
      <c r="T70" s="157">
        <v>0</v>
      </c>
      <c r="U70" s="46"/>
      <c r="V70" s="144"/>
    </row>
    <row r="71" spans="1:22" ht="15" customHeight="1" x14ac:dyDescent="0.25">
      <c r="A71" s="147">
        <v>2</v>
      </c>
      <c r="B71" s="43" t="s">
        <v>89</v>
      </c>
      <c r="C71" s="27">
        <v>4</v>
      </c>
      <c r="D71" s="28">
        <v>15</v>
      </c>
      <c r="E71" s="72">
        <v>28</v>
      </c>
      <c r="F71" s="4"/>
      <c r="G71" s="80"/>
      <c r="H71" s="74" t="b">
        <f t="shared" ref="H71:H93" si="13">IF(F71="NO BET",0,IF(G71&gt;1,F71*-1,IF(G71=1,SUM(F71*E71-F71,0))))</f>
        <v>0</v>
      </c>
      <c r="J71" s="46"/>
      <c r="K71" s="46"/>
      <c r="L71" s="83">
        <f t="shared" ref="L71:L93" si="14">SUM(I71*J71*K71)</f>
        <v>0</v>
      </c>
      <c r="M71" s="79"/>
      <c r="N71" s="148">
        <v>2</v>
      </c>
      <c r="O71" s="43" t="s">
        <v>89</v>
      </c>
      <c r="P71" s="197">
        <v>15</v>
      </c>
      <c r="Q71" s="82">
        <v>28</v>
      </c>
      <c r="R71" s="50">
        <v>0</v>
      </c>
      <c r="S71" s="50">
        <v>0</v>
      </c>
      <c r="T71" s="50">
        <v>0</v>
      </c>
      <c r="U71" s="46"/>
      <c r="V71" s="144"/>
    </row>
    <row r="72" spans="1:22" ht="15" customHeight="1" x14ac:dyDescent="0.25">
      <c r="A72" s="160">
        <v>3</v>
      </c>
      <c r="B72" s="161" t="s">
        <v>90</v>
      </c>
      <c r="C72" s="162">
        <v>4</v>
      </c>
      <c r="D72" s="163">
        <v>8.6</v>
      </c>
      <c r="E72" s="72">
        <v>16</v>
      </c>
      <c r="F72" s="4">
        <f t="shared" si="12"/>
        <v>22.5</v>
      </c>
      <c r="G72" s="80">
        <v>2</v>
      </c>
      <c r="H72" s="74">
        <f t="shared" si="13"/>
        <v>-22.5</v>
      </c>
      <c r="J72" s="46" t="s">
        <v>66</v>
      </c>
      <c r="K72" s="46" t="s">
        <v>66</v>
      </c>
      <c r="L72" s="83">
        <v>0</v>
      </c>
      <c r="M72" s="79"/>
      <c r="N72" s="148">
        <v>3</v>
      </c>
      <c r="O72" s="43" t="s">
        <v>90</v>
      </c>
      <c r="P72" s="164">
        <v>8.6</v>
      </c>
      <c r="Q72" s="82">
        <v>16</v>
      </c>
      <c r="R72" s="50">
        <v>0</v>
      </c>
      <c r="S72" s="50">
        <v>0</v>
      </c>
      <c r="T72" s="50">
        <v>0</v>
      </c>
      <c r="U72" s="46"/>
      <c r="V72" s="144"/>
    </row>
    <row r="73" spans="1:22" ht="15" customHeight="1" x14ac:dyDescent="0.25">
      <c r="A73" s="147">
        <v>4</v>
      </c>
      <c r="B73" s="43" t="s">
        <v>91</v>
      </c>
      <c r="C73" s="23">
        <v>17.5</v>
      </c>
      <c r="D73" s="24">
        <v>22</v>
      </c>
      <c r="E73" s="72">
        <v>25.85</v>
      </c>
      <c r="F73" s="4"/>
      <c r="G73" s="80"/>
      <c r="H73" s="74" t="b">
        <f t="shared" si="13"/>
        <v>0</v>
      </c>
      <c r="J73" s="46" t="s">
        <v>66</v>
      </c>
      <c r="K73" s="46"/>
      <c r="L73" s="83">
        <v>0</v>
      </c>
      <c r="M73" s="80"/>
      <c r="N73" s="148">
        <v>4</v>
      </c>
      <c r="O73" s="43" t="s">
        <v>91</v>
      </c>
      <c r="P73" s="164">
        <v>22</v>
      </c>
      <c r="Q73" s="82">
        <v>25.85</v>
      </c>
      <c r="R73" s="50">
        <v>0</v>
      </c>
      <c r="S73" s="50">
        <v>0</v>
      </c>
      <c r="T73" s="50">
        <v>0</v>
      </c>
      <c r="U73" s="46"/>
      <c r="V73" s="144"/>
    </row>
    <row r="74" spans="1:22" ht="15" customHeight="1" x14ac:dyDescent="0.25">
      <c r="A74" s="147">
        <v>5</v>
      </c>
      <c r="B74" s="43" t="s">
        <v>92</v>
      </c>
      <c r="C74" s="23">
        <v>33.700000000000003</v>
      </c>
      <c r="D74" s="24">
        <v>19</v>
      </c>
      <c r="E74" s="72">
        <v>26</v>
      </c>
      <c r="F74" s="4" t="str">
        <f t="shared" si="12"/>
        <v>NO BET</v>
      </c>
      <c r="G74" s="80"/>
      <c r="H74" s="74">
        <f t="shared" si="13"/>
        <v>0</v>
      </c>
      <c r="J74" s="46"/>
      <c r="K74" s="46"/>
      <c r="L74" s="83">
        <f t="shared" si="14"/>
        <v>0</v>
      </c>
      <c r="M74" s="80"/>
      <c r="N74" s="148">
        <v>5</v>
      </c>
      <c r="O74" s="43" t="s">
        <v>92</v>
      </c>
      <c r="P74" s="164">
        <v>19</v>
      </c>
      <c r="Q74" s="82">
        <v>26</v>
      </c>
      <c r="R74" s="50">
        <v>0</v>
      </c>
      <c r="S74" s="50">
        <v>0</v>
      </c>
      <c r="T74" s="50">
        <v>0</v>
      </c>
      <c r="U74" s="46"/>
      <c r="V74" s="144"/>
    </row>
    <row r="75" spans="1:22" ht="15" customHeight="1" x14ac:dyDescent="0.25">
      <c r="A75" s="147">
        <v>6</v>
      </c>
      <c r="B75" s="43" t="s">
        <v>93</v>
      </c>
      <c r="C75" s="23">
        <v>10.7</v>
      </c>
      <c r="D75" s="24">
        <v>30</v>
      </c>
      <c r="E75" s="72">
        <v>23.3</v>
      </c>
      <c r="F75" s="4"/>
      <c r="G75" s="80"/>
      <c r="H75" s="74" t="b">
        <f t="shared" si="13"/>
        <v>0</v>
      </c>
      <c r="J75" s="46"/>
      <c r="K75" s="46"/>
      <c r="L75" s="83">
        <f t="shared" si="14"/>
        <v>0</v>
      </c>
      <c r="M75" s="80"/>
      <c r="N75" s="148">
        <v>6</v>
      </c>
      <c r="O75" s="43" t="s">
        <v>93</v>
      </c>
      <c r="P75" s="164">
        <v>30</v>
      </c>
      <c r="Q75" s="82">
        <v>23.3</v>
      </c>
      <c r="R75" s="50">
        <v>0</v>
      </c>
      <c r="S75" s="50">
        <v>0</v>
      </c>
      <c r="T75" s="50">
        <v>0</v>
      </c>
      <c r="U75" s="46"/>
      <c r="V75" s="144"/>
    </row>
    <row r="76" spans="1:22" ht="15" customHeight="1" x14ac:dyDescent="0.25">
      <c r="A76" s="147">
        <v>7</v>
      </c>
      <c r="B76" s="43" t="s">
        <v>94</v>
      </c>
      <c r="C76" s="27">
        <v>15.9</v>
      </c>
      <c r="D76" s="28">
        <v>7.6</v>
      </c>
      <c r="E76" s="72">
        <v>11.9</v>
      </c>
      <c r="F76" s="4" t="str">
        <f t="shared" si="12"/>
        <v>NO BET</v>
      </c>
      <c r="G76" s="80"/>
      <c r="H76" s="74">
        <f t="shared" si="13"/>
        <v>0</v>
      </c>
      <c r="I76" s="2"/>
      <c r="J76" s="46"/>
      <c r="K76" s="46"/>
      <c r="L76" s="83">
        <f t="shared" si="14"/>
        <v>0</v>
      </c>
      <c r="M76" s="80"/>
      <c r="N76" s="148">
        <v>7</v>
      </c>
      <c r="O76" s="43" t="s">
        <v>94</v>
      </c>
      <c r="P76" s="197">
        <v>7.6</v>
      </c>
      <c r="Q76" s="82">
        <v>11.9</v>
      </c>
      <c r="R76" s="50">
        <v>0</v>
      </c>
      <c r="S76" s="50">
        <v>0</v>
      </c>
      <c r="T76" s="50">
        <v>0</v>
      </c>
      <c r="U76" s="46"/>
      <c r="V76" s="144"/>
    </row>
    <row r="77" spans="1:22" ht="15" customHeight="1" x14ac:dyDescent="0.25">
      <c r="A77" s="147">
        <v>8</v>
      </c>
      <c r="B77" s="43" t="s">
        <v>95</v>
      </c>
      <c r="C77" s="23">
        <v>15.9</v>
      </c>
      <c r="D77" s="24">
        <v>9.6</v>
      </c>
      <c r="E77" s="72">
        <v>14.65</v>
      </c>
      <c r="F77" s="4" t="str">
        <f t="shared" si="12"/>
        <v>NO BET</v>
      </c>
      <c r="G77" s="80"/>
      <c r="H77" s="74">
        <f t="shared" si="13"/>
        <v>0</v>
      </c>
      <c r="J77" s="46" t="s">
        <v>66</v>
      </c>
      <c r="K77" s="46"/>
      <c r="L77" s="83">
        <v>0</v>
      </c>
      <c r="M77" s="80"/>
      <c r="N77" s="148">
        <v>8</v>
      </c>
      <c r="O77" s="43" t="s">
        <v>95</v>
      </c>
      <c r="P77" s="164">
        <v>9.6</v>
      </c>
      <c r="Q77" s="82">
        <v>14.65</v>
      </c>
      <c r="R77" s="50">
        <v>0</v>
      </c>
      <c r="S77" s="50">
        <v>200</v>
      </c>
      <c r="T77" s="50">
        <v>0</v>
      </c>
      <c r="U77" s="46"/>
      <c r="V77" s="144"/>
    </row>
    <row r="78" spans="1:22" ht="15" customHeight="1" x14ac:dyDescent="0.25">
      <c r="A78" s="147">
        <v>9</v>
      </c>
      <c r="B78" s="43" t="s">
        <v>96</v>
      </c>
      <c r="C78" s="23">
        <v>126</v>
      </c>
      <c r="D78" s="24">
        <v>85</v>
      </c>
      <c r="E78" s="72">
        <v>130</v>
      </c>
      <c r="F78" s="4">
        <f t="shared" si="12"/>
        <v>0.7142857142857143</v>
      </c>
      <c r="G78" s="80"/>
      <c r="H78" s="74" t="b">
        <f t="shared" si="13"/>
        <v>0</v>
      </c>
      <c r="J78" s="46" t="s">
        <v>66</v>
      </c>
      <c r="K78" s="46"/>
      <c r="L78" s="83">
        <v>0</v>
      </c>
      <c r="M78" s="80"/>
      <c r="N78" s="148">
        <v>9</v>
      </c>
      <c r="O78" s="43" t="s">
        <v>96</v>
      </c>
      <c r="P78" s="164">
        <v>85</v>
      </c>
      <c r="Q78" s="82">
        <v>130</v>
      </c>
      <c r="R78" s="50">
        <v>0</v>
      </c>
      <c r="S78" s="50">
        <v>0</v>
      </c>
      <c r="T78" s="50">
        <v>0</v>
      </c>
      <c r="U78" s="46"/>
      <c r="V78" s="144"/>
    </row>
    <row r="79" spans="1:22" ht="15" customHeight="1" x14ac:dyDescent="0.25">
      <c r="A79" s="160">
        <v>10</v>
      </c>
      <c r="B79" s="161" t="s">
        <v>97</v>
      </c>
      <c r="C79" s="162">
        <v>6.5</v>
      </c>
      <c r="D79" s="163">
        <v>7.2</v>
      </c>
      <c r="E79" s="72">
        <v>7.2</v>
      </c>
      <c r="F79" s="4">
        <f t="shared" si="12"/>
        <v>13.846153846153847</v>
      </c>
      <c r="G79" s="80">
        <v>2</v>
      </c>
      <c r="H79" s="74">
        <f t="shared" si="13"/>
        <v>-13.846153846153847</v>
      </c>
      <c r="J79" s="46"/>
      <c r="K79" s="46" t="s">
        <v>66</v>
      </c>
      <c r="L79" s="84">
        <v>0</v>
      </c>
      <c r="M79" s="80"/>
      <c r="N79" s="148">
        <v>10</v>
      </c>
      <c r="O79" s="43" t="s">
        <v>97</v>
      </c>
      <c r="P79" s="164">
        <v>7.2</v>
      </c>
      <c r="Q79" s="82">
        <v>7.2</v>
      </c>
      <c r="R79" s="50">
        <v>0</v>
      </c>
      <c r="S79" s="50">
        <v>350</v>
      </c>
      <c r="T79" s="50">
        <v>0</v>
      </c>
      <c r="U79" s="46" t="s">
        <v>264</v>
      </c>
      <c r="V79" s="144"/>
    </row>
    <row r="80" spans="1:22" ht="15" customHeight="1" x14ac:dyDescent="0.25">
      <c r="A80" s="147">
        <v>11</v>
      </c>
      <c r="B80" s="43" t="s">
        <v>98</v>
      </c>
      <c r="C80" s="23">
        <v>141.6</v>
      </c>
      <c r="D80" s="24">
        <v>40</v>
      </c>
      <c r="E80" s="72">
        <v>73</v>
      </c>
      <c r="F80" s="4" t="str">
        <f t="shared" si="12"/>
        <v>NO BET</v>
      </c>
      <c r="G80" s="80"/>
      <c r="H80" s="74">
        <f t="shared" si="13"/>
        <v>0</v>
      </c>
      <c r="J80" s="46"/>
      <c r="K80" s="46"/>
      <c r="L80" s="84">
        <f t="shared" si="14"/>
        <v>0</v>
      </c>
      <c r="M80" s="80"/>
      <c r="N80" s="148">
        <v>11</v>
      </c>
      <c r="O80" s="43" t="s">
        <v>98</v>
      </c>
      <c r="P80" s="164">
        <v>40</v>
      </c>
      <c r="Q80" s="82">
        <v>73</v>
      </c>
      <c r="R80" s="50">
        <v>0</v>
      </c>
      <c r="S80" s="50">
        <v>0</v>
      </c>
      <c r="T80" s="50">
        <v>0</v>
      </c>
      <c r="U80" s="46"/>
      <c r="V80" s="144"/>
    </row>
    <row r="81" spans="1:22" ht="15" customHeight="1" x14ac:dyDescent="0.25">
      <c r="A81" s="160">
        <v>12</v>
      </c>
      <c r="B81" s="224" t="s">
        <v>99</v>
      </c>
      <c r="C81" s="179">
        <v>5.4</v>
      </c>
      <c r="D81" s="180">
        <v>20</v>
      </c>
      <c r="E81" s="68">
        <v>50</v>
      </c>
      <c r="F81" s="53">
        <f t="shared" si="12"/>
        <v>16.666666666666668</v>
      </c>
      <c r="G81" s="30">
        <v>2</v>
      </c>
      <c r="H81" s="70">
        <f t="shared" si="13"/>
        <v>-16.666666666666668</v>
      </c>
      <c r="I81" s="29"/>
      <c r="J81" s="54"/>
      <c r="K81" s="54" t="s">
        <v>66</v>
      </c>
      <c r="L81" s="225">
        <v>0</v>
      </c>
      <c r="M81" s="30"/>
      <c r="N81" s="54">
        <v>12</v>
      </c>
      <c r="O81" s="226" t="s">
        <v>99</v>
      </c>
      <c r="P81" s="197">
        <v>20</v>
      </c>
      <c r="Q81" s="269">
        <v>50</v>
      </c>
      <c r="R81" s="56">
        <v>0</v>
      </c>
      <c r="S81" s="56">
        <v>0</v>
      </c>
      <c r="T81" s="56">
        <v>0</v>
      </c>
      <c r="U81" s="54"/>
      <c r="V81" s="144"/>
    </row>
    <row r="82" spans="1:22" ht="15" customHeight="1" x14ac:dyDescent="0.25">
      <c r="A82" s="166">
        <v>13</v>
      </c>
      <c r="B82" s="167" t="s">
        <v>100</v>
      </c>
      <c r="C82" s="168">
        <v>0</v>
      </c>
      <c r="D82" s="169">
        <v>0</v>
      </c>
      <c r="E82" s="170">
        <f t="shared" ref="E82:E93" si="15">D82</f>
        <v>0</v>
      </c>
      <c r="F82" s="171" t="str">
        <f t="shared" si="12"/>
        <v>NO BET</v>
      </c>
      <c r="G82" s="172"/>
      <c r="H82" s="173">
        <f t="shared" si="13"/>
        <v>0</v>
      </c>
      <c r="I82" s="174"/>
      <c r="J82" s="51"/>
      <c r="K82" s="51"/>
      <c r="L82" s="175">
        <f t="shared" si="14"/>
        <v>0</v>
      </c>
      <c r="M82" s="172"/>
      <c r="N82" s="51">
        <v>13</v>
      </c>
      <c r="O82" s="167" t="s">
        <v>100</v>
      </c>
      <c r="P82" s="198">
        <v>0</v>
      </c>
      <c r="Q82" s="208">
        <f t="shared" ref="Q82:Q86" si="16">P82</f>
        <v>0</v>
      </c>
      <c r="R82" s="177">
        <v>0</v>
      </c>
      <c r="S82" s="177">
        <v>0</v>
      </c>
      <c r="T82" s="177">
        <v>0</v>
      </c>
      <c r="U82" s="51"/>
      <c r="V82" s="144"/>
    </row>
    <row r="83" spans="1:22" ht="15" customHeight="1" x14ac:dyDescent="0.25">
      <c r="A83" s="181">
        <v>14</v>
      </c>
      <c r="B83" s="182" t="s">
        <v>101</v>
      </c>
      <c r="C83" s="229">
        <v>13.2</v>
      </c>
      <c r="D83" s="230">
        <v>4.0999999999999996</v>
      </c>
      <c r="E83" s="72">
        <v>2.7</v>
      </c>
      <c r="F83" s="231" t="str">
        <f t="shared" si="12"/>
        <v>NO BET</v>
      </c>
      <c r="G83" s="264">
        <v>1</v>
      </c>
      <c r="H83" s="233">
        <f t="shared" si="13"/>
        <v>0</v>
      </c>
      <c r="I83" s="265"/>
      <c r="J83" s="235"/>
      <c r="K83" s="235" t="s">
        <v>66</v>
      </c>
      <c r="L83" s="202">
        <v>0</v>
      </c>
      <c r="M83" s="264" t="s">
        <v>12</v>
      </c>
      <c r="N83" s="200">
        <v>14</v>
      </c>
      <c r="O83" s="236" t="s">
        <v>101</v>
      </c>
      <c r="P83" s="230">
        <v>4.0999999999999996</v>
      </c>
      <c r="Q83" s="72">
        <v>2.7</v>
      </c>
      <c r="R83" s="237">
        <v>0</v>
      </c>
      <c r="S83" s="237">
        <v>860</v>
      </c>
      <c r="T83" s="237">
        <v>0</v>
      </c>
      <c r="U83" s="235" t="s">
        <v>264</v>
      </c>
      <c r="V83" s="144"/>
    </row>
    <row r="84" spans="1:22" ht="15" customHeight="1" x14ac:dyDescent="0.25">
      <c r="A84" s="166">
        <v>15</v>
      </c>
      <c r="B84" s="209" t="s">
        <v>105</v>
      </c>
      <c r="C84" s="204">
        <v>0</v>
      </c>
      <c r="D84" s="198">
        <v>0</v>
      </c>
      <c r="E84" s="170">
        <v>0</v>
      </c>
      <c r="F84" s="171" t="str">
        <f t="shared" si="12"/>
        <v>NO BET</v>
      </c>
      <c r="G84" s="172"/>
      <c r="H84" s="173">
        <f t="shared" si="13"/>
        <v>0</v>
      </c>
      <c r="I84" s="174"/>
      <c r="J84" s="51"/>
      <c r="K84" s="51"/>
      <c r="L84" s="175">
        <f t="shared" si="14"/>
        <v>0</v>
      </c>
      <c r="M84" s="172"/>
      <c r="N84" s="51">
        <v>15</v>
      </c>
      <c r="O84" s="209" t="s">
        <v>105</v>
      </c>
      <c r="P84" s="198">
        <v>0</v>
      </c>
      <c r="Q84" s="208">
        <v>0</v>
      </c>
      <c r="R84" s="177">
        <v>0</v>
      </c>
      <c r="S84" s="177">
        <v>0</v>
      </c>
      <c r="T84" s="177">
        <v>0</v>
      </c>
      <c r="U84" s="46"/>
      <c r="V84" s="144"/>
    </row>
    <row r="85" spans="1:22" ht="15" customHeight="1" x14ac:dyDescent="0.25">
      <c r="A85" s="166">
        <v>16</v>
      </c>
      <c r="B85" s="209" t="s">
        <v>106</v>
      </c>
      <c r="C85" s="204">
        <v>0</v>
      </c>
      <c r="D85" s="198">
        <v>0</v>
      </c>
      <c r="E85" s="170">
        <v>0</v>
      </c>
      <c r="F85" s="171" t="str">
        <f t="shared" si="12"/>
        <v>NO BET</v>
      </c>
      <c r="G85" s="172"/>
      <c r="H85" s="173">
        <f t="shared" si="13"/>
        <v>0</v>
      </c>
      <c r="I85" s="174"/>
      <c r="J85" s="51"/>
      <c r="K85" s="51"/>
      <c r="L85" s="175">
        <v>0</v>
      </c>
      <c r="M85" s="172"/>
      <c r="N85" s="51">
        <v>16</v>
      </c>
      <c r="O85" s="209" t="s">
        <v>106</v>
      </c>
      <c r="P85" s="198">
        <v>0</v>
      </c>
      <c r="Q85" s="208">
        <v>0</v>
      </c>
      <c r="R85" s="177">
        <v>0</v>
      </c>
      <c r="S85" s="177">
        <v>0</v>
      </c>
      <c r="T85" s="177">
        <v>0</v>
      </c>
      <c r="U85" s="46"/>
      <c r="V85" s="144"/>
    </row>
    <row r="86" spans="1:22" ht="15" customHeight="1" x14ac:dyDescent="0.25">
      <c r="A86" s="166">
        <v>17</v>
      </c>
      <c r="B86" s="209" t="s">
        <v>107</v>
      </c>
      <c r="C86" s="204">
        <v>0</v>
      </c>
      <c r="D86" s="198">
        <v>0</v>
      </c>
      <c r="E86" s="170">
        <f t="shared" si="15"/>
        <v>0</v>
      </c>
      <c r="F86" s="171" t="str">
        <f t="shared" si="12"/>
        <v>NO BET</v>
      </c>
      <c r="G86" s="172"/>
      <c r="H86" s="173">
        <f t="shared" si="13"/>
        <v>0</v>
      </c>
      <c r="I86" s="174"/>
      <c r="J86" s="51"/>
      <c r="K86" s="51"/>
      <c r="L86" s="175">
        <f t="shared" si="14"/>
        <v>0</v>
      </c>
      <c r="M86" s="172"/>
      <c r="N86" s="51">
        <v>17</v>
      </c>
      <c r="O86" s="209" t="s">
        <v>107</v>
      </c>
      <c r="P86" s="198">
        <v>0</v>
      </c>
      <c r="Q86" s="208">
        <f t="shared" si="16"/>
        <v>0</v>
      </c>
      <c r="R86" s="177">
        <v>0</v>
      </c>
      <c r="S86" s="177">
        <v>0</v>
      </c>
      <c r="T86" s="177">
        <v>0</v>
      </c>
      <c r="U86" s="46"/>
      <c r="V86" s="144"/>
    </row>
    <row r="87" spans="1:22" ht="15" hidden="1" customHeight="1" x14ac:dyDescent="0.3">
      <c r="A87" s="147">
        <v>18</v>
      </c>
      <c r="B87" s="32"/>
      <c r="C87" s="23">
        <v>0</v>
      </c>
      <c r="D87" s="24">
        <v>0</v>
      </c>
      <c r="E87" s="72">
        <f t="shared" si="15"/>
        <v>0</v>
      </c>
      <c r="F87" s="4" t="str">
        <f t="shared" si="12"/>
        <v>NO BET</v>
      </c>
      <c r="G87" s="80"/>
      <c r="H87" s="74">
        <f t="shared" si="13"/>
        <v>0</v>
      </c>
      <c r="J87" s="46"/>
      <c r="K87" s="46"/>
      <c r="L87" s="84">
        <f t="shared" si="14"/>
        <v>0</v>
      </c>
      <c r="M87" s="80"/>
      <c r="N87" s="148">
        <v>18</v>
      </c>
      <c r="O87" s="45"/>
      <c r="P87" s="42">
        <v>0</v>
      </c>
      <c r="Q87" s="42">
        <v>0</v>
      </c>
      <c r="R87" s="50">
        <v>0</v>
      </c>
      <c r="S87" s="50">
        <v>0</v>
      </c>
      <c r="T87" s="50">
        <v>0</v>
      </c>
      <c r="U87" s="46"/>
      <c r="V87" s="144"/>
    </row>
    <row r="88" spans="1:22" ht="15" hidden="1" customHeight="1" x14ac:dyDescent="0.3">
      <c r="A88" s="147">
        <v>19</v>
      </c>
      <c r="B88" s="32"/>
      <c r="C88" s="23">
        <v>0</v>
      </c>
      <c r="D88" s="24">
        <v>0</v>
      </c>
      <c r="E88" s="72">
        <f t="shared" si="15"/>
        <v>0</v>
      </c>
      <c r="F88" s="4" t="str">
        <f t="shared" si="12"/>
        <v>NO BET</v>
      </c>
      <c r="G88" s="80"/>
      <c r="H88" s="74">
        <f t="shared" si="13"/>
        <v>0</v>
      </c>
      <c r="J88" s="46"/>
      <c r="K88" s="46"/>
      <c r="L88" s="84">
        <f t="shared" si="14"/>
        <v>0</v>
      </c>
      <c r="M88" s="80"/>
      <c r="N88" s="148">
        <v>19</v>
      </c>
      <c r="O88" s="45"/>
      <c r="P88" s="42">
        <v>0</v>
      </c>
      <c r="Q88" s="42">
        <v>0</v>
      </c>
      <c r="R88" s="50">
        <v>0</v>
      </c>
      <c r="S88" s="50">
        <v>0</v>
      </c>
      <c r="T88" s="50">
        <v>0</v>
      </c>
      <c r="U88" s="46"/>
      <c r="V88" s="144"/>
    </row>
    <row r="89" spans="1:22" ht="15" hidden="1" customHeight="1" x14ac:dyDescent="0.3">
      <c r="A89" s="147">
        <v>20</v>
      </c>
      <c r="B89" s="32"/>
      <c r="C89" s="23">
        <v>0</v>
      </c>
      <c r="D89" s="24">
        <v>0</v>
      </c>
      <c r="E89" s="72">
        <f t="shared" si="15"/>
        <v>0</v>
      </c>
      <c r="F89" s="4" t="str">
        <f t="shared" si="12"/>
        <v>NO BET</v>
      </c>
      <c r="G89" s="80"/>
      <c r="H89" s="74">
        <f t="shared" si="13"/>
        <v>0</v>
      </c>
      <c r="I89" s="2"/>
      <c r="J89" s="46"/>
      <c r="K89" s="46"/>
      <c r="L89" s="84">
        <f t="shared" si="14"/>
        <v>0</v>
      </c>
      <c r="M89" s="80"/>
      <c r="N89" s="148">
        <v>20</v>
      </c>
      <c r="O89" s="45"/>
      <c r="P89" s="42">
        <v>0</v>
      </c>
      <c r="Q89" s="42">
        <v>0</v>
      </c>
      <c r="R89" s="50">
        <v>0</v>
      </c>
      <c r="S89" s="50">
        <v>0</v>
      </c>
      <c r="T89" s="50">
        <v>0</v>
      </c>
      <c r="U89" s="46"/>
      <c r="V89" s="144"/>
    </row>
    <row r="90" spans="1:22" ht="15" hidden="1" customHeight="1" x14ac:dyDescent="0.3">
      <c r="A90" s="147">
        <v>21</v>
      </c>
      <c r="B90" s="32"/>
      <c r="C90" s="23">
        <v>0</v>
      </c>
      <c r="D90" s="24">
        <v>0</v>
      </c>
      <c r="E90" s="72">
        <f t="shared" si="15"/>
        <v>0</v>
      </c>
      <c r="F90" s="4" t="str">
        <f t="shared" si="12"/>
        <v>NO BET</v>
      </c>
      <c r="G90" s="80"/>
      <c r="H90" s="74">
        <f t="shared" si="13"/>
        <v>0</v>
      </c>
      <c r="J90" s="46"/>
      <c r="K90" s="46"/>
      <c r="L90" s="84">
        <f t="shared" si="14"/>
        <v>0</v>
      </c>
      <c r="M90" s="79"/>
      <c r="N90" s="148">
        <v>21</v>
      </c>
      <c r="O90" s="45"/>
      <c r="P90" s="42">
        <v>0</v>
      </c>
      <c r="Q90" s="42">
        <v>0</v>
      </c>
      <c r="R90" s="50">
        <v>0</v>
      </c>
      <c r="S90" s="50">
        <v>0</v>
      </c>
      <c r="T90" s="50">
        <v>0</v>
      </c>
      <c r="U90" s="46"/>
      <c r="V90" s="144"/>
    </row>
    <row r="91" spans="1:22" ht="15" hidden="1" customHeight="1" x14ac:dyDescent="0.3">
      <c r="A91" s="147">
        <v>22</v>
      </c>
      <c r="B91" s="32"/>
      <c r="C91" s="27">
        <v>0</v>
      </c>
      <c r="D91" s="28">
        <v>0</v>
      </c>
      <c r="E91" s="72">
        <f t="shared" si="15"/>
        <v>0</v>
      </c>
      <c r="F91" s="4" t="str">
        <f t="shared" si="12"/>
        <v>NO BET</v>
      </c>
      <c r="G91" s="80"/>
      <c r="H91" s="74">
        <f t="shared" si="13"/>
        <v>0</v>
      </c>
      <c r="J91" s="46"/>
      <c r="K91" s="46"/>
      <c r="L91" s="84">
        <f t="shared" si="14"/>
        <v>0</v>
      </c>
      <c r="M91" s="80"/>
      <c r="N91" s="148">
        <v>22</v>
      </c>
      <c r="O91" s="45"/>
      <c r="P91" s="42">
        <v>0</v>
      </c>
      <c r="Q91" s="42">
        <v>0</v>
      </c>
      <c r="R91" s="50">
        <v>0</v>
      </c>
      <c r="S91" s="50">
        <v>0</v>
      </c>
      <c r="T91" s="50">
        <v>0</v>
      </c>
      <c r="U91" s="46"/>
      <c r="V91" s="144"/>
    </row>
    <row r="92" spans="1:22" ht="15" hidden="1" customHeight="1" x14ac:dyDescent="0.3">
      <c r="A92" s="147">
        <v>23</v>
      </c>
      <c r="B92" s="32"/>
      <c r="C92" s="23">
        <v>0</v>
      </c>
      <c r="D92" s="24">
        <v>0</v>
      </c>
      <c r="E92" s="72">
        <f t="shared" si="15"/>
        <v>0</v>
      </c>
      <c r="F92" s="4" t="str">
        <f t="shared" si="12"/>
        <v>NO BET</v>
      </c>
      <c r="G92" s="80"/>
      <c r="H92" s="74">
        <f t="shared" si="13"/>
        <v>0</v>
      </c>
      <c r="J92" s="46"/>
      <c r="K92" s="46"/>
      <c r="L92" s="84">
        <f t="shared" si="14"/>
        <v>0</v>
      </c>
      <c r="M92" s="80"/>
      <c r="N92" s="148">
        <v>23</v>
      </c>
      <c r="O92" s="45"/>
      <c r="P92" s="42">
        <v>0</v>
      </c>
      <c r="Q92" s="42">
        <v>0</v>
      </c>
      <c r="R92" s="50">
        <v>0</v>
      </c>
      <c r="S92" s="50">
        <v>0</v>
      </c>
      <c r="T92" s="50">
        <v>0</v>
      </c>
      <c r="U92" s="46"/>
      <c r="V92" s="144"/>
    </row>
    <row r="93" spans="1:22" ht="15" hidden="1" customHeight="1" x14ac:dyDescent="0.3">
      <c r="A93" s="147">
        <v>24</v>
      </c>
      <c r="B93" s="32"/>
      <c r="C93" s="23">
        <v>0</v>
      </c>
      <c r="D93" s="24">
        <v>0</v>
      </c>
      <c r="E93" s="72">
        <f t="shared" si="15"/>
        <v>0</v>
      </c>
      <c r="F93" s="4" t="str">
        <f t="shared" si="12"/>
        <v>NO BET</v>
      </c>
      <c r="G93" s="80"/>
      <c r="H93" s="74">
        <f t="shared" si="13"/>
        <v>0</v>
      </c>
      <c r="J93" s="46"/>
      <c r="K93" s="46"/>
      <c r="L93" s="84">
        <f t="shared" si="14"/>
        <v>0</v>
      </c>
      <c r="M93" s="80"/>
      <c r="N93" s="148">
        <v>24</v>
      </c>
      <c r="O93" s="45"/>
      <c r="P93" s="42">
        <v>0</v>
      </c>
      <c r="Q93" s="42">
        <v>0</v>
      </c>
      <c r="R93" s="50">
        <v>0</v>
      </c>
      <c r="S93" s="50">
        <v>0</v>
      </c>
      <c r="T93" s="50">
        <v>0</v>
      </c>
      <c r="U93" s="46"/>
      <c r="V93" s="144"/>
    </row>
    <row r="94" spans="1:22" ht="15" customHeight="1" x14ac:dyDescent="0.25">
      <c r="N94" s="323"/>
      <c r="O94" s="323"/>
      <c r="P94" s="323"/>
      <c r="Q94" s="323"/>
      <c r="R94" s="323"/>
      <c r="S94" s="323"/>
      <c r="T94" s="323"/>
    </row>
    <row r="95" spans="1:22" ht="15" customHeight="1" x14ac:dyDescent="0.25">
      <c r="A95" s="25"/>
      <c r="B95" s="141" t="s">
        <v>50</v>
      </c>
      <c r="C95" s="2"/>
      <c r="D95" s="5"/>
      <c r="E95" s="6" t="s">
        <v>10</v>
      </c>
      <c r="F95" s="7">
        <f>SUM(F70:F93)</f>
        <v>71.727106227106233</v>
      </c>
      <c r="G95" s="8" t="s">
        <v>11</v>
      </c>
      <c r="H95" s="7">
        <f>SUM(H70:H94)</f>
        <v>-71.012820512820511</v>
      </c>
      <c r="N95" s="57"/>
      <c r="O95" s="323"/>
      <c r="P95" s="323"/>
      <c r="Q95" s="323"/>
      <c r="R95" s="57"/>
      <c r="S95" s="142" t="s">
        <v>26</v>
      </c>
      <c r="T95" s="143" t="s">
        <v>286</v>
      </c>
      <c r="U95" s="145"/>
    </row>
    <row r="96" spans="1:22" ht="15" customHeight="1" x14ac:dyDescent="0.25">
      <c r="A96" s="81"/>
      <c r="B96" s="81"/>
      <c r="C96" s="16"/>
      <c r="D96" s="18"/>
      <c r="E96" s="82"/>
      <c r="F96" s="15"/>
      <c r="G96" s="80"/>
      <c r="H96" s="81"/>
      <c r="N96" s="18"/>
    </row>
    <row r="97" spans="1:22" ht="15" customHeight="1" x14ac:dyDescent="0.25">
      <c r="A97" s="11" t="s">
        <v>5</v>
      </c>
      <c r="B97" s="9" t="s">
        <v>36</v>
      </c>
      <c r="C97" s="58" t="s">
        <v>103</v>
      </c>
      <c r="D97" s="11"/>
      <c r="E97" s="315" t="s">
        <v>9</v>
      </c>
      <c r="F97" s="324">
        <v>0.9</v>
      </c>
      <c r="G97" s="317" t="s">
        <v>3</v>
      </c>
      <c r="H97" s="325">
        <v>100</v>
      </c>
      <c r="I97" s="34" t="s">
        <v>1</v>
      </c>
      <c r="J97" s="320"/>
      <c r="K97" s="320" t="s">
        <v>21</v>
      </c>
      <c r="L97" s="10"/>
      <c r="M97" s="321"/>
      <c r="N97" s="11" t="s">
        <v>5</v>
      </c>
      <c r="O97" s="9" t="s">
        <v>36</v>
      </c>
      <c r="P97" s="33"/>
      <c r="Q97" s="33"/>
      <c r="R97" s="33"/>
      <c r="S97" s="33"/>
      <c r="T97" s="33"/>
      <c r="U97" s="314" t="s">
        <v>20</v>
      </c>
    </row>
    <row r="98" spans="1:22" ht="15" customHeight="1" x14ac:dyDescent="0.25">
      <c r="A98" s="9" t="s">
        <v>6</v>
      </c>
      <c r="B98" s="49">
        <v>7</v>
      </c>
      <c r="C98" s="9" t="s">
        <v>109</v>
      </c>
      <c r="D98" s="10"/>
      <c r="E98" s="315"/>
      <c r="F98" s="324"/>
      <c r="G98" s="317"/>
      <c r="H98" s="325"/>
      <c r="I98" s="34"/>
      <c r="J98" s="320"/>
      <c r="K98" s="320"/>
      <c r="L98" s="9"/>
      <c r="M98" s="321"/>
      <c r="N98" s="9" t="s">
        <v>6</v>
      </c>
      <c r="O98" s="58">
        <v>7</v>
      </c>
      <c r="P98" s="35"/>
      <c r="Q98" s="35"/>
      <c r="R98" s="35"/>
      <c r="S98" s="35"/>
      <c r="T98" s="35"/>
      <c r="U98" s="314"/>
      <c r="V98" s="2"/>
    </row>
    <row r="99" spans="1:22" ht="15" customHeight="1" x14ac:dyDescent="0.25">
      <c r="A99" s="10"/>
      <c r="B99" s="10"/>
      <c r="C99" s="10"/>
      <c r="D99" s="314" t="s">
        <v>31</v>
      </c>
      <c r="E99" s="314" t="s">
        <v>32</v>
      </c>
      <c r="F99" s="10"/>
      <c r="G99" s="10"/>
      <c r="H99" s="10"/>
      <c r="I99" s="314" t="s">
        <v>15</v>
      </c>
      <c r="J99" s="85" t="s">
        <v>37</v>
      </c>
      <c r="K99" s="322" t="s">
        <v>51</v>
      </c>
      <c r="L99" s="86" t="s">
        <v>33</v>
      </c>
      <c r="M99" s="321"/>
      <c r="N99" s="34"/>
      <c r="O99" s="35"/>
      <c r="P99" s="35" t="s">
        <v>18</v>
      </c>
      <c r="Q99" s="35"/>
      <c r="R99" s="35" t="s">
        <v>19</v>
      </c>
      <c r="S99" s="35"/>
      <c r="T99" s="35"/>
      <c r="U99" s="314"/>
      <c r="V99" s="2"/>
    </row>
    <row r="100" spans="1:22" ht="15" customHeight="1" x14ac:dyDescent="0.25">
      <c r="A100" s="1" t="s">
        <v>16</v>
      </c>
      <c r="B100" s="26"/>
      <c r="C100" s="1" t="s">
        <v>7</v>
      </c>
      <c r="D100" s="314"/>
      <c r="E100" s="314"/>
      <c r="F100" s="1" t="s">
        <v>0</v>
      </c>
      <c r="G100" s="1" t="s">
        <v>8</v>
      </c>
      <c r="H100" s="1" t="s">
        <v>4</v>
      </c>
      <c r="I100" s="314"/>
      <c r="J100" s="85" t="s">
        <v>35</v>
      </c>
      <c r="K100" s="322"/>
      <c r="L100" s="86" t="s">
        <v>34</v>
      </c>
      <c r="M100" s="321"/>
      <c r="N100" s="36" t="s">
        <v>16</v>
      </c>
      <c r="O100" s="36" t="s">
        <v>17</v>
      </c>
      <c r="P100" s="37" t="s">
        <v>22</v>
      </c>
      <c r="Q100" s="38" t="s">
        <v>23</v>
      </c>
      <c r="R100" s="38" t="s">
        <v>24</v>
      </c>
      <c r="S100" s="38" t="s">
        <v>25</v>
      </c>
      <c r="T100" s="38" t="s">
        <v>25</v>
      </c>
      <c r="U100" s="314"/>
    </row>
    <row r="101" spans="1:22" ht="15" customHeight="1" x14ac:dyDescent="0.25">
      <c r="A101" s="271">
        <v>1</v>
      </c>
      <c r="B101" s="272" t="s">
        <v>110</v>
      </c>
      <c r="C101" s="273">
        <v>137</v>
      </c>
      <c r="D101" s="274">
        <v>22</v>
      </c>
      <c r="E101" s="275">
        <v>28</v>
      </c>
      <c r="F101" s="276" t="str">
        <f t="shared" ref="F101:F124" si="17">IF(I101="B", $H$97/C101*$F$97,IF(E101&lt;=C101,$I$97,IF(E101&gt;C101,SUM($H$97/C101*$F$97,0,ROUNDUP(,0)))))</f>
        <v>NO BET</v>
      </c>
      <c r="G101" s="277"/>
      <c r="H101" s="278">
        <f>IF(F101="NO BET",0,IF(G101&gt;1,F101*-1,IF(G101=1,SUM(F101*E101-F101,0))))</f>
        <v>0</v>
      </c>
      <c r="I101" s="279"/>
      <c r="J101" s="283" t="s">
        <v>290</v>
      </c>
      <c r="K101" s="280"/>
      <c r="L101" s="281">
        <v>0</v>
      </c>
      <c r="M101" s="277"/>
      <c r="N101" s="280">
        <v>1</v>
      </c>
      <c r="O101" s="272" t="s">
        <v>110</v>
      </c>
      <c r="P101" s="274">
        <v>22</v>
      </c>
      <c r="Q101" s="275">
        <v>24</v>
      </c>
      <c r="R101" s="282">
        <v>0</v>
      </c>
      <c r="S101" s="282">
        <v>0</v>
      </c>
      <c r="T101" s="282">
        <v>0</v>
      </c>
      <c r="U101" s="283"/>
      <c r="V101" s="144"/>
    </row>
    <row r="102" spans="1:22" ht="15" customHeight="1" x14ac:dyDescent="0.25">
      <c r="A102" s="271">
        <v>2</v>
      </c>
      <c r="B102" s="272" t="s">
        <v>111</v>
      </c>
      <c r="C102" s="273">
        <v>11.3</v>
      </c>
      <c r="D102" s="274">
        <v>18</v>
      </c>
      <c r="E102" s="275">
        <v>21</v>
      </c>
      <c r="F102" s="276">
        <v>0</v>
      </c>
      <c r="G102" s="277"/>
      <c r="H102" s="278" t="b">
        <f t="shared" ref="H102:H124" si="18">IF(F102="NO BET",0,IF(G102&gt;1,F102*-1,IF(G102=1,SUM(F102*E102-F102,0))))</f>
        <v>0</v>
      </c>
      <c r="I102" s="279"/>
      <c r="J102" s="283"/>
      <c r="K102" s="283" t="s">
        <v>66</v>
      </c>
      <c r="L102" s="281">
        <v>0</v>
      </c>
      <c r="M102" s="284"/>
      <c r="N102" s="285">
        <v>2</v>
      </c>
      <c r="O102" s="272" t="s">
        <v>111</v>
      </c>
      <c r="P102" s="274">
        <v>18</v>
      </c>
      <c r="Q102" s="275">
        <v>19</v>
      </c>
      <c r="R102" s="286">
        <v>0</v>
      </c>
      <c r="S102" s="286">
        <v>0</v>
      </c>
      <c r="T102" s="286">
        <v>0</v>
      </c>
      <c r="U102" s="283"/>
      <c r="V102" s="144"/>
    </row>
    <row r="103" spans="1:22" ht="15" customHeight="1" x14ac:dyDescent="0.25">
      <c r="A103" s="271">
        <v>3</v>
      </c>
      <c r="B103" s="272" t="s">
        <v>112</v>
      </c>
      <c r="C103" s="287">
        <v>20.7</v>
      </c>
      <c r="D103" s="288">
        <v>24</v>
      </c>
      <c r="E103" s="275">
        <v>34</v>
      </c>
      <c r="F103" s="276">
        <v>0</v>
      </c>
      <c r="G103" s="277"/>
      <c r="H103" s="278" t="b">
        <f t="shared" si="18"/>
        <v>0</v>
      </c>
      <c r="I103" s="279"/>
      <c r="J103" s="283"/>
      <c r="K103" s="283"/>
      <c r="L103" s="281">
        <f t="shared" ref="L103:L124" si="19">SUM(I103*J103*K103)</f>
        <v>0</v>
      </c>
      <c r="M103" s="284"/>
      <c r="N103" s="285">
        <v>3</v>
      </c>
      <c r="O103" s="272" t="s">
        <v>112</v>
      </c>
      <c r="P103" s="288">
        <v>24</v>
      </c>
      <c r="Q103" s="275">
        <v>30</v>
      </c>
      <c r="R103" s="286">
        <v>0</v>
      </c>
      <c r="S103" s="286">
        <v>0</v>
      </c>
      <c r="T103" s="286">
        <v>0</v>
      </c>
      <c r="U103" s="283"/>
      <c r="V103" s="144"/>
    </row>
    <row r="104" spans="1:22" ht="15" customHeight="1" x14ac:dyDescent="0.25">
      <c r="A104" s="271">
        <v>4</v>
      </c>
      <c r="B104" s="272" t="s">
        <v>113</v>
      </c>
      <c r="C104" s="287">
        <v>18.5</v>
      </c>
      <c r="D104" s="288">
        <v>19</v>
      </c>
      <c r="E104" s="275">
        <v>25</v>
      </c>
      <c r="F104" s="276">
        <v>0</v>
      </c>
      <c r="G104" s="277"/>
      <c r="H104" s="278" t="b">
        <f t="shared" si="18"/>
        <v>0</v>
      </c>
      <c r="I104" s="279"/>
      <c r="J104" s="283"/>
      <c r="K104" s="283"/>
      <c r="L104" s="281">
        <f t="shared" si="19"/>
        <v>0</v>
      </c>
      <c r="M104" s="277"/>
      <c r="N104" s="285">
        <v>4</v>
      </c>
      <c r="O104" s="272" t="s">
        <v>113</v>
      </c>
      <c r="P104" s="288">
        <v>19</v>
      </c>
      <c r="Q104" s="275">
        <v>17</v>
      </c>
      <c r="R104" s="286">
        <v>0</v>
      </c>
      <c r="S104" s="286">
        <v>0</v>
      </c>
      <c r="T104" s="286">
        <v>0</v>
      </c>
      <c r="U104" s="283"/>
      <c r="V104" s="144"/>
    </row>
    <row r="105" spans="1:22" ht="15" customHeight="1" x14ac:dyDescent="0.25">
      <c r="A105" s="271">
        <v>5</v>
      </c>
      <c r="B105" s="272" t="s">
        <v>114</v>
      </c>
      <c r="C105" s="287">
        <v>5.3</v>
      </c>
      <c r="D105" s="288">
        <v>18</v>
      </c>
      <c r="E105" s="275">
        <v>32</v>
      </c>
      <c r="F105" s="276">
        <v>0</v>
      </c>
      <c r="G105" s="277"/>
      <c r="H105" s="278" t="b">
        <f t="shared" si="18"/>
        <v>0</v>
      </c>
      <c r="I105" s="279"/>
      <c r="J105" s="283"/>
      <c r="K105" s="283" t="s">
        <v>66</v>
      </c>
      <c r="L105" s="281">
        <v>0</v>
      </c>
      <c r="M105" s="277"/>
      <c r="N105" s="285">
        <v>5</v>
      </c>
      <c r="O105" s="272" t="s">
        <v>114</v>
      </c>
      <c r="P105" s="288">
        <v>18</v>
      </c>
      <c r="Q105" s="275">
        <v>17</v>
      </c>
      <c r="R105" s="286"/>
      <c r="S105" s="286">
        <v>200</v>
      </c>
      <c r="T105" s="286">
        <v>0</v>
      </c>
      <c r="U105" s="283" t="s">
        <v>264</v>
      </c>
      <c r="V105" s="144"/>
    </row>
    <row r="106" spans="1:22" ht="15" customHeight="1" x14ac:dyDescent="0.25">
      <c r="A106" s="289">
        <v>6</v>
      </c>
      <c r="B106" s="290" t="s">
        <v>123</v>
      </c>
      <c r="C106" s="291">
        <v>4.5</v>
      </c>
      <c r="D106" s="292">
        <v>3.3</v>
      </c>
      <c r="E106" s="293">
        <v>2.8</v>
      </c>
      <c r="F106" s="294" t="str">
        <f t="shared" si="17"/>
        <v>NO BET</v>
      </c>
      <c r="G106" s="284">
        <v>1</v>
      </c>
      <c r="H106" s="295">
        <f t="shared" si="18"/>
        <v>0</v>
      </c>
      <c r="I106" s="296"/>
      <c r="J106" s="283"/>
      <c r="K106" s="283" t="s">
        <v>66</v>
      </c>
      <c r="L106" s="297">
        <v>0</v>
      </c>
      <c r="M106" s="284"/>
      <c r="N106" s="283">
        <v>6</v>
      </c>
      <c r="O106" s="290" t="s">
        <v>123</v>
      </c>
      <c r="P106" s="292">
        <v>3.3</v>
      </c>
      <c r="Q106" s="293">
        <v>3.4</v>
      </c>
      <c r="R106" s="298">
        <v>0</v>
      </c>
      <c r="S106" s="298">
        <v>520</v>
      </c>
      <c r="T106" s="298">
        <v>0</v>
      </c>
      <c r="U106" s="283" t="s">
        <v>264</v>
      </c>
      <c r="V106" s="144"/>
    </row>
    <row r="107" spans="1:22" ht="15" customHeight="1" x14ac:dyDescent="0.25">
      <c r="A107" s="271">
        <v>7</v>
      </c>
      <c r="B107" s="272" t="s">
        <v>115</v>
      </c>
      <c r="C107" s="273">
        <v>6</v>
      </c>
      <c r="D107" s="274">
        <v>10</v>
      </c>
      <c r="E107" s="275">
        <v>21</v>
      </c>
      <c r="F107" s="276">
        <v>0</v>
      </c>
      <c r="G107" s="277"/>
      <c r="H107" s="278" t="b">
        <f t="shared" si="18"/>
        <v>0</v>
      </c>
      <c r="I107" s="296"/>
      <c r="J107" s="283" t="s">
        <v>66</v>
      </c>
      <c r="K107" s="283" t="s">
        <v>66</v>
      </c>
      <c r="L107" s="281">
        <v>0</v>
      </c>
      <c r="M107" s="277"/>
      <c r="N107" s="285">
        <v>7</v>
      </c>
      <c r="O107" s="272" t="s">
        <v>115</v>
      </c>
      <c r="P107" s="274">
        <v>10</v>
      </c>
      <c r="Q107" s="275">
        <v>12.5</v>
      </c>
      <c r="R107" s="286">
        <v>0</v>
      </c>
      <c r="S107" s="286">
        <v>0</v>
      </c>
      <c r="T107" s="286">
        <v>0</v>
      </c>
      <c r="U107" s="283"/>
      <c r="V107" s="144"/>
    </row>
    <row r="108" spans="1:22" ht="15" customHeight="1" x14ac:dyDescent="0.25">
      <c r="A108" s="271">
        <v>8</v>
      </c>
      <c r="B108" s="272" t="s">
        <v>116</v>
      </c>
      <c r="C108" s="287">
        <v>12.4</v>
      </c>
      <c r="D108" s="288">
        <v>8.8000000000000007</v>
      </c>
      <c r="E108" s="275">
        <v>7</v>
      </c>
      <c r="F108" s="276" t="str">
        <f t="shared" si="17"/>
        <v>NO BET</v>
      </c>
      <c r="G108" s="277"/>
      <c r="H108" s="278">
        <f t="shared" si="18"/>
        <v>0</v>
      </c>
      <c r="I108" s="279"/>
      <c r="J108" s="283"/>
      <c r="K108" s="283"/>
      <c r="L108" s="281">
        <f t="shared" si="19"/>
        <v>0</v>
      </c>
      <c r="M108" s="277"/>
      <c r="N108" s="285">
        <v>8</v>
      </c>
      <c r="O108" s="272" t="s">
        <v>116</v>
      </c>
      <c r="P108" s="288">
        <v>8.8000000000000007</v>
      </c>
      <c r="Q108" s="275">
        <f t="shared" ref="Q108:Q111" si="20">P108</f>
        <v>8.8000000000000007</v>
      </c>
      <c r="R108" s="286">
        <v>0</v>
      </c>
      <c r="S108" s="286">
        <v>0</v>
      </c>
      <c r="T108" s="286">
        <v>0</v>
      </c>
      <c r="U108" s="283"/>
      <c r="V108" s="144"/>
    </row>
    <row r="109" spans="1:22" ht="15" customHeight="1" x14ac:dyDescent="0.25">
      <c r="A109" s="299">
        <v>9</v>
      </c>
      <c r="B109" s="300" t="s">
        <v>117</v>
      </c>
      <c r="C109" s="301">
        <v>0</v>
      </c>
      <c r="D109" s="302">
        <v>0</v>
      </c>
      <c r="E109" s="303">
        <f t="shared" ref="E109:E124" si="21">D109</f>
        <v>0</v>
      </c>
      <c r="F109" s="304" t="str">
        <f t="shared" si="17"/>
        <v>NO BET</v>
      </c>
      <c r="G109" s="305"/>
      <c r="H109" s="306">
        <f t="shared" si="18"/>
        <v>0</v>
      </c>
      <c r="I109" s="307"/>
      <c r="J109" s="308"/>
      <c r="K109" s="308"/>
      <c r="L109" s="309">
        <f t="shared" si="19"/>
        <v>0</v>
      </c>
      <c r="M109" s="305"/>
      <c r="N109" s="308">
        <v>9</v>
      </c>
      <c r="O109" s="300" t="s">
        <v>117</v>
      </c>
      <c r="P109" s="302">
        <v>0</v>
      </c>
      <c r="Q109" s="303">
        <f t="shared" si="20"/>
        <v>0</v>
      </c>
      <c r="R109" s="310">
        <v>0</v>
      </c>
      <c r="S109" s="310">
        <v>0</v>
      </c>
      <c r="T109" s="310">
        <v>0</v>
      </c>
      <c r="U109" s="308"/>
      <c r="V109" s="144"/>
    </row>
    <row r="110" spans="1:22" ht="15" customHeight="1" x14ac:dyDescent="0.25">
      <c r="A110" s="271">
        <v>10</v>
      </c>
      <c r="B110" s="272" t="s">
        <v>119</v>
      </c>
      <c r="C110" s="287">
        <v>5.3</v>
      </c>
      <c r="D110" s="288">
        <v>10</v>
      </c>
      <c r="E110" s="275">
        <v>13</v>
      </c>
      <c r="F110" s="276">
        <v>0</v>
      </c>
      <c r="G110" s="277"/>
      <c r="H110" s="278" t="b">
        <f t="shared" si="18"/>
        <v>0</v>
      </c>
      <c r="I110" s="279"/>
      <c r="J110" s="283" t="s">
        <v>66</v>
      </c>
      <c r="K110" s="283" t="s">
        <v>66</v>
      </c>
      <c r="L110" s="281">
        <v>0</v>
      </c>
      <c r="M110" s="277"/>
      <c r="N110" s="285">
        <v>10</v>
      </c>
      <c r="O110" s="272" t="s">
        <v>119</v>
      </c>
      <c r="P110" s="288">
        <v>10</v>
      </c>
      <c r="Q110" s="275">
        <f t="shared" si="20"/>
        <v>10</v>
      </c>
      <c r="R110" s="286">
        <v>0</v>
      </c>
      <c r="S110" s="286">
        <v>0</v>
      </c>
      <c r="T110" s="286">
        <v>0</v>
      </c>
      <c r="U110" s="283"/>
      <c r="V110" s="144"/>
    </row>
    <row r="111" spans="1:22" ht="15" customHeight="1" x14ac:dyDescent="0.25">
      <c r="A111" s="271">
        <v>11</v>
      </c>
      <c r="B111" s="272" t="s">
        <v>120</v>
      </c>
      <c r="C111" s="287">
        <v>12</v>
      </c>
      <c r="D111" s="288">
        <v>10</v>
      </c>
      <c r="E111" s="275">
        <v>14</v>
      </c>
      <c r="F111" s="276">
        <v>0</v>
      </c>
      <c r="G111" s="277"/>
      <c r="H111" s="278" t="b">
        <f t="shared" si="18"/>
        <v>0</v>
      </c>
      <c r="I111" s="279"/>
      <c r="J111" s="283" t="s">
        <v>66</v>
      </c>
      <c r="K111" s="283"/>
      <c r="L111" s="281">
        <v>0</v>
      </c>
      <c r="M111" s="277"/>
      <c r="N111" s="285">
        <v>11</v>
      </c>
      <c r="O111" s="272" t="s">
        <v>120</v>
      </c>
      <c r="P111" s="288">
        <v>10</v>
      </c>
      <c r="Q111" s="275">
        <f t="shared" si="20"/>
        <v>10</v>
      </c>
      <c r="R111" s="286">
        <v>0</v>
      </c>
      <c r="S111" s="286">
        <v>0</v>
      </c>
      <c r="T111" s="286">
        <v>0</v>
      </c>
      <c r="U111" s="283"/>
      <c r="V111" s="144"/>
    </row>
    <row r="112" spans="1:22" ht="15" customHeight="1" x14ac:dyDescent="0.25">
      <c r="A112" s="271">
        <v>12</v>
      </c>
      <c r="B112" s="272" t="s">
        <v>121</v>
      </c>
      <c r="C112" s="287">
        <v>5.3</v>
      </c>
      <c r="D112" s="288">
        <v>16.5</v>
      </c>
      <c r="E112" s="275">
        <v>30</v>
      </c>
      <c r="F112" s="276">
        <v>0</v>
      </c>
      <c r="G112" s="277"/>
      <c r="H112" s="278" t="b">
        <f t="shared" si="18"/>
        <v>0</v>
      </c>
      <c r="I112" s="279"/>
      <c r="J112" s="283" t="s">
        <v>66</v>
      </c>
      <c r="K112" s="283" t="s">
        <v>66</v>
      </c>
      <c r="L112" s="281">
        <v>0</v>
      </c>
      <c r="M112" s="277"/>
      <c r="N112" s="285">
        <v>12</v>
      </c>
      <c r="O112" s="272" t="s">
        <v>121</v>
      </c>
      <c r="P112" s="288">
        <v>16.5</v>
      </c>
      <c r="Q112" s="275">
        <v>17</v>
      </c>
      <c r="R112" s="286">
        <v>0</v>
      </c>
      <c r="S112" s="286">
        <v>0</v>
      </c>
      <c r="T112" s="286">
        <v>0</v>
      </c>
      <c r="U112" s="283"/>
      <c r="V112" s="144"/>
    </row>
    <row r="113" spans="1:22" ht="15" customHeight="1" x14ac:dyDescent="0.25">
      <c r="A113" s="271">
        <v>13</v>
      </c>
      <c r="B113" s="272" t="s">
        <v>118</v>
      </c>
      <c r="C113" s="287">
        <v>8</v>
      </c>
      <c r="D113" s="288">
        <v>8</v>
      </c>
      <c r="E113" s="275">
        <v>11.5</v>
      </c>
      <c r="F113" s="276">
        <v>0</v>
      </c>
      <c r="G113" s="277"/>
      <c r="H113" s="278" t="b">
        <f t="shared" si="18"/>
        <v>0</v>
      </c>
      <c r="I113" s="279"/>
      <c r="J113" s="283" t="s">
        <v>66</v>
      </c>
      <c r="K113" s="283" t="s">
        <v>66</v>
      </c>
      <c r="L113" s="281">
        <v>0</v>
      </c>
      <c r="M113" s="277"/>
      <c r="N113" s="285">
        <v>13</v>
      </c>
      <c r="O113" s="272" t="s">
        <v>118</v>
      </c>
      <c r="P113" s="288">
        <v>8</v>
      </c>
      <c r="Q113" s="275">
        <v>8.1999999999999993</v>
      </c>
      <c r="R113" s="286">
        <v>0</v>
      </c>
      <c r="S113" s="286">
        <v>0</v>
      </c>
      <c r="T113" s="286">
        <v>0</v>
      </c>
      <c r="U113" s="283"/>
      <c r="V113" s="144"/>
    </row>
    <row r="114" spans="1:22" ht="15" hidden="1" customHeight="1" x14ac:dyDescent="0.25">
      <c r="A114" s="147">
        <v>14</v>
      </c>
      <c r="B114" s="32"/>
      <c r="C114" s="23">
        <v>0</v>
      </c>
      <c r="D114" s="24">
        <v>0</v>
      </c>
      <c r="E114" s="72">
        <f t="shared" si="21"/>
        <v>0</v>
      </c>
      <c r="F114" s="4" t="str">
        <f t="shared" si="17"/>
        <v>NO BET</v>
      </c>
      <c r="G114" s="80"/>
      <c r="H114" s="74">
        <f t="shared" si="18"/>
        <v>0</v>
      </c>
      <c r="J114" s="46"/>
      <c r="K114" s="46"/>
      <c r="L114" s="84">
        <f t="shared" si="19"/>
        <v>0</v>
      </c>
      <c r="M114" s="80" t="s">
        <v>12</v>
      </c>
      <c r="N114" s="148">
        <v>14</v>
      </c>
      <c r="O114" s="44"/>
      <c r="P114" s="42">
        <v>0</v>
      </c>
      <c r="Q114" s="42">
        <v>0</v>
      </c>
      <c r="R114" s="50">
        <v>0</v>
      </c>
      <c r="S114" s="50">
        <v>0</v>
      </c>
      <c r="T114" s="50">
        <v>0</v>
      </c>
      <c r="U114" s="46"/>
      <c r="V114" s="144"/>
    </row>
    <row r="115" spans="1:22" ht="15" hidden="1" customHeight="1" x14ac:dyDescent="0.25">
      <c r="A115" s="147">
        <v>15</v>
      </c>
      <c r="B115" s="32"/>
      <c r="C115" s="27">
        <v>0</v>
      </c>
      <c r="D115" s="28">
        <v>0</v>
      </c>
      <c r="E115" s="72">
        <f t="shared" si="21"/>
        <v>0</v>
      </c>
      <c r="F115" s="4" t="str">
        <f t="shared" si="17"/>
        <v>NO BET</v>
      </c>
      <c r="G115" s="80"/>
      <c r="H115" s="74">
        <f t="shared" si="18"/>
        <v>0</v>
      </c>
      <c r="J115" s="54"/>
      <c r="K115" s="54"/>
      <c r="L115" s="84">
        <f t="shared" si="19"/>
        <v>0</v>
      </c>
      <c r="M115" s="80"/>
      <c r="N115" s="54">
        <v>15</v>
      </c>
      <c r="O115" s="44"/>
      <c r="P115" s="42">
        <v>0</v>
      </c>
      <c r="Q115" s="42">
        <v>0</v>
      </c>
      <c r="R115" s="56">
        <v>0</v>
      </c>
      <c r="S115" s="56">
        <v>0</v>
      </c>
      <c r="T115" s="56">
        <v>0</v>
      </c>
      <c r="U115" s="46"/>
      <c r="V115" s="144"/>
    </row>
    <row r="116" spans="1:22" ht="15" hidden="1" customHeight="1" x14ac:dyDescent="0.3">
      <c r="A116" s="147">
        <v>16</v>
      </c>
      <c r="B116" s="32"/>
      <c r="C116" s="23">
        <v>0</v>
      </c>
      <c r="D116" s="24">
        <v>0</v>
      </c>
      <c r="E116" s="72">
        <f t="shared" si="21"/>
        <v>0</v>
      </c>
      <c r="F116" s="4" t="str">
        <f t="shared" si="17"/>
        <v>NO BET</v>
      </c>
      <c r="G116" s="80"/>
      <c r="H116" s="74">
        <f t="shared" si="18"/>
        <v>0</v>
      </c>
      <c r="J116" s="46"/>
      <c r="K116" s="46"/>
      <c r="L116" s="84">
        <f t="shared" si="19"/>
        <v>0</v>
      </c>
      <c r="M116" s="80"/>
      <c r="N116" s="148">
        <v>16</v>
      </c>
      <c r="O116" s="45"/>
      <c r="P116" s="42">
        <v>0</v>
      </c>
      <c r="Q116" s="42">
        <v>0</v>
      </c>
      <c r="R116" s="50">
        <v>0</v>
      </c>
      <c r="S116" s="50">
        <v>0</v>
      </c>
      <c r="T116" s="50">
        <v>0</v>
      </c>
      <c r="U116" s="46"/>
      <c r="V116" s="144"/>
    </row>
    <row r="117" spans="1:22" ht="15" hidden="1" customHeight="1" x14ac:dyDescent="0.3">
      <c r="A117" s="147">
        <v>17</v>
      </c>
      <c r="B117" s="32"/>
      <c r="C117" s="23">
        <v>0</v>
      </c>
      <c r="D117" s="24">
        <v>0</v>
      </c>
      <c r="E117" s="72">
        <f t="shared" si="21"/>
        <v>0</v>
      </c>
      <c r="F117" s="4" t="str">
        <f t="shared" si="17"/>
        <v>NO BET</v>
      </c>
      <c r="G117" s="80"/>
      <c r="H117" s="74">
        <f t="shared" si="18"/>
        <v>0</v>
      </c>
      <c r="J117" s="46"/>
      <c r="K117" s="46"/>
      <c r="L117" s="84">
        <f t="shared" si="19"/>
        <v>0</v>
      </c>
      <c r="M117" s="80"/>
      <c r="N117" s="148">
        <v>17</v>
      </c>
      <c r="O117" s="45"/>
      <c r="P117" s="42">
        <v>0</v>
      </c>
      <c r="Q117" s="42">
        <v>0</v>
      </c>
      <c r="R117" s="50">
        <v>0</v>
      </c>
      <c r="S117" s="50">
        <v>0</v>
      </c>
      <c r="T117" s="50">
        <v>0</v>
      </c>
      <c r="U117" s="46"/>
      <c r="V117" s="144"/>
    </row>
    <row r="118" spans="1:22" ht="15" hidden="1" customHeight="1" x14ac:dyDescent="0.3">
      <c r="A118" s="147">
        <v>18</v>
      </c>
      <c r="B118" s="32"/>
      <c r="C118" s="23">
        <v>0</v>
      </c>
      <c r="D118" s="24">
        <v>0</v>
      </c>
      <c r="E118" s="72">
        <f t="shared" si="21"/>
        <v>0</v>
      </c>
      <c r="F118" s="4" t="str">
        <f t="shared" si="17"/>
        <v>NO BET</v>
      </c>
      <c r="G118" s="80"/>
      <c r="H118" s="74">
        <f t="shared" si="18"/>
        <v>0</v>
      </c>
      <c r="J118" s="46"/>
      <c r="K118" s="46"/>
      <c r="L118" s="84">
        <f t="shared" si="19"/>
        <v>0</v>
      </c>
      <c r="M118" s="80"/>
      <c r="N118" s="148">
        <v>18</v>
      </c>
      <c r="O118" s="45"/>
      <c r="P118" s="42">
        <v>0</v>
      </c>
      <c r="Q118" s="42">
        <v>0</v>
      </c>
      <c r="R118" s="50">
        <v>0</v>
      </c>
      <c r="S118" s="50">
        <v>0</v>
      </c>
      <c r="T118" s="50">
        <v>0</v>
      </c>
      <c r="U118" s="46"/>
      <c r="V118" s="144"/>
    </row>
    <row r="119" spans="1:22" ht="15" hidden="1" customHeight="1" x14ac:dyDescent="0.3">
      <c r="A119" s="147">
        <v>19</v>
      </c>
      <c r="B119" s="32"/>
      <c r="C119" s="23">
        <v>0</v>
      </c>
      <c r="D119" s="24">
        <v>0</v>
      </c>
      <c r="E119" s="72">
        <f t="shared" si="21"/>
        <v>0</v>
      </c>
      <c r="F119" s="4" t="str">
        <f t="shared" si="17"/>
        <v>NO BET</v>
      </c>
      <c r="G119" s="80"/>
      <c r="H119" s="74">
        <f t="shared" si="18"/>
        <v>0</v>
      </c>
      <c r="J119" s="46"/>
      <c r="K119" s="46"/>
      <c r="L119" s="84">
        <f t="shared" si="19"/>
        <v>0</v>
      </c>
      <c r="M119" s="80"/>
      <c r="N119" s="148">
        <v>19</v>
      </c>
      <c r="O119" s="45"/>
      <c r="P119" s="42">
        <v>0</v>
      </c>
      <c r="Q119" s="42">
        <v>0</v>
      </c>
      <c r="R119" s="50">
        <v>0</v>
      </c>
      <c r="S119" s="50">
        <v>0</v>
      </c>
      <c r="T119" s="50">
        <v>0</v>
      </c>
      <c r="U119" s="46"/>
      <c r="V119" s="144"/>
    </row>
    <row r="120" spans="1:22" ht="15" hidden="1" customHeight="1" x14ac:dyDescent="0.3">
      <c r="A120" s="147">
        <v>20</v>
      </c>
      <c r="B120" s="32"/>
      <c r="C120" s="23">
        <v>0</v>
      </c>
      <c r="D120" s="24">
        <v>0</v>
      </c>
      <c r="E120" s="72">
        <f t="shared" si="21"/>
        <v>0</v>
      </c>
      <c r="F120" s="4" t="str">
        <f t="shared" si="17"/>
        <v>NO BET</v>
      </c>
      <c r="G120" s="80"/>
      <c r="H120" s="74">
        <f t="shared" si="18"/>
        <v>0</v>
      </c>
      <c r="I120" s="2"/>
      <c r="J120" s="46"/>
      <c r="K120" s="46"/>
      <c r="L120" s="84">
        <f t="shared" si="19"/>
        <v>0</v>
      </c>
      <c r="M120" s="80"/>
      <c r="N120" s="148">
        <v>20</v>
      </c>
      <c r="O120" s="45"/>
      <c r="P120" s="42">
        <v>0</v>
      </c>
      <c r="Q120" s="42">
        <v>0</v>
      </c>
      <c r="R120" s="50">
        <v>0</v>
      </c>
      <c r="S120" s="50">
        <v>0</v>
      </c>
      <c r="T120" s="50">
        <v>0</v>
      </c>
      <c r="U120" s="46"/>
      <c r="V120" s="144"/>
    </row>
    <row r="121" spans="1:22" ht="15" hidden="1" customHeight="1" x14ac:dyDescent="0.3">
      <c r="A121" s="147">
        <v>21</v>
      </c>
      <c r="B121" s="32"/>
      <c r="C121" s="23">
        <v>0</v>
      </c>
      <c r="D121" s="24">
        <v>0</v>
      </c>
      <c r="E121" s="72">
        <f t="shared" si="21"/>
        <v>0</v>
      </c>
      <c r="F121" s="4" t="str">
        <f t="shared" si="17"/>
        <v>NO BET</v>
      </c>
      <c r="G121" s="80"/>
      <c r="H121" s="74">
        <f t="shared" si="18"/>
        <v>0</v>
      </c>
      <c r="J121" s="46"/>
      <c r="K121" s="46"/>
      <c r="L121" s="84">
        <f t="shared" si="19"/>
        <v>0</v>
      </c>
      <c r="M121" s="79"/>
      <c r="N121" s="148">
        <v>21</v>
      </c>
      <c r="O121" s="45"/>
      <c r="P121" s="42">
        <v>0</v>
      </c>
      <c r="Q121" s="42">
        <v>0</v>
      </c>
      <c r="R121" s="50">
        <v>0</v>
      </c>
      <c r="S121" s="50">
        <v>0</v>
      </c>
      <c r="T121" s="50">
        <v>0</v>
      </c>
      <c r="U121" s="46"/>
      <c r="V121" s="144"/>
    </row>
    <row r="122" spans="1:22" ht="15" hidden="1" customHeight="1" x14ac:dyDescent="0.3">
      <c r="A122" s="147">
        <v>22</v>
      </c>
      <c r="B122" s="32"/>
      <c r="C122" s="27">
        <v>0</v>
      </c>
      <c r="D122" s="28">
        <v>0</v>
      </c>
      <c r="E122" s="72">
        <f t="shared" si="21"/>
        <v>0</v>
      </c>
      <c r="F122" s="4" t="str">
        <f t="shared" si="17"/>
        <v>NO BET</v>
      </c>
      <c r="G122" s="80"/>
      <c r="H122" s="74">
        <f t="shared" si="18"/>
        <v>0</v>
      </c>
      <c r="J122" s="46"/>
      <c r="K122" s="46"/>
      <c r="L122" s="84">
        <f t="shared" si="19"/>
        <v>0</v>
      </c>
      <c r="M122" s="80"/>
      <c r="N122" s="148">
        <v>22</v>
      </c>
      <c r="O122" s="45"/>
      <c r="P122" s="42">
        <v>0</v>
      </c>
      <c r="Q122" s="42">
        <v>0</v>
      </c>
      <c r="R122" s="50">
        <v>0</v>
      </c>
      <c r="S122" s="50">
        <v>0</v>
      </c>
      <c r="T122" s="50">
        <v>0</v>
      </c>
      <c r="U122" s="46"/>
      <c r="V122" s="144"/>
    </row>
    <row r="123" spans="1:22" ht="15" hidden="1" customHeight="1" x14ac:dyDescent="0.3">
      <c r="A123" s="147">
        <v>23</v>
      </c>
      <c r="B123" s="32"/>
      <c r="C123" s="23">
        <v>0</v>
      </c>
      <c r="D123" s="24">
        <v>0</v>
      </c>
      <c r="E123" s="72">
        <f t="shared" si="21"/>
        <v>0</v>
      </c>
      <c r="F123" s="4" t="str">
        <f t="shared" si="17"/>
        <v>NO BET</v>
      </c>
      <c r="G123" s="80"/>
      <c r="H123" s="74">
        <f t="shared" si="18"/>
        <v>0</v>
      </c>
      <c r="J123" s="46"/>
      <c r="K123" s="46"/>
      <c r="L123" s="84">
        <f t="shared" si="19"/>
        <v>0</v>
      </c>
      <c r="M123" s="80"/>
      <c r="N123" s="148">
        <v>23</v>
      </c>
      <c r="O123" s="45"/>
      <c r="P123" s="42">
        <v>0</v>
      </c>
      <c r="Q123" s="42">
        <v>0</v>
      </c>
      <c r="R123" s="50">
        <v>0</v>
      </c>
      <c r="S123" s="50">
        <v>0</v>
      </c>
      <c r="T123" s="50">
        <v>0</v>
      </c>
      <c r="U123" s="46"/>
      <c r="V123" s="144"/>
    </row>
    <row r="124" spans="1:22" ht="15" hidden="1" customHeight="1" x14ac:dyDescent="0.3">
      <c r="A124" s="147">
        <v>24</v>
      </c>
      <c r="B124" s="32"/>
      <c r="C124" s="23">
        <v>0</v>
      </c>
      <c r="D124" s="24">
        <v>0</v>
      </c>
      <c r="E124" s="72">
        <f t="shared" si="21"/>
        <v>0</v>
      </c>
      <c r="F124" s="4" t="str">
        <f t="shared" si="17"/>
        <v>NO BET</v>
      </c>
      <c r="G124" s="80"/>
      <c r="H124" s="74">
        <f t="shared" si="18"/>
        <v>0</v>
      </c>
      <c r="J124" s="46"/>
      <c r="K124" s="46"/>
      <c r="L124" s="84">
        <f t="shared" si="19"/>
        <v>0</v>
      </c>
      <c r="M124" s="80"/>
      <c r="N124" s="148">
        <v>24</v>
      </c>
      <c r="O124" s="45"/>
      <c r="P124" s="42">
        <v>0</v>
      </c>
      <c r="Q124" s="42">
        <v>0</v>
      </c>
      <c r="R124" s="50">
        <v>0</v>
      </c>
      <c r="S124" s="50">
        <v>0</v>
      </c>
      <c r="T124" s="50">
        <v>0</v>
      </c>
      <c r="U124" s="46"/>
      <c r="V124" s="144"/>
    </row>
    <row r="125" spans="1:22" ht="15" customHeight="1" x14ac:dyDescent="0.25">
      <c r="J125" s="47"/>
      <c r="K125" s="47"/>
      <c r="L125" s="47"/>
      <c r="N125" s="323"/>
      <c r="O125" s="323"/>
      <c r="P125" s="323"/>
      <c r="Q125" s="323"/>
      <c r="R125" s="323"/>
      <c r="S125" s="323"/>
      <c r="T125" s="323"/>
    </row>
    <row r="126" spans="1:22" ht="15" customHeight="1" x14ac:dyDescent="0.25">
      <c r="A126" s="25"/>
      <c r="B126" s="141" t="s">
        <v>50</v>
      </c>
      <c r="C126" s="2"/>
      <c r="D126" s="5"/>
      <c r="E126" s="6" t="s">
        <v>10</v>
      </c>
      <c r="F126" s="7">
        <f>SUM(F101:F124)</f>
        <v>0</v>
      </c>
      <c r="G126" s="8" t="s">
        <v>11</v>
      </c>
      <c r="H126" s="7">
        <f>SUM(H101:H125)</f>
        <v>0</v>
      </c>
      <c r="J126" s="47"/>
      <c r="K126" s="47"/>
      <c r="L126" s="47"/>
      <c r="N126" s="57"/>
      <c r="O126" s="323" t="s">
        <v>288</v>
      </c>
      <c r="P126" s="323"/>
      <c r="Q126" s="323"/>
      <c r="R126" s="311" t="s">
        <v>290</v>
      </c>
      <c r="S126" s="142" t="s">
        <v>26</v>
      </c>
      <c r="T126" s="143" t="s">
        <v>287</v>
      </c>
      <c r="U126" s="145"/>
    </row>
    <row r="127" spans="1:22" ht="15" customHeight="1" x14ac:dyDescent="0.25">
      <c r="A127" s="81"/>
      <c r="B127" s="81"/>
    </row>
    <row r="128" spans="1:22" ht="15" customHeight="1" x14ac:dyDescent="0.25">
      <c r="A128" s="11" t="s">
        <v>5</v>
      </c>
      <c r="B128" s="9" t="s">
        <v>36</v>
      </c>
      <c r="C128" s="58" t="s">
        <v>125</v>
      </c>
      <c r="D128" s="11"/>
      <c r="E128" s="315" t="s">
        <v>9</v>
      </c>
      <c r="F128" s="324">
        <v>0.9</v>
      </c>
      <c r="G128" s="317" t="s">
        <v>3</v>
      </c>
      <c r="H128" s="325">
        <v>100</v>
      </c>
      <c r="I128" s="319" t="s">
        <v>1</v>
      </c>
      <c r="J128" s="320"/>
      <c r="K128" s="320" t="s">
        <v>21</v>
      </c>
      <c r="L128" s="10"/>
      <c r="M128" s="321"/>
      <c r="N128" s="11" t="s">
        <v>5</v>
      </c>
      <c r="O128" s="9" t="s">
        <v>36</v>
      </c>
      <c r="P128" s="33"/>
      <c r="Q128" s="33"/>
      <c r="R128" s="33"/>
      <c r="S128" s="33"/>
      <c r="T128" s="33"/>
      <c r="U128" s="314" t="s">
        <v>20</v>
      </c>
    </row>
    <row r="129" spans="1:22" ht="15" customHeight="1" x14ac:dyDescent="0.25">
      <c r="A129" s="9" t="s">
        <v>6</v>
      </c>
      <c r="B129" s="49">
        <v>8</v>
      </c>
      <c r="C129" s="49" t="s">
        <v>104</v>
      </c>
      <c r="D129" s="10"/>
      <c r="E129" s="315"/>
      <c r="F129" s="324"/>
      <c r="G129" s="317"/>
      <c r="H129" s="325"/>
      <c r="I129" s="319"/>
      <c r="J129" s="320"/>
      <c r="K129" s="320"/>
      <c r="L129" s="9"/>
      <c r="M129" s="321"/>
      <c r="N129" s="9" t="s">
        <v>6</v>
      </c>
      <c r="O129" s="58">
        <v>8</v>
      </c>
      <c r="P129" s="35"/>
      <c r="Q129" s="35"/>
      <c r="R129" s="35"/>
      <c r="S129" s="35"/>
      <c r="T129" s="35"/>
      <c r="U129" s="314"/>
      <c r="V129" s="2"/>
    </row>
    <row r="130" spans="1:22" ht="15" customHeight="1" x14ac:dyDescent="0.25">
      <c r="A130" s="10"/>
      <c r="B130" s="10" t="s">
        <v>124</v>
      </c>
      <c r="C130" s="10"/>
      <c r="D130" s="314" t="s">
        <v>31</v>
      </c>
      <c r="E130" s="314" t="s">
        <v>32</v>
      </c>
      <c r="F130" s="10"/>
      <c r="G130" s="10"/>
      <c r="H130" s="10"/>
      <c r="I130" s="314" t="s">
        <v>15</v>
      </c>
      <c r="J130" s="85" t="s">
        <v>37</v>
      </c>
      <c r="K130" s="322" t="s">
        <v>51</v>
      </c>
      <c r="L130" s="86" t="s">
        <v>33</v>
      </c>
      <c r="M130" s="321"/>
      <c r="N130" s="34"/>
      <c r="O130" s="35"/>
      <c r="P130" s="35" t="s">
        <v>18</v>
      </c>
      <c r="Q130" s="35"/>
      <c r="R130" s="35" t="s">
        <v>19</v>
      </c>
      <c r="S130" s="35"/>
      <c r="T130" s="35"/>
      <c r="U130" s="314"/>
      <c r="V130" s="2"/>
    </row>
    <row r="131" spans="1:22" ht="15" customHeight="1" x14ac:dyDescent="0.25">
      <c r="A131" s="1" t="s">
        <v>16</v>
      </c>
      <c r="B131" s="26"/>
      <c r="C131" s="1" t="s">
        <v>7</v>
      </c>
      <c r="D131" s="314"/>
      <c r="E131" s="314"/>
      <c r="F131" s="1" t="s">
        <v>0</v>
      </c>
      <c r="G131" s="1" t="s">
        <v>8</v>
      </c>
      <c r="H131" s="1" t="s">
        <v>4</v>
      </c>
      <c r="I131" s="314"/>
      <c r="J131" s="85" t="s">
        <v>35</v>
      </c>
      <c r="K131" s="322"/>
      <c r="L131" s="86" t="s">
        <v>34</v>
      </c>
      <c r="M131" s="321"/>
      <c r="N131" s="36" t="s">
        <v>16</v>
      </c>
      <c r="O131" s="36" t="s">
        <v>17</v>
      </c>
      <c r="P131" s="37" t="s">
        <v>22</v>
      </c>
      <c r="Q131" s="38" t="s">
        <v>23</v>
      </c>
      <c r="R131" s="38" t="s">
        <v>24</v>
      </c>
      <c r="S131" s="38" t="s">
        <v>25</v>
      </c>
      <c r="T131" s="38" t="s">
        <v>25</v>
      </c>
      <c r="U131" s="314"/>
    </row>
    <row r="132" spans="1:22" ht="15" customHeight="1" x14ac:dyDescent="0.25">
      <c r="A132" s="166">
        <v>1</v>
      </c>
      <c r="B132" s="167" t="s">
        <v>126</v>
      </c>
      <c r="C132" s="168">
        <v>0</v>
      </c>
      <c r="D132" s="169">
        <v>0</v>
      </c>
      <c r="E132" s="170">
        <f>D132</f>
        <v>0</v>
      </c>
      <c r="F132" s="171" t="str">
        <f t="shared" ref="F132:F155" si="22">IF(I132="B", $H$128/C132*$F$128,IF(E132&lt;=C132,$I$128,IF(E132&gt;C132,SUM($H$128/C132*$F$128,0,ROUNDUP(,0)))))</f>
        <v>NO BET</v>
      </c>
      <c r="G132" s="172"/>
      <c r="H132" s="173">
        <f>IF(F132="NO BET",0,IF(G132&gt;1,F132*-1,IF(G132=1,SUM(F132*E132-F132,0))))</f>
        <v>0</v>
      </c>
      <c r="I132" s="174"/>
      <c r="J132" s="51"/>
      <c r="K132" s="51"/>
      <c r="L132" s="196"/>
      <c r="M132" s="172"/>
      <c r="N132" s="51">
        <v>1</v>
      </c>
      <c r="O132" s="167" t="s">
        <v>126</v>
      </c>
      <c r="P132" s="169">
        <v>0</v>
      </c>
      <c r="Q132" s="208">
        <f>P132</f>
        <v>0</v>
      </c>
      <c r="R132" s="177">
        <v>0</v>
      </c>
      <c r="S132" s="177">
        <v>0</v>
      </c>
      <c r="T132" s="177">
        <v>0</v>
      </c>
      <c r="U132" s="51"/>
      <c r="V132" s="144"/>
    </row>
    <row r="133" spans="1:22" ht="15" customHeight="1" x14ac:dyDescent="0.25">
      <c r="A133" s="147">
        <v>2</v>
      </c>
      <c r="B133" s="43" t="s">
        <v>127</v>
      </c>
      <c r="C133" s="27">
        <v>33.299999999999997</v>
      </c>
      <c r="D133" s="28">
        <v>22</v>
      </c>
      <c r="E133" s="72">
        <v>25</v>
      </c>
      <c r="F133" s="4" t="str">
        <f t="shared" si="22"/>
        <v>NO BET</v>
      </c>
      <c r="G133" s="80"/>
      <c r="H133" s="74">
        <f t="shared" ref="H133:H155" si="23">IF(F133="NO BET",0,IF(G133&gt;1,F133*-1,IF(G133=1,SUM(F133*E133-F133,0))))</f>
        <v>0</v>
      </c>
      <c r="J133" s="46"/>
      <c r="K133" s="46"/>
      <c r="L133" s="83">
        <f t="shared" ref="L133:L146" si="24">SUM(I133*J133*K133)</f>
        <v>0</v>
      </c>
      <c r="M133" s="79"/>
      <c r="N133" s="148">
        <v>2</v>
      </c>
      <c r="O133" s="43" t="s">
        <v>127</v>
      </c>
      <c r="P133" s="28">
        <v>22</v>
      </c>
      <c r="Q133" s="82">
        <v>23</v>
      </c>
      <c r="R133" s="50">
        <v>0</v>
      </c>
      <c r="S133" s="50">
        <v>0</v>
      </c>
      <c r="T133" s="50">
        <v>0</v>
      </c>
      <c r="U133" s="46"/>
      <c r="V133" s="144"/>
    </row>
    <row r="134" spans="1:22" ht="15" customHeight="1" x14ac:dyDescent="0.25">
      <c r="A134" s="185">
        <v>3</v>
      </c>
      <c r="B134" s="186" t="s">
        <v>142</v>
      </c>
      <c r="C134" s="187">
        <v>3.7</v>
      </c>
      <c r="D134" s="188">
        <v>3.1</v>
      </c>
      <c r="E134" s="152">
        <v>2.75</v>
      </c>
      <c r="F134" s="153" t="str">
        <f t="shared" si="22"/>
        <v>NO BET</v>
      </c>
      <c r="G134" s="79"/>
      <c r="H134" s="154">
        <f t="shared" si="23"/>
        <v>0</v>
      </c>
      <c r="I134" s="2"/>
      <c r="J134" s="46" t="s">
        <v>66</v>
      </c>
      <c r="K134" s="46" t="s">
        <v>66</v>
      </c>
      <c r="L134" s="201">
        <v>1.04</v>
      </c>
      <c r="M134" s="79"/>
      <c r="N134" s="46">
        <v>3</v>
      </c>
      <c r="O134" s="150" t="s">
        <v>142</v>
      </c>
      <c r="P134" s="151">
        <v>3.1</v>
      </c>
      <c r="Q134" s="207">
        <v>2.5499999999999998</v>
      </c>
      <c r="R134" s="157">
        <v>245</v>
      </c>
      <c r="S134" s="157">
        <v>2060</v>
      </c>
      <c r="T134" s="157">
        <v>0</v>
      </c>
      <c r="U134" s="46" t="s">
        <v>264</v>
      </c>
      <c r="V134" s="144"/>
    </row>
    <row r="135" spans="1:22" ht="15" customHeight="1" x14ac:dyDescent="0.25">
      <c r="A135" s="181">
        <v>4</v>
      </c>
      <c r="B135" s="182" t="s">
        <v>128</v>
      </c>
      <c r="C135" s="183">
        <v>17</v>
      </c>
      <c r="D135" s="184">
        <v>8.4</v>
      </c>
      <c r="E135" s="72">
        <v>8.1999999999999993</v>
      </c>
      <c r="F135" s="4" t="str">
        <f t="shared" si="22"/>
        <v>NO BET</v>
      </c>
      <c r="G135" s="80"/>
      <c r="H135" s="74">
        <f t="shared" si="23"/>
        <v>0</v>
      </c>
      <c r="J135" s="46"/>
      <c r="K135" s="46" t="s">
        <v>66</v>
      </c>
      <c r="L135" s="202">
        <v>1.03</v>
      </c>
      <c r="M135" s="80"/>
      <c r="N135" s="148">
        <v>4</v>
      </c>
      <c r="O135" s="43" t="s">
        <v>128</v>
      </c>
      <c r="P135" s="24">
        <v>8.4</v>
      </c>
      <c r="Q135" s="82">
        <v>8</v>
      </c>
      <c r="R135" s="50">
        <v>0</v>
      </c>
      <c r="S135" s="50">
        <v>0</v>
      </c>
      <c r="T135" s="50">
        <v>0</v>
      </c>
      <c r="U135" s="46"/>
      <c r="V135" s="144"/>
    </row>
    <row r="136" spans="1:22" ht="15" customHeight="1" x14ac:dyDescent="0.25">
      <c r="A136" s="166">
        <v>5</v>
      </c>
      <c r="B136" s="167" t="s">
        <v>129</v>
      </c>
      <c r="C136" s="168">
        <v>0</v>
      </c>
      <c r="D136" s="169">
        <v>0</v>
      </c>
      <c r="E136" s="170">
        <f t="shared" ref="E136:E155" si="25">D136</f>
        <v>0</v>
      </c>
      <c r="F136" s="171" t="str">
        <f t="shared" si="22"/>
        <v>NO BET</v>
      </c>
      <c r="G136" s="172"/>
      <c r="H136" s="173">
        <f t="shared" si="23"/>
        <v>0</v>
      </c>
      <c r="I136" s="174"/>
      <c r="J136" s="51"/>
      <c r="K136" s="51"/>
      <c r="L136" s="196"/>
      <c r="M136" s="172"/>
      <c r="N136" s="51">
        <v>5</v>
      </c>
      <c r="O136" s="167" t="s">
        <v>129</v>
      </c>
      <c r="P136" s="169">
        <v>0</v>
      </c>
      <c r="Q136" s="208">
        <f t="shared" ref="Q136:Q149" si="26">P136</f>
        <v>0</v>
      </c>
      <c r="R136" s="177">
        <v>0</v>
      </c>
      <c r="S136" s="177">
        <v>0</v>
      </c>
      <c r="T136" s="177">
        <v>0</v>
      </c>
      <c r="U136" s="46"/>
      <c r="V136" s="144"/>
    </row>
    <row r="137" spans="1:22" ht="15" customHeight="1" x14ac:dyDescent="0.25">
      <c r="A137" s="160">
        <v>6</v>
      </c>
      <c r="B137" s="161" t="s">
        <v>130</v>
      </c>
      <c r="C137" s="229">
        <v>7.5</v>
      </c>
      <c r="D137" s="230">
        <v>9.4</v>
      </c>
      <c r="E137" s="72">
        <v>21</v>
      </c>
      <c r="F137" s="231">
        <f t="shared" si="22"/>
        <v>12</v>
      </c>
      <c r="G137" s="264">
        <v>1</v>
      </c>
      <c r="H137" s="233">
        <f t="shared" si="23"/>
        <v>240</v>
      </c>
      <c r="I137" s="265"/>
      <c r="J137" s="235" t="s">
        <v>66</v>
      </c>
      <c r="K137" s="235" t="s">
        <v>66</v>
      </c>
      <c r="L137" s="202">
        <v>0</v>
      </c>
      <c r="M137" s="264"/>
      <c r="N137" s="200">
        <v>6</v>
      </c>
      <c r="O137" s="236" t="s">
        <v>130</v>
      </c>
      <c r="P137" s="230">
        <v>9.4</v>
      </c>
      <c r="Q137" s="72">
        <v>9.6</v>
      </c>
      <c r="R137" s="237">
        <v>0</v>
      </c>
      <c r="S137" s="237">
        <v>0</v>
      </c>
      <c r="T137" s="237">
        <v>0</v>
      </c>
      <c r="U137" s="235"/>
      <c r="V137" s="144"/>
    </row>
    <row r="138" spans="1:22" ht="15" customHeight="1" x14ac:dyDescent="0.25">
      <c r="A138" s="147">
        <v>7</v>
      </c>
      <c r="B138" s="43" t="s">
        <v>131</v>
      </c>
      <c r="C138" s="27">
        <v>18.2</v>
      </c>
      <c r="D138" s="28">
        <v>17.5</v>
      </c>
      <c r="E138" s="72">
        <v>11.5</v>
      </c>
      <c r="F138" s="4" t="str">
        <f t="shared" si="22"/>
        <v>NO BET</v>
      </c>
      <c r="G138" s="80"/>
      <c r="H138" s="74">
        <f t="shared" si="23"/>
        <v>0</v>
      </c>
      <c r="I138" s="2"/>
      <c r="J138" s="46"/>
      <c r="K138" s="46"/>
      <c r="L138" s="83">
        <f t="shared" si="24"/>
        <v>0</v>
      </c>
      <c r="M138" s="80"/>
      <c r="N138" s="148">
        <v>7</v>
      </c>
      <c r="O138" s="43" t="s">
        <v>131</v>
      </c>
      <c r="P138" s="28">
        <v>17.5</v>
      </c>
      <c r="Q138" s="82">
        <v>14.5</v>
      </c>
      <c r="R138" s="50">
        <v>0</v>
      </c>
      <c r="S138" s="50">
        <v>0</v>
      </c>
      <c r="T138" s="50">
        <v>0</v>
      </c>
      <c r="U138" s="46"/>
      <c r="V138" s="144"/>
    </row>
    <row r="139" spans="1:22" ht="15" customHeight="1" x14ac:dyDescent="0.25">
      <c r="A139" s="160">
        <v>8</v>
      </c>
      <c r="B139" s="161" t="s">
        <v>132</v>
      </c>
      <c r="C139" s="162">
        <v>6.4</v>
      </c>
      <c r="D139" s="163">
        <v>30</v>
      </c>
      <c r="E139" s="72">
        <v>59</v>
      </c>
      <c r="F139" s="4">
        <f t="shared" si="22"/>
        <v>14.0625</v>
      </c>
      <c r="G139" s="80">
        <v>2</v>
      </c>
      <c r="H139" s="74">
        <f t="shared" si="23"/>
        <v>-14.0625</v>
      </c>
      <c r="J139" s="46" t="s">
        <v>66</v>
      </c>
      <c r="K139" s="46" t="s">
        <v>66</v>
      </c>
      <c r="L139" s="83">
        <v>0</v>
      </c>
      <c r="M139" s="80"/>
      <c r="N139" s="148">
        <v>8</v>
      </c>
      <c r="O139" s="43" t="s">
        <v>132</v>
      </c>
      <c r="P139" s="24">
        <v>30</v>
      </c>
      <c r="Q139" s="82">
        <v>28</v>
      </c>
      <c r="R139" s="50">
        <v>0</v>
      </c>
      <c r="S139" s="50">
        <v>0</v>
      </c>
      <c r="T139" s="50">
        <v>0</v>
      </c>
      <c r="U139" s="46"/>
      <c r="V139" s="144"/>
    </row>
    <row r="140" spans="1:22" ht="15" customHeight="1" x14ac:dyDescent="0.25">
      <c r="A140" s="147">
        <v>9</v>
      </c>
      <c r="B140" s="43" t="s">
        <v>133</v>
      </c>
      <c r="C140" s="23">
        <v>41.2</v>
      </c>
      <c r="D140" s="24">
        <v>20</v>
      </c>
      <c r="E140" s="72">
        <v>24.8</v>
      </c>
      <c r="F140" s="4" t="str">
        <f t="shared" si="22"/>
        <v>NO BET</v>
      </c>
      <c r="G140" s="80"/>
      <c r="H140" s="74">
        <f t="shared" si="23"/>
        <v>0</v>
      </c>
      <c r="J140" s="46" t="s">
        <v>66</v>
      </c>
      <c r="K140" s="46"/>
      <c r="L140" s="83">
        <v>0</v>
      </c>
      <c r="M140" s="80"/>
      <c r="N140" s="148">
        <v>9</v>
      </c>
      <c r="O140" s="43" t="s">
        <v>133</v>
      </c>
      <c r="P140" s="24">
        <v>20</v>
      </c>
      <c r="Q140" s="82">
        <v>24</v>
      </c>
      <c r="R140" s="50">
        <v>0</v>
      </c>
      <c r="S140" s="50">
        <v>0</v>
      </c>
      <c r="T140" s="50">
        <v>0</v>
      </c>
      <c r="U140" s="46"/>
      <c r="V140" s="144"/>
    </row>
    <row r="141" spans="1:22" ht="15" customHeight="1" x14ac:dyDescent="0.25">
      <c r="A141" s="147">
        <v>10</v>
      </c>
      <c r="B141" s="43" t="s">
        <v>134</v>
      </c>
      <c r="C141" s="23">
        <v>10.5</v>
      </c>
      <c r="D141" s="24">
        <v>30</v>
      </c>
      <c r="E141" s="72">
        <v>37.4</v>
      </c>
      <c r="F141" s="4">
        <v>0</v>
      </c>
      <c r="G141" s="80"/>
      <c r="H141" s="74" t="b">
        <f t="shared" si="23"/>
        <v>0</v>
      </c>
      <c r="J141" s="46"/>
      <c r="K141" s="46"/>
      <c r="L141" s="84">
        <f t="shared" si="24"/>
        <v>0</v>
      </c>
      <c r="M141" s="80"/>
      <c r="N141" s="148">
        <v>10</v>
      </c>
      <c r="O141" s="43" t="s">
        <v>134</v>
      </c>
      <c r="P141" s="24">
        <v>30</v>
      </c>
      <c r="Q141" s="82">
        <v>25</v>
      </c>
      <c r="R141" s="50">
        <v>0</v>
      </c>
      <c r="S141" s="50">
        <v>0</v>
      </c>
      <c r="T141" s="50">
        <v>0</v>
      </c>
      <c r="U141" s="46"/>
      <c r="V141" s="144"/>
    </row>
    <row r="142" spans="1:22" ht="15" customHeight="1" x14ac:dyDescent="0.25">
      <c r="A142" s="160">
        <v>11</v>
      </c>
      <c r="B142" s="161" t="s">
        <v>135</v>
      </c>
      <c r="C142" s="162">
        <v>7.3</v>
      </c>
      <c r="D142" s="163">
        <v>10</v>
      </c>
      <c r="E142" s="72">
        <v>26</v>
      </c>
      <c r="F142" s="4">
        <f t="shared" si="22"/>
        <v>12.328767123287671</v>
      </c>
      <c r="G142" s="80">
        <v>2</v>
      </c>
      <c r="H142" s="74">
        <f t="shared" si="23"/>
        <v>-12.328767123287671</v>
      </c>
      <c r="J142" s="46"/>
      <c r="K142" s="46" t="s">
        <v>66</v>
      </c>
      <c r="L142" s="84">
        <v>0</v>
      </c>
      <c r="M142" s="80"/>
      <c r="N142" s="148">
        <v>11</v>
      </c>
      <c r="O142" s="43" t="s">
        <v>135</v>
      </c>
      <c r="P142" s="24">
        <v>10</v>
      </c>
      <c r="Q142" s="82">
        <f t="shared" si="26"/>
        <v>10</v>
      </c>
      <c r="R142" s="50">
        <v>0</v>
      </c>
      <c r="S142" s="50">
        <v>0</v>
      </c>
      <c r="T142" s="50">
        <v>0</v>
      </c>
      <c r="U142" s="46"/>
      <c r="V142" s="144"/>
    </row>
    <row r="143" spans="1:22" ht="15" customHeight="1" x14ac:dyDescent="0.25">
      <c r="A143" s="147">
        <v>12</v>
      </c>
      <c r="B143" s="43" t="s">
        <v>136</v>
      </c>
      <c r="C143" s="23">
        <v>13.6</v>
      </c>
      <c r="D143" s="24">
        <v>18</v>
      </c>
      <c r="E143" s="72">
        <v>42</v>
      </c>
      <c r="F143" s="4">
        <v>0</v>
      </c>
      <c r="G143" s="80"/>
      <c r="H143" s="74" t="b">
        <f t="shared" si="23"/>
        <v>0</v>
      </c>
      <c r="J143" s="46"/>
      <c r="K143" s="46"/>
      <c r="L143" s="84">
        <f t="shared" si="24"/>
        <v>0</v>
      </c>
      <c r="M143" s="80"/>
      <c r="N143" s="148">
        <v>12</v>
      </c>
      <c r="O143" s="43" t="s">
        <v>136</v>
      </c>
      <c r="P143" s="24">
        <v>18</v>
      </c>
      <c r="Q143" s="82">
        <v>16.5</v>
      </c>
      <c r="R143" s="50">
        <v>0</v>
      </c>
      <c r="S143" s="50">
        <v>0</v>
      </c>
      <c r="T143" s="50">
        <v>0</v>
      </c>
      <c r="U143" s="46"/>
      <c r="V143" s="144"/>
    </row>
    <row r="144" spans="1:22" ht="15" customHeight="1" x14ac:dyDescent="0.25">
      <c r="A144" s="147">
        <v>13</v>
      </c>
      <c r="B144" s="43" t="s">
        <v>144</v>
      </c>
      <c r="C144" s="23">
        <v>20.100000000000001</v>
      </c>
      <c r="D144" s="24">
        <v>29</v>
      </c>
      <c r="E144" s="72">
        <v>43</v>
      </c>
      <c r="F144" s="4">
        <v>0</v>
      </c>
      <c r="G144" s="80"/>
      <c r="H144" s="74" t="b">
        <f t="shared" si="23"/>
        <v>0</v>
      </c>
      <c r="J144" s="46"/>
      <c r="K144" s="46"/>
      <c r="L144" s="84">
        <f t="shared" si="24"/>
        <v>0</v>
      </c>
      <c r="M144" s="80"/>
      <c r="N144" s="148">
        <v>13</v>
      </c>
      <c r="O144" s="43" t="s">
        <v>143</v>
      </c>
      <c r="P144" s="24">
        <v>29</v>
      </c>
      <c r="Q144" s="82">
        <v>30</v>
      </c>
      <c r="R144" s="50">
        <v>0</v>
      </c>
      <c r="S144" s="50">
        <v>0</v>
      </c>
      <c r="T144" s="50">
        <v>0</v>
      </c>
      <c r="U144" s="46"/>
      <c r="V144" s="144"/>
    </row>
    <row r="145" spans="1:22" ht="15" customHeight="1" x14ac:dyDescent="0.25">
      <c r="A145" s="147">
        <v>14</v>
      </c>
      <c r="B145" s="43" t="s">
        <v>137</v>
      </c>
      <c r="C145" s="23">
        <v>11.4</v>
      </c>
      <c r="D145" s="24">
        <v>36</v>
      </c>
      <c r="E145" s="72">
        <v>33</v>
      </c>
      <c r="F145" s="4">
        <v>0</v>
      </c>
      <c r="G145" s="80"/>
      <c r="H145" s="74" t="b">
        <f t="shared" si="23"/>
        <v>0</v>
      </c>
      <c r="J145" s="46"/>
      <c r="K145" s="46"/>
      <c r="L145" s="84">
        <f t="shared" si="24"/>
        <v>0</v>
      </c>
      <c r="M145" s="80" t="s">
        <v>12</v>
      </c>
      <c r="N145" s="148">
        <v>14</v>
      </c>
      <c r="O145" s="43" t="s">
        <v>137</v>
      </c>
      <c r="P145" s="24">
        <v>36</v>
      </c>
      <c r="Q145" s="82">
        <v>30</v>
      </c>
      <c r="R145" s="50">
        <v>0</v>
      </c>
      <c r="S145" s="50">
        <v>0</v>
      </c>
      <c r="T145" s="50">
        <v>0</v>
      </c>
      <c r="U145" s="46"/>
      <c r="V145" s="144"/>
    </row>
    <row r="146" spans="1:22" ht="15" customHeight="1" x14ac:dyDescent="0.25">
      <c r="A146" s="147">
        <v>15</v>
      </c>
      <c r="B146" s="43" t="s">
        <v>138</v>
      </c>
      <c r="C146" s="27">
        <v>12.5</v>
      </c>
      <c r="D146" s="28">
        <v>27</v>
      </c>
      <c r="E146" s="72">
        <v>25</v>
      </c>
      <c r="F146" s="4">
        <v>0</v>
      </c>
      <c r="G146" s="80"/>
      <c r="H146" s="74" t="b">
        <f t="shared" si="23"/>
        <v>0</v>
      </c>
      <c r="J146" s="54"/>
      <c r="K146" s="54"/>
      <c r="L146" s="84">
        <f t="shared" si="24"/>
        <v>0</v>
      </c>
      <c r="M146" s="80"/>
      <c r="N146" s="54">
        <v>15</v>
      </c>
      <c r="O146" s="43" t="s">
        <v>138</v>
      </c>
      <c r="P146" s="28">
        <v>27</v>
      </c>
      <c r="Q146" s="82">
        <v>21</v>
      </c>
      <c r="R146" s="56">
        <v>0</v>
      </c>
      <c r="S146" s="56">
        <v>0</v>
      </c>
      <c r="T146" s="56">
        <v>0</v>
      </c>
      <c r="U146" s="46"/>
      <c r="V146" s="144"/>
    </row>
    <row r="147" spans="1:22" ht="15" customHeight="1" x14ac:dyDescent="0.25">
      <c r="A147" s="160">
        <v>16</v>
      </c>
      <c r="B147" s="161" t="s">
        <v>139</v>
      </c>
      <c r="C147" s="162">
        <v>7</v>
      </c>
      <c r="D147" s="163">
        <v>15.5</v>
      </c>
      <c r="E147" s="72">
        <v>10</v>
      </c>
      <c r="F147" s="4">
        <f t="shared" si="22"/>
        <v>12.857142857142858</v>
      </c>
      <c r="G147" s="80">
        <v>2</v>
      </c>
      <c r="H147" s="74">
        <f t="shared" si="23"/>
        <v>-12.857142857142858</v>
      </c>
      <c r="J147" s="46"/>
      <c r="K147" s="46" t="s">
        <v>66</v>
      </c>
      <c r="L147" s="84">
        <v>0</v>
      </c>
      <c r="M147" s="80"/>
      <c r="N147" s="148">
        <v>16</v>
      </c>
      <c r="O147" s="43" t="s">
        <v>139</v>
      </c>
      <c r="P147" s="24">
        <v>15.5</v>
      </c>
      <c r="Q147" s="82">
        <v>16.5</v>
      </c>
      <c r="R147" s="50">
        <v>0</v>
      </c>
      <c r="S147" s="50">
        <v>0</v>
      </c>
      <c r="T147" s="50">
        <v>0</v>
      </c>
      <c r="U147" s="46"/>
      <c r="V147" s="144"/>
    </row>
    <row r="148" spans="1:22" ht="15" customHeight="1" x14ac:dyDescent="0.25">
      <c r="A148" s="166">
        <v>17</v>
      </c>
      <c r="B148" s="209" t="s">
        <v>140</v>
      </c>
      <c r="C148" s="168">
        <v>0</v>
      </c>
      <c r="D148" s="169">
        <v>0</v>
      </c>
      <c r="E148" s="170">
        <f t="shared" si="25"/>
        <v>0</v>
      </c>
      <c r="F148" s="171" t="str">
        <f t="shared" si="22"/>
        <v>NO BET</v>
      </c>
      <c r="G148" s="172"/>
      <c r="H148" s="173">
        <f t="shared" si="23"/>
        <v>0</v>
      </c>
      <c r="I148" s="174"/>
      <c r="J148" s="51"/>
      <c r="K148" s="51"/>
      <c r="L148" s="175"/>
      <c r="M148" s="172"/>
      <c r="N148" s="51">
        <v>17</v>
      </c>
      <c r="O148" s="209" t="s">
        <v>140</v>
      </c>
      <c r="P148" s="169">
        <v>0</v>
      </c>
      <c r="Q148" s="208">
        <f t="shared" si="26"/>
        <v>0</v>
      </c>
      <c r="R148" s="177">
        <v>0</v>
      </c>
      <c r="S148" s="177">
        <v>0</v>
      </c>
      <c r="T148" s="177">
        <v>0</v>
      </c>
      <c r="U148" s="46"/>
      <c r="V148" s="144"/>
    </row>
    <row r="149" spans="1:22" ht="15" customHeight="1" x14ac:dyDescent="0.25">
      <c r="A149" s="166">
        <v>18</v>
      </c>
      <c r="B149" s="209" t="s">
        <v>141</v>
      </c>
      <c r="C149" s="168">
        <v>0</v>
      </c>
      <c r="D149" s="169">
        <v>0</v>
      </c>
      <c r="E149" s="170">
        <f t="shared" si="25"/>
        <v>0</v>
      </c>
      <c r="F149" s="171" t="str">
        <f t="shared" si="22"/>
        <v>NO BET</v>
      </c>
      <c r="G149" s="172"/>
      <c r="H149" s="173">
        <f t="shared" si="23"/>
        <v>0</v>
      </c>
      <c r="I149" s="174"/>
      <c r="J149" s="51"/>
      <c r="K149" s="51"/>
      <c r="L149" s="175"/>
      <c r="M149" s="172"/>
      <c r="N149" s="51">
        <v>18</v>
      </c>
      <c r="O149" s="209" t="s">
        <v>141</v>
      </c>
      <c r="P149" s="169">
        <v>0</v>
      </c>
      <c r="Q149" s="208">
        <f t="shared" si="26"/>
        <v>0</v>
      </c>
      <c r="R149" s="177">
        <v>0</v>
      </c>
      <c r="S149" s="177">
        <v>0</v>
      </c>
      <c r="T149" s="177">
        <v>0</v>
      </c>
      <c r="U149" s="46"/>
      <c r="V149" s="144"/>
    </row>
    <row r="150" spans="1:22" ht="15" hidden="1" customHeight="1" x14ac:dyDescent="0.3">
      <c r="A150" s="147">
        <v>19</v>
      </c>
      <c r="B150" s="32"/>
      <c r="C150" s="23">
        <v>0</v>
      </c>
      <c r="D150" s="24">
        <v>0</v>
      </c>
      <c r="E150" s="72">
        <f t="shared" si="25"/>
        <v>0</v>
      </c>
      <c r="F150" s="4" t="str">
        <f t="shared" si="22"/>
        <v>NO BET</v>
      </c>
      <c r="G150" s="80"/>
      <c r="H150" s="74">
        <f t="shared" si="23"/>
        <v>0</v>
      </c>
      <c r="J150" s="46"/>
      <c r="K150" s="46"/>
      <c r="L150" s="84">
        <f t="shared" ref="L150:L155" si="27">SUM(I150*J150*K150)</f>
        <v>0</v>
      </c>
      <c r="M150" s="80"/>
      <c r="N150" s="148">
        <v>19</v>
      </c>
      <c r="O150" s="45"/>
      <c r="P150" s="42">
        <v>0</v>
      </c>
      <c r="Q150" s="42">
        <v>0</v>
      </c>
      <c r="R150" s="50">
        <v>0</v>
      </c>
      <c r="S150" s="50">
        <v>0</v>
      </c>
      <c r="T150" s="50">
        <v>0</v>
      </c>
      <c r="U150" s="46"/>
      <c r="V150" s="144"/>
    </row>
    <row r="151" spans="1:22" ht="15" hidden="1" customHeight="1" x14ac:dyDescent="0.3">
      <c r="A151" s="147">
        <v>20</v>
      </c>
      <c r="B151" s="32"/>
      <c r="C151" s="23">
        <v>0</v>
      </c>
      <c r="D151" s="24">
        <v>0</v>
      </c>
      <c r="E151" s="72">
        <f t="shared" si="25"/>
        <v>0</v>
      </c>
      <c r="F151" s="4" t="str">
        <f t="shared" si="22"/>
        <v>NO BET</v>
      </c>
      <c r="G151" s="80"/>
      <c r="H151" s="74">
        <f t="shared" si="23"/>
        <v>0</v>
      </c>
      <c r="I151" s="2"/>
      <c r="J151" s="46"/>
      <c r="K151" s="46"/>
      <c r="L151" s="84">
        <f t="shared" si="27"/>
        <v>0</v>
      </c>
      <c r="M151" s="80"/>
      <c r="N151" s="148">
        <v>20</v>
      </c>
      <c r="O151" s="45"/>
      <c r="P151" s="42">
        <v>0</v>
      </c>
      <c r="Q151" s="42">
        <v>0</v>
      </c>
      <c r="R151" s="50">
        <v>0</v>
      </c>
      <c r="S151" s="50">
        <v>0</v>
      </c>
      <c r="T151" s="50">
        <v>0</v>
      </c>
      <c r="U151" s="46"/>
      <c r="V151" s="144"/>
    </row>
    <row r="152" spans="1:22" ht="15" hidden="1" customHeight="1" x14ac:dyDescent="0.3">
      <c r="A152" s="147">
        <v>21</v>
      </c>
      <c r="B152" s="32"/>
      <c r="C152" s="23">
        <v>0</v>
      </c>
      <c r="D152" s="24">
        <v>0</v>
      </c>
      <c r="E152" s="72">
        <f t="shared" si="25"/>
        <v>0</v>
      </c>
      <c r="F152" s="4" t="str">
        <f t="shared" si="22"/>
        <v>NO BET</v>
      </c>
      <c r="G152" s="80"/>
      <c r="H152" s="74">
        <f t="shared" si="23"/>
        <v>0</v>
      </c>
      <c r="J152" s="46"/>
      <c r="K152" s="46"/>
      <c r="L152" s="84">
        <f t="shared" si="27"/>
        <v>0</v>
      </c>
      <c r="M152" s="79"/>
      <c r="N152" s="148">
        <v>21</v>
      </c>
      <c r="O152" s="45"/>
      <c r="P152" s="42">
        <v>0</v>
      </c>
      <c r="Q152" s="42">
        <v>0</v>
      </c>
      <c r="R152" s="50">
        <v>0</v>
      </c>
      <c r="S152" s="50">
        <v>0</v>
      </c>
      <c r="T152" s="50">
        <v>0</v>
      </c>
      <c r="U152" s="46"/>
      <c r="V152" s="144"/>
    </row>
    <row r="153" spans="1:22" ht="15" hidden="1" customHeight="1" x14ac:dyDescent="0.3">
      <c r="A153" s="147">
        <v>22</v>
      </c>
      <c r="B153" s="32"/>
      <c r="C153" s="27">
        <v>0</v>
      </c>
      <c r="D153" s="28">
        <v>0</v>
      </c>
      <c r="E153" s="72">
        <f t="shared" si="25"/>
        <v>0</v>
      </c>
      <c r="F153" s="4" t="str">
        <f t="shared" si="22"/>
        <v>NO BET</v>
      </c>
      <c r="G153" s="80"/>
      <c r="H153" s="74">
        <f t="shared" si="23"/>
        <v>0</v>
      </c>
      <c r="J153" s="46"/>
      <c r="K153" s="46"/>
      <c r="L153" s="84">
        <f t="shared" si="27"/>
        <v>0</v>
      </c>
      <c r="M153" s="80"/>
      <c r="N153" s="148">
        <v>22</v>
      </c>
      <c r="O153" s="45"/>
      <c r="P153" s="42">
        <v>0</v>
      </c>
      <c r="Q153" s="42">
        <v>0</v>
      </c>
      <c r="R153" s="50">
        <v>0</v>
      </c>
      <c r="S153" s="50">
        <v>0</v>
      </c>
      <c r="T153" s="50">
        <v>0</v>
      </c>
      <c r="U153" s="46"/>
      <c r="V153" s="144"/>
    </row>
    <row r="154" spans="1:22" ht="15" hidden="1" customHeight="1" x14ac:dyDescent="0.3">
      <c r="A154" s="147">
        <v>23</v>
      </c>
      <c r="B154" s="32"/>
      <c r="C154" s="23">
        <v>0</v>
      </c>
      <c r="D154" s="24">
        <v>0</v>
      </c>
      <c r="E154" s="72">
        <f t="shared" si="25"/>
        <v>0</v>
      </c>
      <c r="F154" s="4" t="str">
        <f t="shared" si="22"/>
        <v>NO BET</v>
      </c>
      <c r="G154" s="80"/>
      <c r="H154" s="74">
        <f t="shared" si="23"/>
        <v>0</v>
      </c>
      <c r="J154" s="46"/>
      <c r="K154" s="46"/>
      <c r="L154" s="84">
        <f t="shared" si="27"/>
        <v>0</v>
      </c>
      <c r="M154" s="80"/>
      <c r="N154" s="148">
        <v>23</v>
      </c>
      <c r="O154" s="45"/>
      <c r="P154" s="42">
        <v>0</v>
      </c>
      <c r="Q154" s="42">
        <v>0</v>
      </c>
      <c r="R154" s="50">
        <v>0</v>
      </c>
      <c r="S154" s="50">
        <v>0</v>
      </c>
      <c r="T154" s="50">
        <v>0</v>
      </c>
      <c r="U154" s="46"/>
      <c r="V154" s="144"/>
    </row>
    <row r="155" spans="1:22" ht="15" hidden="1" customHeight="1" x14ac:dyDescent="0.3">
      <c r="A155" s="147">
        <v>24</v>
      </c>
      <c r="B155" s="32"/>
      <c r="C155" s="23">
        <v>0</v>
      </c>
      <c r="D155" s="24">
        <v>0</v>
      </c>
      <c r="E155" s="72">
        <f t="shared" si="25"/>
        <v>0</v>
      </c>
      <c r="F155" s="4" t="str">
        <f t="shared" si="22"/>
        <v>NO BET</v>
      </c>
      <c r="G155" s="80"/>
      <c r="H155" s="74">
        <f t="shared" si="23"/>
        <v>0</v>
      </c>
      <c r="J155" s="46"/>
      <c r="K155" s="46"/>
      <c r="L155" s="84">
        <f t="shared" si="27"/>
        <v>0</v>
      </c>
      <c r="M155" s="80"/>
      <c r="N155" s="148">
        <v>24</v>
      </c>
      <c r="O155" s="45"/>
      <c r="P155" s="42">
        <v>0</v>
      </c>
      <c r="Q155" s="42">
        <v>0</v>
      </c>
      <c r="R155" s="50">
        <v>0</v>
      </c>
      <c r="S155" s="50">
        <v>0</v>
      </c>
      <c r="T155" s="50">
        <v>0</v>
      </c>
      <c r="U155" s="46"/>
      <c r="V155" s="144"/>
    </row>
    <row r="156" spans="1:22" ht="15" customHeight="1" x14ac:dyDescent="0.25">
      <c r="N156" s="323"/>
      <c r="O156" s="323"/>
      <c r="P156" s="323"/>
      <c r="Q156" s="323"/>
      <c r="R156" s="323"/>
      <c r="S156" s="323"/>
      <c r="T156" s="323"/>
    </row>
    <row r="157" spans="1:22" ht="15" customHeight="1" x14ac:dyDescent="0.25">
      <c r="A157" s="25"/>
      <c r="B157" s="141" t="s">
        <v>50</v>
      </c>
      <c r="C157" s="2"/>
      <c r="D157" s="5"/>
      <c r="E157" s="6" t="s">
        <v>10</v>
      </c>
      <c r="F157" s="7">
        <f>SUM(F132:F155)</f>
        <v>51.248409980430523</v>
      </c>
      <c r="G157" s="8" t="s">
        <v>11</v>
      </c>
      <c r="H157" s="7">
        <f>SUM(H132:H156)</f>
        <v>200.75159001956948</v>
      </c>
      <c r="N157" s="57"/>
      <c r="O157" s="323" t="s">
        <v>275</v>
      </c>
      <c r="P157" s="323"/>
      <c r="Q157" s="323"/>
      <c r="R157" s="57"/>
      <c r="S157" s="142" t="s">
        <v>26</v>
      </c>
      <c r="T157" s="143" t="s">
        <v>289</v>
      </c>
      <c r="U157" s="145"/>
    </row>
    <row r="158" spans="1:22" ht="15" hidden="1" customHeight="1" x14ac:dyDescent="0.25">
      <c r="A158" s="81"/>
      <c r="B158" s="81"/>
      <c r="C158" s="14"/>
      <c r="D158" s="19"/>
      <c r="E158" s="82"/>
      <c r="F158" s="15"/>
      <c r="G158" s="80"/>
      <c r="H158" s="81"/>
      <c r="M158" s="2"/>
      <c r="N158" s="20"/>
    </row>
    <row r="159" spans="1:22" ht="15" hidden="1" customHeight="1" x14ac:dyDescent="0.25">
      <c r="A159" s="11" t="s">
        <v>5</v>
      </c>
      <c r="B159" s="9" t="s">
        <v>36</v>
      </c>
      <c r="C159" s="36"/>
      <c r="D159" s="11" t="s">
        <v>14</v>
      </c>
      <c r="E159" s="315" t="s">
        <v>9</v>
      </c>
      <c r="F159" s="324">
        <v>0.9</v>
      </c>
      <c r="G159" s="317" t="s">
        <v>3</v>
      </c>
      <c r="H159" s="325">
        <v>100</v>
      </c>
      <c r="I159" s="319" t="s">
        <v>1</v>
      </c>
      <c r="J159" s="320"/>
      <c r="K159" s="320" t="s">
        <v>21</v>
      </c>
      <c r="L159" s="10"/>
      <c r="M159" s="321"/>
      <c r="N159" s="11" t="s">
        <v>5</v>
      </c>
      <c r="O159" s="9" t="s">
        <v>36</v>
      </c>
      <c r="P159" s="33"/>
      <c r="Q159" s="33"/>
      <c r="R159" s="33"/>
      <c r="S159" s="33"/>
      <c r="T159" s="33"/>
      <c r="U159" s="314" t="s">
        <v>20</v>
      </c>
    </row>
    <row r="160" spans="1:22" ht="15" hidden="1" customHeight="1" x14ac:dyDescent="0.25">
      <c r="A160" s="9" t="s">
        <v>6</v>
      </c>
      <c r="B160" s="49">
        <v>7</v>
      </c>
      <c r="C160" s="10"/>
      <c r="D160" s="10"/>
      <c r="E160" s="315"/>
      <c r="F160" s="324"/>
      <c r="G160" s="317"/>
      <c r="H160" s="325"/>
      <c r="I160" s="319"/>
      <c r="J160" s="320"/>
      <c r="K160" s="320"/>
      <c r="L160" s="9"/>
      <c r="M160" s="321"/>
      <c r="N160" s="9" t="s">
        <v>6</v>
      </c>
      <c r="O160" s="58">
        <v>6</v>
      </c>
      <c r="P160" s="35"/>
      <c r="Q160" s="35"/>
      <c r="R160" s="35"/>
      <c r="S160" s="35"/>
      <c r="T160" s="35"/>
      <c r="U160" s="314"/>
      <c r="V160" s="2"/>
    </row>
    <row r="161" spans="1:22" ht="15" hidden="1" customHeight="1" x14ac:dyDescent="0.25">
      <c r="A161" s="10"/>
      <c r="B161" s="10"/>
      <c r="C161" s="10"/>
      <c r="D161" s="314" t="s">
        <v>31</v>
      </c>
      <c r="E161" s="314" t="s">
        <v>32</v>
      </c>
      <c r="F161" s="10"/>
      <c r="G161" s="10"/>
      <c r="H161" s="10"/>
      <c r="I161" s="314" t="s">
        <v>15</v>
      </c>
      <c r="J161" s="85" t="s">
        <v>37</v>
      </c>
      <c r="K161" s="322" t="s">
        <v>51</v>
      </c>
      <c r="L161" s="86" t="s">
        <v>33</v>
      </c>
      <c r="M161" s="321"/>
      <c r="N161" s="34"/>
      <c r="O161" s="35"/>
      <c r="P161" s="35" t="s">
        <v>18</v>
      </c>
      <c r="Q161" s="35"/>
      <c r="R161" s="35" t="s">
        <v>19</v>
      </c>
      <c r="S161" s="35"/>
      <c r="T161" s="35"/>
      <c r="U161" s="314"/>
      <c r="V161" s="2"/>
    </row>
    <row r="162" spans="1:22" ht="15" hidden="1" customHeight="1" x14ac:dyDescent="0.25">
      <c r="A162" s="1" t="s">
        <v>16</v>
      </c>
      <c r="B162" s="26"/>
      <c r="C162" s="1" t="s">
        <v>7</v>
      </c>
      <c r="D162" s="314"/>
      <c r="E162" s="314"/>
      <c r="F162" s="1" t="s">
        <v>0</v>
      </c>
      <c r="G162" s="1" t="s">
        <v>8</v>
      </c>
      <c r="H162" s="1" t="s">
        <v>4</v>
      </c>
      <c r="I162" s="314"/>
      <c r="J162" s="85" t="s">
        <v>35</v>
      </c>
      <c r="K162" s="322"/>
      <c r="L162" s="86" t="s">
        <v>34</v>
      </c>
      <c r="M162" s="321"/>
      <c r="N162" s="36" t="s">
        <v>16</v>
      </c>
      <c r="O162" s="36" t="s">
        <v>17</v>
      </c>
      <c r="P162" s="37" t="s">
        <v>22</v>
      </c>
      <c r="Q162" s="38" t="s">
        <v>23</v>
      </c>
      <c r="R162" s="38" t="s">
        <v>24</v>
      </c>
      <c r="S162" s="38" t="s">
        <v>25</v>
      </c>
      <c r="T162" s="38" t="s">
        <v>25</v>
      </c>
      <c r="U162" s="314"/>
    </row>
    <row r="163" spans="1:22" ht="15" hidden="1" customHeight="1" x14ac:dyDescent="0.25">
      <c r="A163" s="147">
        <v>1</v>
      </c>
      <c r="B163" s="32"/>
      <c r="C163" s="27">
        <v>0</v>
      </c>
      <c r="D163" s="28">
        <v>0</v>
      </c>
      <c r="E163" s="72">
        <f>D163</f>
        <v>0</v>
      </c>
      <c r="F163" s="4" t="str">
        <f t="shared" ref="F163:F186" si="28">IF(I163="B", $H$159/C163*$F$159,IF(E163&lt;=C163,$I$159,IF(E163&gt;C163,SUM($H$159/C163*$F$159,0,ROUNDUP(,0)))))</f>
        <v>NO BET</v>
      </c>
      <c r="G163" s="80"/>
      <c r="H163" s="74">
        <f>IF(F163="NO BET",0,IF(G163&gt;1,F163*-1,IF(G163=1,SUM(F163*E163-F163,0))))</f>
        <v>0</v>
      </c>
      <c r="J163" s="54"/>
      <c r="K163" s="54"/>
      <c r="L163" s="83">
        <v>0</v>
      </c>
      <c r="M163" s="80"/>
      <c r="N163" s="54">
        <v>1</v>
      </c>
      <c r="O163" s="41"/>
      <c r="P163" s="42">
        <v>0</v>
      </c>
      <c r="Q163" s="42">
        <v>0</v>
      </c>
      <c r="R163" s="56">
        <v>0</v>
      </c>
      <c r="S163" s="56">
        <v>0</v>
      </c>
      <c r="T163" s="56">
        <v>0</v>
      </c>
      <c r="U163" s="46"/>
      <c r="V163" s="144"/>
    </row>
    <row r="164" spans="1:22" ht="15" hidden="1" customHeight="1" x14ac:dyDescent="0.25">
      <c r="A164" s="147">
        <v>2</v>
      </c>
      <c r="B164" s="32"/>
      <c r="C164" s="27">
        <v>0</v>
      </c>
      <c r="D164" s="28">
        <v>0</v>
      </c>
      <c r="E164" s="72">
        <f t="shared" ref="E164:E186" si="29">D164</f>
        <v>0</v>
      </c>
      <c r="F164" s="4" t="str">
        <f t="shared" si="28"/>
        <v>NO BET</v>
      </c>
      <c r="G164" s="80"/>
      <c r="H164" s="74">
        <f t="shared" ref="H164:H186" si="30">IF(F164="NO BET",0,IF(G164&gt;1,F164*-1,IF(G164=1,SUM(F164*E164-F164,0))))</f>
        <v>0</v>
      </c>
      <c r="J164" s="46"/>
      <c r="K164" s="46"/>
      <c r="L164" s="83">
        <f t="shared" ref="L164:L186" si="31">SUM(I164*J164*K164)</f>
        <v>0</v>
      </c>
      <c r="M164" s="79"/>
      <c r="N164" s="148">
        <v>2</v>
      </c>
      <c r="O164" s="43"/>
      <c r="P164" s="42">
        <v>0</v>
      </c>
      <c r="Q164" s="42">
        <v>0</v>
      </c>
      <c r="R164" s="50">
        <v>0</v>
      </c>
      <c r="S164" s="50">
        <v>0</v>
      </c>
      <c r="T164" s="50">
        <v>0</v>
      </c>
      <c r="U164" s="46"/>
      <c r="V164" s="144"/>
    </row>
    <row r="165" spans="1:22" ht="15" hidden="1" customHeight="1" x14ac:dyDescent="0.25">
      <c r="A165" s="147">
        <v>3</v>
      </c>
      <c r="B165" s="32"/>
      <c r="C165" s="23">
        <v>0</v>
      </c>
      <c r="D165" s="24">
        <v>0</v>
      </c>
      <c r="E165" s="72">
        <f t="shared" si="29"/>
        <v>0</v>
      </c>
      <c r="F165" s="4" t="str">
        <f t="shared" si="28"/>
        <v>NO BET</v>
      </c>
      <c r="G165" s="80"/>
      <c r="H165" s="74">
        <f t="shared" si="30"/>
        <v>0</v>
      </c>
      <c r="J165" s="46"/>
      <c r="K165" s="46"/>
      <c r="L165" s="83">
        <f t="shared" si="31"/>
        <v>0</v>
      </c>
      <c r="M165" s="79"/>
      <c r="N165" s="148">
        <v>3</v>
      </c>
      <c r="O165" s="43"/>
      <c r="P165" s="42">
        <v>0</v>
      </c>
      <c r="Q165" s="42">
        <v>0</v>
      </c>
      <c r="R165" s="50">
        <v>0</v>
      </c>
      <c r="S165" s="50">
        <v>0</v>
      </c>
      <c r="T165" s="50">
        <v>0</v>
      </c>
      <c r="U165" s="46"/>
      <c r="V165" s="144"/>
    </row>
    <row r="166" spans="1:22" ht="15" hidden="1" customHeight="1" x14ac:dyDescent="0.25">
      <c r="A166" s="147">
        <v>4</v>
      </c>
      <c r="B166" s="32"/>
      <c r="C166" s="23">
        <v>0</v>
      </c>
      <c r="D166" s="24">
        <v>0</v>
      </c>
      <c r="E166" s="72">
        <f t="shared" si="29"/>
        <v>0</v>
      </c>
      <c r="F166" s="4" t="str">
        <f t="shared" si="28"/>
        <v>NO BET</v>
      </c>
      <c r="G166" s="80"/>
      <c r="H166" s="74">
        <f t="shared" si="30"/>
        <v>0</v>
      </c>
      <c r="J166" s="46"/>
      <c r="K166" s="46"/>
      <c r="L166" s="83">
        <f t="shared" si="31"/>
        <v>0</v>
      </c>
      <c r="M166" s="80"/>
      <c r="N166" s="148">
        <v>4</v>
      </c>
      <c r="O166" s="43"/>
      <c r="P166" s="42">
        <v>0</v>
      </c>
      <c r="Q166" s="42">
        <v>0</v>
      </c>
      <c r="R166" s="50">
        <v>0</v>
      </c>
      <c r="S166" s="50">
        <v>0</v>
      </c>
      <c r="T166" s="50">
        <v>0</v>
      </c>
      <c r="U166" s="46"/>
      <c r="V166" s="144"/>
    </row>
    <row r="167" spans="1:22" ht="15" hidden="1" customHeight="1" x14ac:dyDescent="0.25">
      <c r="A167" s="147">
        <v>5</v>
      </c>
      <c r="B167" s="32"/>
      <c r="C167" s="23">
        <v>0</v>
      </c>
      <c r="D167" s="24">
        <v>0</v>
      </c>
      <c r="E167" s="72">
        <f t="shared" si="29"/>
        <v>0</v>
      </c>
      <c r="F167" s="4" t="str">
        <f t="shared" si="28"/>
        <v>NO BET</v>
      </c>
      <c r="G167" s="80"/>
      <c r="H167" s="74">
        <f t="shared" si="30"/>
        <v>0</v>
      </c>
      <c r="J167" s="46"/>
      <c r="K167" s="46"/>
      <c r="L167" s="83">
        <f t="shared" si="31"/>
        <v>0</v>
      </c>
      <c r="M167" s="80"/>
      <c r="N167" s="148">
        <v>5</v>
      </c>
      <c r="O167" s="43"/>
      <c r="P167" s="42">
        <v>0</v>
      </c>
      <c r="Q167" s="42">
        <v>0</v>
      </c>
      <c r="R167" s="50">
        <v>0</v>
      </c>
      <c r="S167" s="50">
        <v>0</v>
      </c>
      <c r="T167" s="50">
        <v>0</v>
      </c>
      <c r="U167" s="46"/>
      <c r="V167" s="144"/>
    </row>
    <row r="168" spans="1:22" ht="15" hidden="1" customHeight="1" x14ac:dyDescent="0.25">
      <c r="A168" s="147">
        <v>6</v>
      </c>
      <c r="B168" s="32"/>
      <c r="C168" s="23">
        <v>0</v>
      </c>
      <c r="D168" s="24">
        <v>0</v>
      </c>
      <c r="E168" s="72">
        <f t="shared" si="29"/>
        <v>0</v>
      </c>
      <c r="F168" s="4" t="str">
        <f t="shared" si="28"/>
        <v>NO BET</v>
      </c>
      <c r="G168" s="80"/>
      <c r="H168" s="74">
        <f t="shared" si="30"/>
        <v>0</v>
      </c>
      <c r="J168" s="46"/>
      <c r="K168" s="46"/>
      <c r="L168" s="83">
        <f t="shared" si="31"/>
        <v>0</v>
      </c>
      <c r="M168" s="80"/>
      <c r="N168" s="148">
        <v>6</v>
      </c>
      <c r="O168" s="43"/>
      <c r="P168" s="42">
        <v>0</v>
      </c>
      <c r="Q168" s="42">
        <v>0</v>
      </c>
      <c r="R168" s="50">
        <v>0</v>
      </c>
      <c r="S168" s="50">
        <v>0</v>
      </c>
      <c r="T168" s="50">
        <v>0</v>
      </c>
      <c r="U168" s="46"/>
      <c r="V168" s="144"/>
    </row>
    <row r="169" spans="1:22" ht="15" hidden="1" customHeight="1" x14ac:dyDescent="0.25">
      <c r="A169" s="147">
        <v>7</v>
      </c>
      <c r="B169" s="32"/>
      <c r="C169" s="27">
        <v>0</v>
      </c>
      <c r="D169" s="28">
        <v>0</v>
      </c>
      <c r="E169" s="72">
        <f t="shared" si="29"/>
        <v>0</v>
      </c>
      <c r="F169" s="4" t="str">
        <f t="shared" si="28"/>
        <v>NO BET</v>
      </c>
      <c r="G169" s="80"/>
      <c r="H169" s="74">
        <f t="shared" si="30"/>
        <v>0</v>
      </c>
      <c r="I169" s="2"/>
      <c r="J169" s="46"/>
      <c r="K169" s="46"/>
      <c r="L169" s="83">
        <f t="shared" si="31"/>
        <v>0</v>
      </c>
      <c r="M169" s="80"/>
      <c r="N169" s="148">
        <v>7</v>
      </c>
      <c r="O169" s="43"/>
      <c r="P169" s="42">
        <v>0</v>
      </c>
      <c r="Q169" s="42">
        <v>0</v>
      </c>
      <c r="R169" s="50">
        <v>0</v>
      </c>
      <c r="S169" s="50">
        <v>0</v>
      </c>
      <c r="T169" s="50">
        <v>0</v>
      </c>
      <c r="U169" s="46"/>
      <c r="V169" s="144"/>
    </row>
    <row r="170" spans="1:22" ht="15" hidden="1" customHeight="1" x14ac:dyDescent="0.25">
      <c r="A170" s="147">
        <v>8</v>
      </c>
      <c r="B170" s="32"/>
      <c r="C170" s="23">
        <v>0</v>
      </c>
      <c r="D170" s="24">
        <v>0</v>
      </c>
      <c r="E170" s="72">
        <f t="shared" si="29"/>
        <v>0</v>
      </c>
      <c r="F170" s="4" t="str">
        <f t="shared" si="28"/>
        <v>NO BET</v>
      </c>
      <c r="G170" s="80"/>
      <c r="H170" s="74">
        <f t="shared" si="30"/>
        <v>0</v>
      </c>
      <c r="J170" s="46"/>
      <c r="K170" s="46"/>
      <c r="L170" s="83">
        <f t="shared" si="31"/>
        <v>0</v>
      </c>
      <c r="M170" s="80"/>
      <c r="N170" s="148">
        <v>8</v>
      </c>
      <c r="O170" s="43"/>
      <c r="P170" s="42">
        <v>0</v>
      </c>
      <c r="Q170" s="42">
        <v>0</v>
      </c>
      <c r="R170" s="50">
        <v>0</v>
      </c>
      <c r="S170" s="50">
        <v>0</v>
      </c>
      <c r="T170" s="50">
        <v>0</v>
      </c>
      <c r="U170" s="46"/>
      <c r="V170" s="144"/>
    </row>
    <row r="171" spans="1:22" ht="15" hidden="1" customHeight="1" x14ac:dyDescent="0.25">
      <c r="A171" s="147">
        <v>9</v>
      </c>
      <c r="B171" s="32"/>
      <c r="C171" s="23">
        <v>0</v>
      </c>
      <c r="D171" s="24">
        <v>0</v>
      </c>
      <c r="E171" s="72">
        <f t="shared" si="29"/>
        <v>0</v>
      </c>
      <c r="F171" s="4" t="str">
        <f t="shared" si="28"/>
        <v>NO BET</v>
      </c>
      <c r="G171" s="80"/>
      <c r="H171" s="74">
        <f t="shared" si="30"/>
        <v>0</v>
      </c>
      <c r="J171" s="46"/>
      <c r="K171" s="46"/>
      <c r="L171" s="83">
        <f t="shared" si="31"/>
        <v>0</v>
      </c>
      <c r="M171" s="80"/>
      <c r="N171" s="148">
        <v>9</v>
      </c>
      <c r="O171" s="43"/>
      <c r="P171" s="42">
        <v>0</v>
      </c>
      <c r="Q171" s="42">
        <v>0</v>
      </c>
      <c r="R171" s="50">
        <v>0</v>
      </c>
      <c r="S171" s="50">
        <v>0</v>
      </c>
      <c r="T171" s="50">
        <v>0</v>
      </c>
      <c r="U171" s="46"/>
      <c r="V171" s="144"/>
    </row>
    <row r="172" spans="1:22" ht="15" hidden="1" customHeight="1" x14ac:dyDescent="0.25">
      <c r="A172" s="147">
        <v>10</v>
      </c>
      <c r="B172" s="32"/>
      <c r="C172" s="23">
        <v>0</v>
      </c>
      <c r="D172" s="24">
        <v>0</v>
      </c>
      <c r="E172" s="72">
        <f t="shared" si="29"/>
        <v>0</v>
      </c>
      <c r="F172" s="4" t="str">
        <f t="shared" si="28"/>
        <v>NO BET</v>
      </c>
      <c r="G172" s="80"/>
      <c r="H172" s="74">
        <f t="shared" si="30"/>
        <v>0</v>
      </c>
      <c r="J172" s="46"/>
      <c r="K172" s="46"/>
      <c r="L172" s="84">
        <f t="shared" si="31"/>
        <v>0</v>
      </c>
      <c r="M172" s="80"/>
      <c r="N172" s="148">
        <v>10</v>
      </c>
      <c r="O172" s="43"/>
      <c r="P172" s="42">
        <v>0</v>
      </c>
      <c r="Q172" s="42">
        <v>0</v>
      </c>
      <c r="R172" s="50">
        <v>0</v>
      </c>
      <c r="S172" s="50">
        <v>0</v>
      </c>
      <c r="T172" s="50">
        <v>0</v>
      </c>
      <c r="U172" s="46"/>
      <c r="V172" s="144"/>
    </row>
    <row r="173" spans="1:22" ht="15" hidden="1" customHeight="1" x14ac:dyDescent="0.25">
      <c r="A173" s="147">
        <v>11</v>
      </c>
      <c r="B173" s="32"/>
      <c r="C173" s="23">
        <v>0</v>
      </c>
      <c r="D173" s="24">
        <v>0</v>
      </c>
      <c r="E173" s="72">
        <f t="shared" si="29"/>
        <v>0</v>
      </c>
      <c r="F173" s="4" t="str">
        <f t="shared" si="28"/>
        <v>NO BET</v>
      </c>
      <c r="G173" s="80"/>
      <c r="H173" s="74">
        <f t="shared" si="30"/>
        <v>0</v>
      </c>
      <c r="J173" s="46"/>
      <c r="K173" s="46"/>
      <c r="L173" s="84">
        <f t="shared" si="31"/>
        <v>0</v>
      </c>
      <c r="M173" s="80"/>
      <c r="N173" s="148">
        <v>11</v>
      </c>
      <c r="O173" s="43"/>
      <c r="P173" s="42">
        <v>0</v>
      </c>
      <c r="Q173" s="42">
        <v>0</v>
      </c>
      <c r="R173" s="50">
        <v>0</v>
      </c>
      <c r="S173" s="50">
        <v>0</v>
      </c>
      <c r="T173" s="50">
        <v>0</v>
      </c>
      <c r="U173" s="46"/>
      <c r="V173" s="144"/>
    </row>
    <row r="174" spans="1:22" ht="15" hidden="1" customHeight="1" x14ac:dyDescent="0.25">
      <c r="A174" s="147">
        <v>12</v>
      </c>
      <c r="B174" s="32"/>
      <c r="C174" s="23">
        <v>0</v>
      </c>
      <c r="D174" s="24">
        <v>0</v>
      </c>
      <c r="E174" s="72">
        <f t="shared" si="29"/>
        <v>0</v>
      </c>
      <c r="F174" s="4" t="str">
        <f t="shared" si="28"/>
        <v>NO BET</v>
      </c>
      <c r="G174" s="80"/>
      <c r="H174" s="74">
        <f t="shared" si="30"/>
        <v>0</v>
      </c>
      <c r="J174" s="46"/>
      <c r="K174" s="46"/>
      <c r="L174" s="84">
        <f t="shared" si="31"/>
        <v>0</v>
      </c>
      <c r="M174" s="80"/>
      <c r="N174" s="148">
        <v>12</v>
      </c>
      <c r="O174" s="44"/>
      <c r="P174" s="42">
        <v>0</v>
      </c>
      <c r="Q174" s="42">
        <v>0</v>
      </c>
      <c r="R174" s="50">
        <v>0</v>
      </c>
      <c r="S174" s="50">
        <v>0</v>
      </c>
      <c r="T174" s="50">
        <v>0</v>
      </c>
      <c r="U174" s="46"/>
      <c r="V174" s="144"/>
    </row>
    <row r="175" spans="1:22" ht="15" hidden="1" customHeight="1" x14ac:dyDescent="0.25">
      <c r="A175" s="147">
        <v>13</v>
      </c>
      <c r="B175" s="32"/>
      <c r="C175" s="23">
        <v>0</v>
      </c>
      <c r="D175" s="24">
        <v>0</v>
      </c>
      <c r="E175" s="72">
        <f t="shared" si="29"/>
        <v>0</v>
      </c>
      <c r="F175" s="4" t="str">
        <f t="shared" si="28"/>
        <v>NO BET</v>
      </c>
      <c r="G175" s="80"/>
      <c r="H175" s="74">
        <f t="shared" si="30"/>
        <v>0</v>
      </c>
      <c r="J175" s="46"/>
      <c r="K175" s="46"/>
      <c r="L175" s="84">
        <f t="shared" si="31"/>
        <v>0</v>
      </c>
      <c r="M175" s="80"/>
      <c r="N175" s="148">
        <v>13</v>
      </c>
      <c r="O175" s="44"/>
      <c r="P175" s="42">
        <v>0</v>
      </c>
      <c r="Q175" s="42">
        <v>0</v>
      </c>
      <c r="R175" s="50">
        <v>0</v>
      </c>
      <c r="S175" s="50">
        <v>0</v>
      </c>
      <c r="T175" s="50">
        <v>0</v>
      </c>
      <c r="U175" s="46"/>
      <c r="V175" s="144"/>
    </row>
    <row r="176" spans="1:22" ht="15" hidden="1" customHeight="1" x14ac:dyDescent="0.25">
      <c r="A176" s="147">
        <v>14</v>
      </c>
      <c r="B176" s="32"/>
      <c r="C176" s="23">
        <v>0</v>
      </c>
      <c r="D176" s="24">
        <v>0</v>
      </c>
      <c r="E176" s="72">
        <f t="shared" si="29"/>
        <v>0</v>
      </c>
      <c r="F176" s="4" t="str">
        <f t="shared" si="28"/>
        <v>NO BET</v>
      </c>
      <c r="G176" s="80"/>
      <c r="H176" s="74">
        <f t="shared" si="30"/>
        <v>0</v>
      </c>
      <c r="J176" s="46"/>
      <c r="K176" s="46"/>
      <c r="L176" s="84">
        <f t="shared" si="31"/>
        <v>0</v>
      </c>
      <c r="M176" s="80" t="s">
        <v>12</v>
      </c>
      <c r="N176" s="148">
        <v>14</v>
      </c>
      <c r="O176" s="44"/>
      <c r="P176" s="42">
        <v>0</v>
      </c>
      <c r="Q176" s="42">
        <v>0</v>
      </c>
      <c r="R176" s="50">
        <v>0</v>
      </c>
      <c r="S176" s="50">
        <v>0</v>
      </c>
      <c r="T176" s="50">
        <v>0</v>
      </c>
      <c r="U176" s="46"/>
      <c r="V176" s="144"/>
    </row>
    <row r="177" spans="1:22" ht="15" hidden="1" customHeight="1" x14ac:dyDescent="0.25">
      <c r="A177" s="147">
        <v>15</v>
      </c>
      <c r="B177" s="32"/>
      <c r="C177" s="27">
        <v>0</v>
      </c>
      <c r="D177" s="28">
        <v>0</v>
      </c>
      <c r="E177" s="72">
        <f t="shared" si="29"/>
        <v>0</v>
      </c>
      <c r="F177" s="4" t="str">
        <f t="shared" si="28"/>
        <v>NO BET</v>
      </c>
      <c r="G177" s="80"/>
      <c r="H177" s="74">
        <f t="shared" si="30"/>
        <v>0</v>
      </c>
      <c r="J177" s="54"/>
      <c r="K177" s="54"/>
      <c r="L177" s="84">
        <f t="shared" si="31"/>
        <v>0</v>
      </c>
      <c r="M177" s="80"/>
      <c r="N177" s="54">
        <v>15</v>
      </c>
      <c r="O177" s="44"/>
      <c r="P177" s="42">
        <v>0</v>
      </c>
      <c r="Q177" s="42">
        <v>0</v>
      </c>
      <c r="R177" s="56">
        <v>0</v>
      </c>
      <c r="S177" s="56">
        <v>0</v>
      </c>
      <c r="T177" s="56">
        <v>0</v>
      </c>
      <c r="U177" s="46"/>
      <c r="V177" s="144"/>
    </row>
    <row r="178" spans="1:22" ht="15" hidden="1" customHeight="1" x14ac:dyDescent="0.3">
      <c r="A178" s="147">
        <v>16</v>
      </c>
      <c r="B178" s="32"/>
      <c r="C178" s="23">
        <v>0</v>
      </c>
      <c r="D178" s="24">
        <v>0</v>
      </c>
      <c r="E178" s="72">
        <f t="shared" si="29"/>
        <v>0</v>
      </c>
      <c r="F178" s="4" t="str">
        <f t="shared" si="28"/>
        <v>NO BET</v>
      </c>
      <c r="G178" s="80"/>
      <c r="H178" s="74">
        <f t="shared" si="30"/>
        <v>0</v>
      </c>
      <c r="J178" s="46"/>
      <c r="K178" s="46"/>
      <c r="L178" s="84">
        <f t="shared" si="31"/>
        <v>0</v>
      </c>
      <c r="M178" s="80"/>
      <c r="N178" s="148">
        <v>16</v>
      </c>
      <c r="O178" s="45"/>
      <c r="P178" s="42">
        <v>0</v>
      </c>
      <c r="Q178" s="42">
        <v>0</v>
      </c>
      <c r="R178" s="50">
        <v>0</v>
      </c>
      <c r="S178" s="50">
        <v>0</v>
      </c>
      <c r="T178" s="50">
        <v>0</v>
      </c>
      <c r="U178" s="46"/>
      <c r="V178" s="144"/>
    </row>
    <row r="179" spans="1:22" ht="15" hidden="1" customHeight="1" x14ac:dyDescent="0.3">
      <c r="A179" s="147">
        <v>17</v>
      </c>
      <c r="B179" s="32"/>
      <c r="C179" s="23">
        <v>0</v>
      </c>
      <c r="D179" s="24">
        <v>0</v>
      </c>
      <c r="E179" s="72">
        <f t="shared" si="29"/>
        <v>0</v>
      </c>
      <c r="F179" s="4" t="str">
        <f t="shared" si="28"/>
        <v>NO BET</v>
      </c>
      <c r="G179" s="80"/>
      <c r="H179" s="74">
        <f t="shared" si="30"/>
        <v>0</v>
      </c>
      <c r="J179" s="46"/>
      <c r="K179" s="46"/>
      <c r="L179" s="84">
        <f t="shared" si="31"/>
        <v>0</v>
      </c>
      <c r="M179" s="80"/>
      <c r="N179" s="148">
        <v>17</v>
      </c>
      <c r="O179" s="45"/>
      <c r="P179" s="42">
        <v>0</v>
      </c>
      <c r="Q179" s="42">
        <v>0</v>
      </c>
      <c r="R179" s="50">
        <v>0</v>
      </c>
      <c r="S179" s="50">
        <v>0</v>
      </c>
      <c r="T179" s="50">
        <v>0</v>
      </c>
      <c r="U179" s="46"/>
      <c r="V179" s="144"/>
    </row>
    <row r="180" spans="1:22" ht="15" hidden="1" customHeight="1" x14ac:dyDescent="0.3">
      <c r="A180" s="147">
        <v>18</v>
      </c>
      <c r="B180" s="32"/>
      <c r="C180" s="23">
        <v>0</v>
      </c>
      <c r="D180" s="24">
        <v>0</v>
      </c>
      <c r="E180" s="72">
        <f t="shared" si="29"/>
        <v>0</v>
      </c>
      <c r="F180" s="4" t="str">
        <f t="shared" si="28"/>
        <v>NO BET</v>
      </c>
      <c r="G180" s="80"/>
      <c r="H180" s="74">
        <f t="shared" si="30"/>
        <v>0</v>
      </c>
      <c r="J180" s="46"/>
      <c r="K180" s="46"/>
      <c r="L180" s="84">
        <f t="shared" si="31"/>
        <v>0</v>
      </c>
      <c r="M180" s="80"/>
      <c r="N180" s="148">
        <v>18</v>
      </c>
      <c r="O180" s="45"/>
      <c r="P180" s="42">
        <v>0</v>
      </c>
      <c r="Q180" s="42">
        <v>0</v>
      </c>
      <c r="R180" s="50">
        <v>0</v>
      </c>
      <c r="S180" s="50">
        <v>0</v>
      </c>
      <c r="T180" s="50">
        <v>0</v>
      </c>
      <c r="U180" s="46"/>
      <c r="V180" s="144"/>
    </row>
    <row r="181" spans="1:22" ht="15" hidden="1" customHeight="1" x14ac:dyDescent="0.3">
      <c r="A181" s="147">
        <v>19</v>
      </c>
      <c r="B181" s="32"/>
      <c r="C181" s="23">
        <v>0</v>
      </c>
      <c r="D181" s="24">
        <v>0</v>
      </c>
      <c r="E181" s="72">
        <f t="shared" si="29"/>
        <v>0</v>
      </c>
      <c r="F181" s="4" t="str">
        <f t="shared" si="28"/>
        <v>NO BET</v>
      </c>
      <c r="G181" s="80"/>
      <c r="H181" s="74">
        <f t="shared" si="30"/>
        <v>0</v>
      </c>
      <c r="J181" s="46"/>
      <c r="K181" s="46"/>
      <c r="L181" s="84">
        <f t="shared" si="31"/>
        <v>0</v>
      </c>
      <c r="M181" s="80"/>
      <c r="N181" s="148">
        <v>19</v>
      </c>
      <c r="O181" s="45"/>
      <c r="P181" s="42">
        <v>0</v>
      </c>
      <c r="Q181" s="42">
        <v>0</v>
      </c>
      <c r="R181" s="50">
        <v>0</v>
      </c>
      <c r="S181" s="50">
        <v>0</v>
      </c>
      <c r="T181" s="50">
        <v>0</v>
      </c>
      <c r="U181" s="46"/>
      <c r="V181" s="144"/>
    </row>
    <row r="182" spans="1:22" ht="15" hidden="1" customHeight="1" x14ac:dyDescent="0.3">
      <c r="A182" s="147">
        <v>20</v>
      </c>
      <c r="B182" s="32"/>
      <c r="C182" s="23">
        <v>0</v>
      </c>
      <c r="D182" s="24">
        <v>0</v>
      </c>
      <c r="E182" s="72">
        <f t="shared" si="29"/>
        <v>0</v>
      </c>
      <c r="F182" s="4" t="str">
        <f t="shared" si="28"/>
        <v>NO BET</v>
      </c>
      <c r="G182" s="80"/>
      <c r="H182" s="74">
        <f t="shared" si="30"/>
        <v>0</v>
      </c>
      <c r="I182" s="2"/>
      <c r="J182" s="46"/>
      <c r="K182" s="46"/>
      <c r="L182" s="84">
        <f t="shared" si="31"/>
        <v>0</v>
      </c>
      <c r="M182" s="80"/>
      <c r="N182" s="148">
        <v>20</v>
      </c>
      <c r="O182" s="45"/>
      <c r="P182" s="42">
        <v>0</v>
      </c>
      <c r="Q182" s="42">
        <v>0</v>
      </c>
      <c r="R182" s="50">
        <v>0</v>
      </c>
      <c r="S182" s="50">
        <v>0</v>
      </c>
      <c r="T182" s="50">
        <v>0</v>
      </c>
      <c r="U182" s="46"/>
      <c r="V182" s="144"/>
    </row>
    <row r="183" spans="1:22" ht="15" hidden="1" customHeight="1" x14ac:dyDescent="0.3">
      <c r="A183" s="147">
        <v>21</v>
      </c>
      <c r="B183" s="32"/>
      <c r="C183" s="23">
        <v>0</v>
      </c>
      <c r="D183" s="24">
        <v>0</v>
      </c>
      <c r="E183" s="72">
        <f t="shared" si="29"/>
        <v>0</v>
      </c>
      <c r="F183" s="4" t="str">
        <f t="shared" si="28"/>
        <v>NO BET</v>
      </c>
      <c r="G183" s="80"/>
      <c r="H183" s="74">
        <f t="shared" si="30"/>
        <v>0</v>
      </c>
      <c r="J183" s="46"/>
      <c r="K183" s="46"/>
      <c r="L183" s="84">
        <f t="shared" si="31"/>
        <v>0</v>
      </c>
      <c r="M183" s="79"/>
      <c r="N183" s="148">
        <v>21</v>
      </c>
      <c r="O183" s="45"/>
      <c r="P183" s="42">
        <v>0</v>
      </c>
      <c r="Q183" s="42">
        <v>0</v>
      </c>
      <c r="R183" s="50">
        <v>0</v>
      </c>
      <c r="S183" s="50">
        <v>0</v>
      </c>
      <c r="T183" s="50">
        <v>0</v>
      </c>
      <c r="U183" s="46"/>
      <c r="V183" s="144"/>
    </row>
    <row r="184" spans="1:22" ht="15" hidden="1" customHeight="1" x14ac:dyDescent="0.3">
      <c r="A184" s="147">
        <v>22</v>
      </c>
      <c r="B184" s="32"/>
      <c r="C184" s="27">
        <v>0</v>
      </c>
      <c r="D184" s="28">
        <v>0</v>
      </c>
      <c r="E184" s="72">
        <f t="shared" si="29"/>
        <v>0</v>
      </c>
      <c r="F184" s="4" t="str">
        <f t="shared" si="28"/>
        <v>NO BET</v>
      </c>
      <c r="G184" s="80"/>
      <c r="H184" s="74">
        <f t="shared" si="30"/>
        <v>0</v>
      </c>
      <c r="J184" s="46"/>
      <c r="K184" s="46"/>
      <c r="L184" s="84">
        <f t="shared" si="31"/>
        <v>0</v>
      </c>
      <c r="M184" s="80"/>
      <c r="N184" s="148">
        <v>22</v>
      </c>
      <c r="O184" s="45"/>
      <c r="P184" s="42">
        <v>0</v>
      </c>
      <c r="Q184" s="42">
        <v>0</v>
      </c>
      <c r="R184" s="50">
        <v>0</v>
      </c>
      <c r="S184" s="50">
        <v>0</v>
      </c>
      <c r="T184" s="50">
        <v>0</v>
      </c>
      <c r="U184" s="46"/>
      <c r="V184" s="144"/>
    </row>
    <row r="185" spans="1:22" ht="15" hidden="1" customHeight="1" x14ac:dyDescent="0.3">
      <c r="A185" s="147">
        <v>23</v>
      </c>
      <c r="B185" s="32"/>
      <c r="C185" s="23">
        <v>0</v>
      </c>
      <c r="D185" s="24">
        <v>0</v>
      </c>
      <c r="E185" s="72">
        <f t="shared" si="29"/>
        <v>0</v>
      </c>
      <c r="F185" s="4" t="str">
        <f t="shared" si="28"/>
        <v>NO BET</v>
      </c>
      <c r="G185" s="80"/>
      <c r="H185" s="74">
        <f t="shared" si="30"/>
        <v>0</v>
      </c>
      <c r="J185" s="46"/>
      <c r="K185" s="46"/>
      <c r="L185" s="84">
        <f t="shared" si="31"/>
        <v>0</v>
      </c>
      <c r="M185" s="80"/>
      <c r="N185" s="148">
        <v>23</v>
      </c>
      <c r="O185" s="45"/>
      <c r="P185" s="42">
        <v>0</v>
      </c>
      <c r="Q185" s="42">
        <v>0</v>
      </c>
      <c r="R185" s="50">
        <v>0</v>
      </c>
      <c r="S185" s="50">
        <v>0</v>
      </c>
      <c r="T185" s="50">
        <v>0</v>
      </c>
      <c r="U185" s="46"/>
      <c r="V185" s="144"/>
    </row>
    <row r="186" spans="1:22" ht="15" hidden="1" customHeight="1" x14ac:dyDescent="0.3">
      <c r="A186" s="147">
        <v>24</v>
      </c>
      <c r="B186" s="32"/>
      <c r="C186" s="23">
        <v>0</v>
      </c>
      <c r="D186" s="24">
        <v>0</v>
      </c>
      <c r="E186" s="72">
        <f t="shared" si="29"/>
        <v>0</v>
      </c>
      <c r="F186" s="4" t="str">
        <f t="shared" si="28"/>
        <v>NO BET</v>
      </c>
      <c r="G186" s="80"/>
      <c r="H186" s="74">
        <f t="shared" si="30"/>
        <v>0</v>
      </c>
      <c r="J186" s="46"/>
      <c r="K186" s="46"/>
      <c r="L186" s="84">
        <f t="shared" si="31"/>
        <v>0</v>
      </c>
      <c r="M186" s="80"/>
      <c r="N186" s="148">
        <v>24</v>
      </c>
      <c r="O186" s="45"/>
      <c r="P186" s="42">
        <v>0</v>
      </c>
      <c r="Q186" s="42">
        <v>0</v>
      </c>
      <c r="R186" s="50">
        <v>0</v>
      </c>
      <c r="S186" s="50">
        <v>0</v>
      </c>
      <c r="T186" s="50">
        <v>0</v>
      </c>
      <c r="U186" s="46"/>
      <c r="V186" s="144"/>
    </row>
    <row r="187" spans="1:22" ht="15" hidden="1" customHeight="1" x14ac:dyDescent="0.25">
      <c r="N187" s="323"/>
      <c r="O187" s="323"/>
      <c r="P187" s="323"/>
      <c r="Q187" s="323"/>
      <c r="R187" s="323"/>
      <c r="S187" s="323"/>
      <c r="T187" s="323"/>
    </row>
    <row r="188" spans="1:22" ht="15" hidden="1" customHeight="1" x14ac:dyDescent="0.25">
      <c r="A188" s="25"/>
      <c r="B188" s="141" t="s">
        <v>50</v>
      </c>
      <c r="C188" s="2"/>
      <c r="D188" s="5"/>
      <c r="E188" s="6" t="s">
        <v>10</v>
      </c>
      <c r="F188" s="7">
        <f>SUM(F163:F186)</f>
        <v>0</v>
      </c>
      <c r="G188" s="8" t="s">
        <v>11</v>
      </c>
      <c r="H188" s="7">
        <f>SUM(H163:H187)</f>
        <v>0</v>
      </c>
      <c r="N188" s="57"/>
      <c r="O188" s="57"/>
      <c r="P188" s="57"/>
      <c r="Q188" s="57"/>
      <c r="R188" s="57"/>
      <c r="S188" s="142" t="s">
        <v>26</v>
      </c>
      <c r="T188" s="143"/>
      <c r="U188" s="145"/>
    </row>
    <row r="189" spans="1:22" ht="15" hidden="1" customHeight="1" x14ac:dyDescent="0.25">
      <c r="A189" s="81"/>
      <c r="B189" s="81"/>
      <c r="C189" s="16"/>
      <c r="D189" s="13"/>
      <c r="E189" s="82"/>
      <c r="F189" s="15"/>
      <c r="G189" s="80"/>
      <c r="H189" s="81"/>
      <c r="N189" s="21"/>
    </row>
    <row r="190" spans="1:22" ht="15" hidden="1" customHeight="1" x14ac:dyDescent="0.25">
      <c r="A190" s="11" t="s">
        <v>5</v>
      </c>
      <c r="B190" s="9" t="s">
        <v>36</v>
      </c>
      <c r="C190" s="36"/>
      <c r="D190" s="11" t="s">
        <v>14</v>
      </c>
      <c r="E190" s="315" t="s">
        <v>9</v>
      </c>
      <c r="F190" s="324">
        <v>0.9</v>
      </c>
      <c r="G190" s="317" t="s">
        <v>3</v>
      </c>
      <c r="H190" s="325">
        <v>100</v>
      </c>
      <c r="I190" s="319" t="s">
        <v>1</v>
      </c>
      <c r="J190" s="320"/>
      <c r="K190" s="320" t="s">
        <v>21</v>
      </c>
      <c r="L190" s="10"/>
      <c r="M190" s="321"/>
      <c r="N190" s="11" t="s">
        <v>5</v>
      </c>
      <c r="O190" s="9" t="s">
        <v>36</v>
      </c>
      <c r="P190" s="33"/>
      <c r="Q190" s="33"/>
      <c r="R190" s="33"/>
      <c r="S190" s="33"/>
      <c r="T190" s="33"/>
      <c r="U190" s="314" t="s">
        <v>20</v>
      </c>
    </row>
    <row r="191" spans="1:22" ht="15" hidden="1" customHeight="1" x14ac:dyDescent="0.25">
      <c r="A191" s="9" t="s">
        <v>6</v>
      </c>
      <c r="B191" s="49">
        <v>8</v>
      </c>
      <c r="C191" s="10"/>
      <c r="D191" s="10"/>
      <c r="E191" s="315"/>
      <c r="F191" s="324"/>
      <c r="G191" s="317"/>
      <c r="H191" s="325"/>
      <c r="I191" s="319"/>
      <c r="J191" s="320"/>
      <c r="K191" s="320"/>
      <c r="L191" s="9"/>
      <c r="M191" s="321"/>
      <c r="N191" s="9" t="s">
        <v>6</v>
      </c>
      <c r="O191" s="58">
        <v>7</v>
      </c>
      <c r="P191" s="35"/>
      <c r="Q191" s="35"/>
      <c r="R191" s="35"/>
      <c r="S191" s="35"/>
      <c r="T191" s="35"/>
      <c r="U191" s="314"/>
      <c r="V191" s="2"/>
    </row>
    <row r="192" spans="1:22" ht="15" hidden="1" customHeight="1" x14ac:dyDescent="0.25">
      <c r="A192" s="10"/>
      <c r="B192" s="10"/>
      <c r="C192" s="10"/>
      <c r="D192" s="314" t="s">
        <v>31</v>
      </c>
      <c r="E192" s="314" t="s">
        <v>32</v>
      </c>
      <c r="F192" s="10"/>
      <c r="G192" s="10"/>
      <c r="H192" s="10"/>
      <c r="I192" s="314" t="s">
        <v>15</v>
      </c>
      <c r="J192" s="85" t="s">
        <v>37</v>
      </c>
      <c r="K192" s="322" t="s">
        <v>51</v>
      </c>
      <c r="L192" s="86" t="s">
        <v>33</v>
      </c>
      <c r="M192" s="321"/>
      <c r="N192" s="34"/>
      <c r="O192" s="35"/>
      <c r="P192" s="35" t="s">
        <v>18</v>
      </c>
      <c r="Q192" s="35"/>
      <c r="R192" s="35" t="s">
        <v>19</v>
      </c>
      <c r="S192" s="35"/>
      <c r="T192" s="35"/>
      <c r="U192" s="314"/>
      <c r="V192" s="2"/>
    </row>
    <row r="193" spans="1:22" ht="15" hidden="1" customHeight="1" x14ac:dyDescent="0.25">
      <c r="A193" s="1" t="s">
        <v>16</v>
      </c>
      <c r="B193" s="26"/>
      <c r="C193" s="1" t="s">
        <v>7</v>
      </c>
      <c r="D193" s="314"/>
      <c r="E193" s="314"/>
      <c r="F193" s="1" t="s">
        <v>0</v>
      </c>
      <c r="G193" s="1" t="s">
        <v>8</v>
      </c>
      <c r="H193" s="1" t="s">
        <v>4</v>
      </c>
      <c r="I193" s="314"/>
      <c r="J193" s="85" t="s">
        <v>35</v>
      </c>
      <c r="K193" s="322"/>
      <c r="L193" s="86" t="s">
        <v>34</v>
      </c>
      <c r="M193" s="321"/>
      <c r="N193" s="36" t="s">
        <v>16</v>
      </c>
      <c r="O193" s="36" t="s">
        <v>17</v>
      </c>
      <c r="P193" s="37" t="s">
        <v>22</v>
      </c>
      <c r="Q193" s="38" t="s">
        <v>23</v>
      </c>
      <c r="R193" s="38" t="s">
        <v>24</v>
      </c>
      <c r="S193" s="38" t="s">
        <v>25</v>
      </c>
      <c r="T193" s="38" t="s">
        <v>25</v>
      </c>
      <c r="U193" s="314"/>
    </row>
    <row r="194" spans="1:22" ht="15" hidden="1" customHeight="1" x14ac:dyDescent="0.25">
      <c r="A194" s="147">
        <v>1</v>
      </c>
      <c r="B194" s="32"/>
      <c r="C194" s="27">
        <v>0</v>
      </c>
      <c r="D194" s="28">
        <v>0</v>
      </c>
      <c r="E194" s="72">
        <f>D194</f>
        <v>0</v>
      </c>
      <c r="F194" s="4" t="str">
        <f t="shared" ref="F194:F217" si="32">IF(I194="B", $H$190/C194*$F$190,IF(E194&lt;=C194,$I$190,IF(E194&gt;C194,SUM($H$190/C194*$F$190,0,ROUNDUP(,0)))))</f>
        <v>NO BET</v>
      </c>
      <c r="G194" s="80"/>
      <c r="H194" s="74">
        <f>IF(F194="NO BET",0,IF(G194&gt;1,F194*-1,IF(G194=1,SUM(F194*E194-F194,0))))</f>
        <v>0</v>
      </c>
      <c r="J194" s="54"/>
      <c r="K194" s="54"/>
      <c r="L194" s="83">
        <v>0</v>
      </c>
      <c r="M194" s="80"/>
      <c r="N194" s="54">
        <v>1</v>
      </c>
      <c r="O194" s="41"/>
      <c r="P194" s="42">
        <v>0</v>
      </c>
      <c r="Q194" s="42">
        <v>0</v>
      </c>
      <c r="R194" s="56">
        <v>0</v>
      </c>
      <c r="S194" s="56">
        <v>0</v>
      </c>
      <c r="T194" s="56">
        <v>0</v>
      </c>
      <c r="U194" s="46"/>
      <c r="V194" s="144"/>
    </row>
    <row r="195" spans="1:22" ht="15" hidden="1" customHeight="1" x14ac:dyDescent="0.25">
      <c r="A195" s="147">
        <v>2</v>
      </c>
      <c r="B195" s="32"/>
      <c r="C195" s="27">
        <v>0</v>
      </c>
      <c r="D195" s="28">
        <v>0</v>
      </c>
      <c r="E195" s="72">
        <f t="shared" ref="E195:E217" si="33">D195</f>
        <v>0</v>
      </c>
      <c r="F195" s="4" t="str">
        <f t="shared" si="32"/>
        <v>NO BET</v>
      </c>
      <c r="G195" s="80"/>
      <c r="H195" s="74">
        <f t="shared" ref="H195:H217" si="34">IF(F195="NO BET",0,IF(G195&gt;1,F195*-1,IF(G195=1,SUM(F195*E195-F195,0))))</f>
        <v>0</v>
      </c>
      <c r="J195" s="46"/>
      <c r="K195" s="46"/>
      <c r="L195" s="83">
        <f t="shared" ref="L195:L217" si="35">SUM(I195*J195*K195)</f>
        <v>0</v>
      </c>
      <c r="M195" s="79"/>
      <c r="N195" s="148">
        <v>2</v>
      </c>
      <c r="O195" s="43"/>
      <c r="P195" s="42">
        <v>0</v>
      </c>
      <c r="Q195" s="42">
        <v>0</v>
      </c>
      <c r="R195" s="50">
        <v>0</v>
      </c>
      <c r="S195" s="50">
        <v>0</v>
      </c>
      <c r="T195" s="50">
        <v>0</v>
      </c>
      <c r="U195" s="46"/>
      <c r="V195" s="144"/>
    </row>
    <row r="196" spans="1:22" ht="15" hidden="1" customHeight="1" x14ac:dyDescent="0.25">
      <c r="A196" s="147">
        <v>3</v>
      </c>
      <c r="B196" s="32"/>
      <c r="C196" s="23">
        <v>0</v>
      </c>
      <c r="D196" s="24">
        <v>0</v>
      </c>
      <c r="E196" s="72">
        <f t="shared" si="33"/>
        <v>0</v>
      </c>
      <c r="F196" s="4" t="str">
        <f t="shared" si="32"/>
        <v>NO BET</v>
      </c>
      <c r="G196" s="80"/>
      <c r="H196" s="74">
        <f t="shared" si="34"/>
        <v>0</v>
      </c>
      <c r="J196" s="46"/>
      <c r="K196" s="46"/>
      <c r="L196" s="83">
        <f t="shared" si="35"/>
        <v>0</v>
      </c>
      <c r="M196" s="79"/>
      <c r="N196" s="148">
        <v>3</v>
      </c>
      <c r="O196" s="43"/>
      <c r="P196" s="42">
        <v>0</v>
      </c>
      <c r="Q196" s="42">
        <v>0</v>
      </c>
      <c r="R196" s="50">
        <v>0</v>
      </c>
      <c r="S196" s="50">
        <v>0</v>
      </c>
      <c r="T196" s="50">
        <v>0</v>
      </c>
      <c r="U196" s="46"/>
      <c r="V196" s="144"/>
    </row>
    <row r="197" spans="1:22" ht="15" hidden="1" customHeight="1" x14ac:dyDescent="0.25">
      <c r="A197" s="147">
        <v>4</v>
      </c>
      <c r="B197" s="32"/>
      <c r="C197" s="23">
        <v>0</v>
      </c>
      <c r="D197" s="24">
        <v>0</v>
      </c>
      <c r="E197" s="72">
        <f t="shared" si="33"/>
        <v>0</v>
      </c>
      <c r="F197" s="4" t="str">
        <f t="shared" si="32"/>
        <v>NO BET</v>
      </c>
      <c r="G197" s="80"/>
      <c r="H197" s="74">
        <f t="shared" si="34"/>
        <v>0</v>
      </c>
      <c r="J197" s="46"/>
      <c r="K197" s="46"/>
      <c r="L197" s="83">
        <f t="shared" si="35"/>
        <v>0</v>
      </c>
      <c r="M197" s="80"/>
      <c r="N197" s="148">
        <v>4</v>
      </c>
      <c r="O197" s="43"/>
      <c r="P197" s="42">
        <v>0</v>
      </c>
      <c r="Q197" s="42">
        <v>0</v>
      </c>
      <c r="R197" s="50">
        <v>0</v>
      </c>
      <c r="S197" s="50">
        <v>0</v>
      </c>
      <c r="T197" s="50">
        <v>0</v>
      </c>
      <c r="U197" s="46"/>
      <c r="V197" s="144"/>
    </row>
    <row r="198" spans="1:22" ht="15" hidden="1" customHeight="1" x14ac:dyDescent="0.25">
      <c r="A198" s="147">
        <v>5</v>
      </c>
      <c r="B198" s="32"/>
      <c r="C198" s="23">
        <v>0</v>
      </c>
      <c r="D198" s="24">
        <v>0</v>
      </c>
      <c r="E198" s="72">
        <f t="shared" si="33"/>
        <v>0</v>
      </c>
      <c r="F198" s="4" t="str">
        <f t="shared" si="32"/>
        <v>NO BET</v>
      </c>
      <c r="G198" s="80"/>
      <c r="H198" s="74">
        <f t="shared" si="34"/>
        <v>0</v>
      </c>
      <c r="J198" s="46"/>
      <c r="K198" s="46"/>
      <c r="L198" s="83">
        <f t="shared" si="35"/>
        <v>0</v>
      </c>
      <c r="M198" s="80"/>
      <c r="N198" s="148">
        <v>5</v>
      </c>
      <c r="O198" s="43"/>
      <c r="P198" s="42">
        <v>0</v>
      </c>
      <c r="Q198" s="42">
        <v>0</v>
      </c>
      <c r="R198" s="50">
        <v>0</v>
      </c>
      <c r="S198" s="50">
        <v>0</v>
      </c>
      <c r="T198" s="50">
        <v>0</v>
      </c>
      <c r="U198" s="46"/>
      <c r="V198" s="144"/>
    </row>
    <row r="199" spans="1:22" ht="15" hidden="1" customHeight="1" x14ac:dyDescent="0.25">
      <c r="A199" s="147">
        <v>6</v>
      </c>
      <c r="B199" s="32"/>
      <c r="C199" s="23">
        <v>0</v>
      </c>
      <c r="D199" s="24">
        <v>0</v>
      </c>
      <c r="E199" s="72">
        <f t="shared" si="33"/>
        <v>0</v>
      </c>
      <c r="F199" s="4" t="str">
        <f t="shared" si="32"/>
        <v>NO BET</v>
      </c>
      <c r="G199" s="80"/>
      <c r="H199" s="74">
        <f t="shared" si="34"/>
        <v>0</v>
      </c>
      <c r="J199" s="46"/>
      <c r="K199" s="46"/>
      <c r="L199" s="83">
        <f t="shared" si="35"/>
        <v>0</v>
      </c>
      <c r="M199" s="80"/>
      <c r="N199" s="148">
        <v>6</v>
      </c>
      <c r="O199" s="43"/>
      <c r="P199" s="42">
        <v>0</v>
      </c>
      <c r="Q199" s="42">
        <v>0</v>
      </c>
      <c r="R199" s="50">
        <v>0</v>
      </c>
      <c r="S199" s="50">
        <v>0</v>
      </c>
      <c r="T199" s="50">
        <v>0</v>
      </c>
      <c r="U199" s="46"/>
      <c r="V199" s="144"/>
    </row>
    <row r="200" spans="1:22" ht="15" hidden="1" customHeight="1" x14ac:dyDescent="0.25">
      <c r="A200" s="147">
        <v>7</v>
      </c>
      <c r="B200" s="32"/>
      <c r="C200" s="27">
        <v>0</v>
      </c>
      <c r="D200" s="28">
        <v>0</v>
      </c>
      <c r="E200" s="72">
        <f t="shared" si="33"/>
        <v>0</v>
      </c>
      <c r="F200" s="4" t="str">
        <f t="shared" si="32"/>
        <v>NO BET</v>
      </c>
      <c r="G200" s="80"/>
      <c r="H200" s="74">
        <f t="shared" si="34"/>
        <v>0</v>
      </c>
      <c r="I200" s="2"/>
      <c r="J200" s="46"/>
      <c r="K200" s="46"/>
      <c r="L200" s="83">
        <f t="shared" si="35"/>
        <v>0</v>
      </c>
      <c r="M200" s="80"/>
      <c r="N200" s="148">
        <v>7</v>
      </c>
      <c r="O200" s="43"/>
      <c r="P200" s="42">
        <v>0</v>
      </c>
      <c r="Q200" s="42">
        <v>0</v>
      </c>
      <c r="R200" s="50">
        <v>0</v>
      </c>
      <c r="S200" s="50">
        <v>0</v>
      </c>
      <c r="T200" s="50">
        <v>0</v>
      </c>
      <c r="U200" s="46"/>
      <c r="V200" s="144"/>
    </row>
    <row r="201" spans="1:22" ht="15" hidden="1" customHeight="1" x14ac:dyDescent="0.25">
      <c r="A201" s="147">
        <v>8</v>
      </c>
      <c r="B201" s="32"/>
      <c r="C201" s="23">
        <v>0</v>
      </c>
      <c r="D201" s="24">
        <v>0</v>
      </c>
      <c r="E201" s="72">
        <f t="shared" si="33"/>
        <v>0</v>
      </c>
      <c r="F201" s="4" t="str">
        <f t="shared" si="32"/>
        <v>NO BET</v>
      </c>
      <c r="G201" s="80"/>
      <c r="H201" s="74">
        <f t="shared" si="34"/>
        <v>0</v>
      </c>
      <c r="J201" s="46"/>
      <c r="K201" s="46"/>
      <c r="L201" s="83">
        <f t="shared" si="35"/>
        <v>0</v>
      </c>
      <c r="M201" s="80"/>
      <c r="N201" s="148">
        <v>8</v>
      </c>
      <c r="O201" s="43"/>
      <c r="P201" s="42">
        <v>0</v>
      </c>
      <c r="Q201" s="42">
        <v>0</v>
      </c>
      <c r="R201" s="50">
        <v>0</v>
      </c>
      <c r="S201" s="50">
        <v>0</v>
      </c>
      <c r="T201" s="50">
        <v>0</v>
      </c>
      <c r="U201" s="46"/>
      <c r="V201" s="144"/>
    </row>
    <row r="202" spans="1:22" ht="15" hidden="1" customHeight="1" x14ac:dyDescent="0.25">
      <c r="A202" s="147">
        <v>9</v>
      </c>
      <c r="B202" s="32"/>
      <c r="C202" s="23">
        <v>0</v>
      </c>
      <c r="D202" s="24">
        <v>0</v>
      </c>
      <c r="E202" s="72">
        <f t="shared" si="33"/>
        <v>0</v>
      </c>
      <c r="F202" s="4" t="str">
        <f t="shared" si="32"/>
        <v>NO BET</v>
      </c>
      <c r="G202" s="80"/>
      <c r="H202" s="74">
        <f t="shared" si="34"/>
        <v>0</v>
      </c>
      <c r="J202" s="46"/>
      <c r="K202" s="46"/>
      <c r="L202" s="83">
        <f t="shared" si="35"/>
        <v>0</v>
      </c>
      <c r="M202" s="80"/>
      <c r="N202" s="148">
        <v>9</v>
      </c>
      <c r="O202" s="43"/>
      <c r="P202" s="42">
        <v>0</v>
      </c>
      <c r="Q202" s="42">
        <v>0</v>
      </c>
      <c r="R202" s="50">
        <v>0</v>
      </c>
      <c r="S202" s="50">
        <v>0</v>
      </c>
      <c r="T202" s="50">
        <v>0</v>
      </c>
      <c r="U202" s="46"/>
      <c r="V202" s="144"/>
    </row>
    <row r="203" spans="1:22" ht="15" hidden="1" customHeight="1" x14ac:dyDescent="0.25">
      <c r="A203" s="147">
        <v>10</v>
      </c>
      <c r="B203" s="32"/>
      <c r="C203" s="23">
        <v>0</v>
      </c>
      <c r="D203" s="24">
        <v>0</v>
      </c>
      <c r="E203" s="72">
        <f t="shared" si="33"/>
        <v>0</v>
      </c>
      <c r="F203" s="4" t="str">
        <f t="shared" si="32"/>
        <v>NO BET</v>
      </c>
      <c r="G203" s="80"/>
      <c r="H203" s="74">
        <f t="shared" si="34"/>
        <v>0</v>
      </c>
      <c r="J203" s="46"/>
      <c r="K203" s="46"/>
      <c r="L203" s="84">
        <f t="shared" si="35"/>
        <v>0</v>
      </c>
      <c r="M203" s="80"/>
      <c r="N203" s="148">
        <v>10</v>
      </c>
      <c r="O203" s="43"/>
      <c r="P203" s="42">
        <v>0</v>
      </c>
      <c r="Q203" s="42">
        <v>0</v>
      </c>
      <c r="R203" s="50">
        <v>0</v>
      </c>
      <c r="S203" s="50">
        <v>0</v>
      </c>
      <c r="T203" s="50">
        <v>0</v>
      </c>
      <c r="U203" s="46"/>
      <c r="V203" s="144"/>
    </row>
    <row r="204" spans="1:22" ht="15" hidden="1" customHeight="1" x14ac:dyDescent="0.25">
      <c r="A204" s="147">
        <v>11</v>
      </c>
      <c r="B204" s="32"/>
      <c r="C204" s="23">
        <v>0</v>
      </c>
      <c r="D204" s="24">
        <v>0</v>
      </c>
      <c r="E204" s="72">
        <f t="shared" si="33"/>
        <v>0</v>
      </c>
      <c r="F204" s="4" t="str">
        <f t="shared" si="32"/>
        <v>NO BET</v>
      </c>
      <c r="G204" s="80"/>
      <c r="H204" s="74">
        <f t="shared" si="34"/>
        <v>0</v>
      </c>
      <c r="J204" s="46"/>
      <c r="K204" s="46"/>
      <c r="L204" s="84">
        <f t="shared" si="35"/>
        <v>0</v>
      </c>
      <c r="M204" s="80"/>
      <c r="N204" s="148">
        <v>11</v>
      </c>
      <c r="O204" s="43"/>
      <c r="P204" s="42">
        <v>0</v>
      </c>
      <c r="Q204" s="42">
        <v>0</v>
      </c>
      <c r="R204" s="50">
        <v>0</v>
      </c>
      <c r="S204" s="50">
        <v>0</v>
      </c>
      <c r="T204" s="50">
        <v>0</v>
      </c>
      <c r="U204" s="46"/>
      <c r="V204" s="144"/>
    </row>
    <row r="205" spans="1:22" ht="15" hidden="1" customHeight="1" x14ac:dyDescent="0.25">
      <c r="A205" s="147">
        <v>12</v>
      </c>
      <c r="B205" s="32"/>
      <c r="C205" s="23">
        <v>0</v>
      </c>
      <c r="D205" s="24">
        <v>0</v>
      </c>
      <c r="E205" s="72">
        <f t="shared" si="33"/>
        <v>0</v>
      </c>
      <c r="F205" s="4" t="str">
        <f t="shared" si="32"/>
        <v>NO BET</v>
      </c>
      <c r="G205" s="80"/>
      <c r="H205" s="74">
        <f t="shared" si="34"/>
        <v>0</v>
      </c>
      <c r="J205" s="46"/>
      <c r="K205" s="46"/>
      <c r="L205" s="84">
        <f t="shared" si="35"/>
        <v>0</v>
      </c>
      <c r="M205" s="80"/>
      <c r="N205" s="148">
        <v>12</v>
      </c>
      <c r="O205" s="44"/>
      <c r="P205" s="42">
        <v>0</v>
      </c>
      <c r="Q205" s="42">
        <v>0</v>
      </c>
      <c r="R205" s="50">
        <v>0</v>
      </c>
      <c r="S205" s="50">
        <v>0</v>
      </c>
      <c r="T205" s="50">
        <v>0</v>
      </c>
      <c r="U205" s="46"/>
      <c r="V205" s="144"/>
    </row>
    <row r="206" spans="1:22" ht="15" hidden="1" customHeight="1" x14ac:dyDescent="0.25">
      <c r="A206" s="147">
        <v>13</v>
      </c>
      <c r="B206" s="32"/>
      <c r="C206" s="23">
        <v>0</v>
      </c>
      <c r="D206" s="24">
        <v>0</v>
      </c>
      <c r="E206" s="72">
        <f t="shared" si="33"/>
        <v>0</v>
      </c>
      <c r="F206" s="4" t="str">
        <f t="shared" si="32"/>
        <v>NO BET</v>
      </c>
      <c r="G206" s="80"/>
      <c r="H206" s="74">
        <f t="shared" si="34"/>
        <v>0</v>
      </c>
      <c r="J206" s="46"/>
      <c r="K206" s="46"/>
      <c r="L206" s="84">
        <f t="shared" si="35"/>
        <v>0</v>
      </c>
      <c r="M206" s="80"/>
      <c r="N206" s="148">
        <v>13</v>
      </c>
      <c r="O206" s="44"/>
      <c r="P206" s="42">
        <v>0</v>
      </c>
      <c r="Q206" s="42">
        <v>0</v>
      </c>
      <c r="R206" s="50">
        <v>0</v>
      </c>
      <c r="S206" s="50">
        <v>0</v>
      </c>
      <c r="T206" s="50">
        <v>0</v>
      </c>
      <c r="U206" s="46"/>
      <c r="V206" s="144"/>
    </row>
    <row r="207" spans="1:22" ht="15" hidden="1" customHeight="1" x14ac:dyDescent="0.25">
      <c r="A207" s="147">
        <v>14</v>
      </c>
      <c r="B207" s="32"/>
      <c r="C207" s="23">
        <v>0</v>
      </c>
      <c r="D207" s="24">
        <v>0</v>
      </c>
      <c r="E207" s="72">
        <f t="shared" si="33"/>
        <v>0</v>
      </c>
      <c r="F207" s="4" t="str">
        <f t="shared" si="32"/>
        <v>NO BET</v>
      </c>
      <c r="G207" s="80"/>
      <c r="H207" s="74">
        <f t="shared" si="34"/>
        <v>0</v>
      </c>
      <c r="J207" s="46"/>
      <c r="K207" s="46"/>
      <c r="L207" s="84">
        <f t="shared" si="35"/>
        <v>0</v>
      </c>
      <c r="M207" s="80" t="s">
        <v>12</v>
      </c>
      <c r="N207" s="148">
        <v>14</v>
      </c>
      <c r="O207" s="44"/>
      <c r="P207" s="42">
        <v>0</v>
      </c>
      <c r="Q207" s="42">
        <v>0</v>
      </c>
      <c r="R207" s="50">
        <v>0</v>
      </c>
      <c r="S207" s="50">
        <v>0</v>
      </c>
      <c r="T207" s="50">
        <v>0</v>
      </c>
      <c r="U207" s="46"/>
      <c r="V207" s="144"/>
    </row>
    <row r="208" spans="1:22" ht="15" hidden="1" customHeight="1" x14ac:dyDescent="0.25">
      <c r="A208" s="147">
        <v>15</v>
      </c>
      <c r="B208" s="32"/>
      <c r="C208" s="27">
        <v>0</v>
      </c>
      <c r="D208" s="28">
        <v>0</v>
      </c>
      <c r="E208" s="72">
        <f t="shared" si="33"/>
        <v>0</v>
      </c>
      <c r="F208" s="4" t="str">
        <f t="shared" si="32"/>
        <v>NO BET</v>
      </c>
      <c r="G208" s="80"/>
      <c r="H208" s="74">
        <f t="shared" si="34"/>
        <v>0</v>
      </c>
      <c r="J208" s="54"/>
      <c r="K208" s="54"/>
      <c r="L208" s="84">
        <f t="shared" si="35"/>
        <v>0</v>
      </c>
      <c r="M208" s="80"/>
      <c r="N208" s="54">
        <v>15</v>
      </c>
      <c r="O208" s="44"/>
      <c r="P208" s="42">
        <v>0</v>
      </c>
      <c r="Q208" s="42">
        <v>0</v>
      </c>
      <c r="R208" s="56">
        <v>0</v>
      </c>
      <c r="S208" s="56">
        <v>0</v>
      </c>
      <c r="T208" s="56">
        <v>0</v>
      </c>
      <c r="U208" s="46"/>
      <c r="V208" s="144"/>
    </row>
    <row r="209" spans="1:22" ht="15" hidden="1" customHeight="1" x14ac:dyDescent="0.3">
      <c r="A209" s="147">
        <v>16</v>
      </c>
      <c r="B209" s="32"/>
      <c r="C209" s="23">
        <v>0</v>
      </c>
      <c r="D209" s="24">
        <v>0</v>
      </c>
      <c r="E209" s="72">
        <f t="shared" si="33"/>
        <v>0</v>
      </c>
      <c r="F209" s="4" t="str">
        <f t="shared" si="32"/>
        <v>NO BET</v>
      </c>
      <c r="G209" s="80"/>
      <c r="H209" s="74">
        <f t="shared" si="34"/>
        <v>0</v>
      </c>
      <c r="J209" s="46"/>
      <c r="K209" s="46"/>
      <c r="L209" s="84">
        <f t="shared" si="35"/>
        <v>0</v>
      </c>
      <c r="M209" s="80"/>
      <c r="N209" s="148">
        <v>16</v>
      </c>
      <c r="O209" s="45"/>
      <c r="P209" s="42">
        <v>0</v>
      </c>
      <c r="Q209" s="42">
        <v>0</v>
      </c>
      <c r="R209" s="50">
        <v>0</v>
      </c>
      <c r="S209" s="50">
        <v>0</v>
      </c>
      <c r="T209" s="50">
        <v>0</v>
      </c>
      <c r="U209" s="46"/>
      <c r="V209" s="144"/>
    </row>
    <row r="210" spans="1:22" ht="15" hidden="1" customHeight="1" x14ac:dyDescent="0.3">
      <c r="A210" s="147">
        <v>17</v>
      </c>
      <c r="B210" s="32"/>
      <c r="C210" s="23">
        <v>0</v>
      </c>
      <c r="D210" s="24">
        <v>0</v>
      </c>
      <c r="E210" s="72">
        <f t="shared" si="33"/>
        <v>0</v>
      </c>
      <c r="F210" s="4" t="str">
        <f t="shared" si="32"/>
        <v>NO BET</v>
      </c>
      <c r="G210" s="80"/>
      <c r="H210" s="74">
        <f t="shared" si="34"/>
        <v>0</v>
      </c>
      <c r="J210" s="46"/>
      <c r="K210" s="46"/>
      <c r="L210" s="84">
        <f t="shared" si="35"/>
        <v>0</v>
      </c>
      <c r="M210" s="80"/>
      <c r="N210" s="148">
        <v>17</v>
      </c>
      <c r="O210" s="45"/>
      <c r="P210" s="42">
        <v>0</v>
      </c>
      <c r="Q210" s="42">
        <v>0</v>
      </c>
      <c r="R210" s="50">
        <v>0</v>
      </c>
      <c r="S210" s="50">
        <v>0</v>
      </c>
      <c r="T210" s="50">
        <v>0</v>
      </c>
      <c r="U210" s="46"/>
      <c r="V210" s="144"/>
    </row>
    <row r="211" spans="1:22" ht="15" hidden="1" customHeight="1" x14ac:dyDescent="0.3">
      <c r="A211" s="147">
        <v>18</v>
      </c>
      <c r="B211" s="32"/>
      <c r="C211" s="23">
        <v>0</v>
      </c>
      <c r="D211" s="24">
        <v>0</v>
      </c>
      <c r="E211" s="72">
        <f t="shared" si="33"/>
        <v>0</v>
      </c>
      <c r="F211" s="4" t="str">
        <f t="shared" si="32"/>
        <v>NO BET</v>
      </c>
      <c r="G211" s="80"/>
      <c r="H211" s="74">
        <f t="shared" si="34"/>
        <v>0</v>
      </c>
      <c r="J211" s="46"/>
      <c r="K211" s="46"/>
      <c r="L211" s="84">
        <f t="shared" si="35"/>
        <v>0</v>
      </c>
      <c r="M211" s="80"/>
      <c r="N211" s="148">
        <v>18</v>
      </c>
      <c r="O211" s="45"/>
      <c r="P211" s="42">
        <v>0</v>
      </c>
      <c r="Q211" s="42">
        <v>0</v>
      </c>
      <c r="R211" s="50">
        <v>0</v>
      </c>
      <c r="S211" s="50">
        <v>0</v>
      </c>
      <c r="T211" s="50">
        <v>0</v>
      </c>
      <c r="U211" s="46"/>
      <c r="V211" s="144"/>
    </row>
    <row r="212" spans="1:22" ht="15" hidden="1" customHeight="1" x14ac:dyDescent="0.3">
      <c r="A212" s="147">
        <v>19</v>
      </c>
      <c r="B212" s="32"/>
      <c r="C212" s="23">
        <v>0</v>
      </c>
      <c r="D212" s="24">
        <v>0</v>
      </c>
      <c r="E212" s="72">
        <f t="shared" si="33"/>
        <v>0</v>
      </c>
      <c r="F212" s="4" t="str">
        <f t="shared" si="32"/>
        <v>NO BET</v>
      </c>
      <c r="G212" s="80"/>
      <c r="H212" s="74">
        <f t="shared" si="34"/>
        <v>0</v>
      </c>
      <c r="J212" s="46"/>
      <c r="K212" s="46"/>
      <c r="L212" s="84">
        <f t="shared" si="35"/>
        <v>0</v>
      </c>
      <c r="M212" s="80"/>
      <c r="N212" s="148">
        <v>19</v>
      </c>
      <c r="O212" s="45"/>
      <c r="P212" s="42">
        <v>0</v>
      </c>
      <c r="Q212" s="42">
        <v>0</v>
      </c>
      <c r="R212" s="50">
        <v>0</v>
      </c>
      <c r="S212" s="50">
        <v>0</v>
      </c>
      <c r="T212" s="50">
        <v>0</v>
      </c>
      <c r="U212" s="46"/>
      <c r="V212" s="144"/>
    </row>
    <row r="213" spans="1:22" ht="15" hidden="1" customHeight="1" x14ac:dyDescent="0.3">
      <c r="A213" s="147">
        <v>20</v>
      </c>
      <c r="B213" s="32"/>
      <c r="C213" s="23">
        <v>0</v>
      </c>
      <c r="D213" s="24">
        <v>0</v>
      </c>
      <c r="E213" s="72">
        <f t="shared" si="33"/>
        <v>0</v>
      </c>
      <c r="F213" s="4" t="str">
        <f t="shared" si="32"/>
        <v>NO BET</v>
      </c>
      <c r="G213" s="80"/>
      <c r="H213" s="74">
        <f t="shared" si="34"/>
        <v>0</v>
      </c>
      <c r="I213" s="2"/>
      <c r="J213" s="46"/>
      <c r="K213" s="46"/>
      <c r="L213" s="84">
        <f t="shared" si="35"/>
        <v>0</v>
      </c>
      <c r="M213" s="80"/>
      <c r="N213" s="148">
        <v>20</v>
      </c>
      <c r="O213" s="45"/>
      <c r="P213" s="42">
        <v>0</v>
      </c>
      <c r="Q213" s="42">
        <v>0</v>
      </c>
      <c r="R213" s="50">
        <v>0</v>
      </c>
      <c r="S213" s="50">
        <v>0</v>
      </c>
      <c r="T213" s="50">
        <v>0</v>
      </c>
      <c r="U213" s="46"/>
      <c r="V213" s="144"/>
    </row>
    <row r="214" spans="1:22" ht="15" hidden="1" customHeight="1" x14ac:dyDescent="0.3">
      <c r="A214" s="147">
        <v>21</v>
      </c>
      <c r="B214" s="32"/>
      <c r="C214" s="23">
        <v>0</v>
      </c>
      <c r="D214" s="24">
        <v>0</v>
      </c>
      <c r="E214" s="72">
        <f t="shared" si="33"/>
        <v>0</v>
      </c>
      <c r="F214" s="4" t="str">
        <f t="shared" si="32"/>
        <v>NO BET</v>
      </c>
      <c r="G214" s="80"/>
      <c r="H214" s="74">
        <f t="shared" si="34"/>
        <v>0</v>
      </c>
      <c r="J214" s="46"/>
      <c r="K214" s="46"/>
      <c r="L214" s="84">
        <f t="shared" si="35"/>
        <v>0</v>
      </c>
      <c r="M214" s="79"/>
      <c r="N214" s="148">
        <v>21</v>
      </c>
      <c r="O214" s="45"/>
      <c r="P214" s="42">
        <v>0</v>
      </c>
      <c r="Q214" s="42">
        <v>0</v>
      </c>
      <c r="R214" s="50">
        <v>0</v>
      </c>
      <c r="S214" s="50">
        <v>0</v>
      </c>
      <c r="T214" s="50">
        <v>0</v>
      </c>
      <c r="U214" s="46"/>
      <c r="V214" s="144"/>
    </row>
    <row r="215" spans="1:22" ht="15" hidden="1" customHeight="1" x14ac:dyDescent="0.3">
      <c r="A215" s="147">
        <v>22</v>
      </c>
      <c r="B215" s="32"/>
      <c r="C215" s="27">
        <v>0</v>
      </c>
      <c r="D215" s="28">
        <v>0</v>
      </c>
      <c r="E215" s="72">
        <f t="shared" si="33"/>
        <v>0</v>
      </c>
      <c r="F215" s="4" t="str">
        <f t="shared" si="32"/>
        <v>NO BET</v>
      </c>
      <c r="G215" s="80"/>
      <c r="H215" s="74">
        <f t="shared" si="34"/>
        <v>0</v>
      </c>
      <c r="J215" s="46"/>
      <c r="K215" s="46"/>
      <c r="L215" s="84">
        <f t="shared" si="35"/>
        <v>0</v>
      </c>
      <c r="M215" s="80"/>
      <c r="N215" s="148">
        <v>22</v>
      </c>
      <c r="O215" s="45"/>
      <c r="P215" s="42">
        <v>0</v>
      </c>
      <c r="Q215" s="42">
        <v>0</v>
      </c>
      <c r="R215" s="50">
        <v>0</v>
      </c>
      <c r="S215" s="50">
        <v>0</v>
      </c>
      <c r="T215" s="50">
        <v>0</v>
      </c>
      <c r="U215" s="46"/>
      <c r="V215" s="144"/>
    </row>
    <row r="216" spans="1:22" ht="15" hidden="1" customHeight="1" x14ac:dyDescent="0.3">
      <c r="A216" s="147">
        <v>23</v>
      </c>
      <c r="B216" s="32"/>
      <c r="C216" s="23">
        <v>0</v>
      </c>
      <c r="D216" s="24">
        <v>0</v>
      </c>
      <c r="E216" s="72">
        <f t="shared" si="33"/>
        <v>0</v>
      </c>
      <c r="F216" s="4" t="str">
        <f t="shared" si="32"/>
        <v>NO BET</v>
      </c>
      <c r="G216" s="80"/>
      <c r="H216" s="74">
        <f t="shared" si="34"/>
        <v>0</v>
      </c>
      <c r="J216" s="46"/>
      <c r="K216" s="46"/>
      <c r="L216" s="84">
        <f t="shared" si="35"/>
        <v>0</v>
      </c>
      <c r="M216" s="80"/>
      <c r="N216" s="148">
        <v>23</v>
      </c>
      <c r="O216" s="45"/>
      <c r="P216" s="42">
        <v>0</v>
      </c>
      <c r="Q216" s="42">
        <v>0</v>
      </c>
      <c r="R216" s="50">
        <v>0</v>
      </c>
      <c r="S216" s="50">
        <v>0</v>
      </c>
      <c r="T216" s="50">
        <v>0</v>
      </c>
      <c r="U216" s="46"/>
      <c r="V216" s="144"/>
    </row>
    <row r="217" spans="1:22" ht="15" hidden="1" customHeight="1" x14ac:dyDescent="0.3">
      <c r="A217" s="147">
        <v>24</v>
      </c>
      <c r="B217" s="32"/>
      <c r="C217" s="23">
        <v>0</v>
      </c>
      <c r="D217" s="24">
        <v>0</v>
      </c>
      <c r="E217" s="72">
        <f t="shared" si="33"/>
        <v>0</v>
      </c>
      <c r="F217" s="4" t="str">
        <f t="shared" si="32"/>
        <v>NO BET</v>
      </c>
      <c r="G217" s="80"/>
      <c r="H217" s="74">
        <f t="shared" si="34"/>
        <v>0</v>
      </c>
      <c r="J217" s="46"/>
      <c r="K217" s="46"/>
      <c r="L217" s="84">
        <f t="shared" si="35"/>
        <v>0</v>
      </c>
      <c r="M217" s="80"/>
      <c r="N217" s="148">
        <v>24</v>
      </c>
      <c r="O217" s="45"/>
      <c r="P217" s="42">
        <v>0</v>
      </c>
      <c r="Q217" s="42">
        <v>0</v>
      </c>
      <c r="R217" s="50">
        <v>0</v>
      </c>
      <c r="S217" s="50">
        <v>0</v>
      </c>
      <c r="T217" s="50">
        <v>0</v>
      </c>
      <c r="U217" s="46"/>
      <c r="V217" s="144"/>
    </row>
    <row r="218" spans="1:22" ht="15" hidden="1" customHeight="1" x14ac:dyDescent="0.25">
      <c r="N218" s="323"/>
      <c r="O218" s="323"/>
      <c r="P218" s="323"/>
      <c r="Q218" s="323"/>
      <c r="R218" s="323"/>
      <c r="S218" s="323"/>
      <c r="T218" s="323"/>
    </row>
    <row r="219" spans="1:22" ht="15" hidden="1" customHeight="1" x14ac:dyDescent="0.25">
      <c r="A219" s="25"/>
      <c r="B219" s="141" t="s">
        <v>50</v>
      </c>
      <c r="C219" s="2"/>
      <c r="D219" s="5"/>
      <c r="E219" s="6" t="s">
        <v>10</v>
      </c>
      <c r="F219" s="7">
        <f>SUM(F194:F217)</f>
        <v>0</v>
      </c>
      <c r="G219" s="8" t="s">
        <v>11</v>
      </c>
      <c r="H219" s="7">
        <f>SUM(H194:H218)</f>
        <v>0</v>
      </c>
      <c r="N219" s="57"/>
      <c r="O219" s="57"/>
      <c r="P219" s="57"/>
      <c r="Q219" s="57"/>
      <c r="R219" s="57"/>
      <c r="S219" s="142" t="s">
        <v>26</v>
      </c>
      <c r="T219" s="143"/>
      <c r="U219" s="145"/>
    </row>
    <row r="220" spans="1:22" ht="15" hidden="1" customHeight="1" x14ac:dyDescent="0.25"/>
    <row r="221" spans="1:22" ht="15" hidden="1" customHeight="1" x14ac:dyDescent="0.25">
      <c r="A221" s="11" t="s">
        <v>5</v>
      </c>
      <c r="B221" s="9" t="s">
        <v>36</v>
      </c>
      <c r="C221" s="36"/>
      <c r="D221" s="11" t="s">
        <v>14</v>
      </c>
      <c r="E221" s="315" t="s">
        <v>9</v>
      </c>
      <c r="F221" s="324">
        <v>0.9</v>
      </c>
      <c r="G221" s="317" t="s">
        <v>3</v>
      </c>
      <c r="H221" s="325">
        <v>100</v>
      </c>
      <c r="I221" s="319" t="s">
        <v>1</v>
      </c>
      <c r="J221" s="320"/>
      <c r="K221" s="320" t="s">
        <v>21</v>
      </c>
      <c r="L221" s="10"/>
      <c r="M221" s="321"/>
      <c r="N221" s="11" t="s">
        <v>5</v>
      </c>
      <c r="O221" s="9" t="s">
        <v>36</v>
      </c>
      <c r="P221" s="33"/>
      <c r="Q221" s="33"/>
      <c r="R221" s="33"/>
      <c r="S221" s="33"/>
      <c r="T221" s="33"/>
      <c r="U221" s="314" t="s">
        <v>20</v>
      </c>
    </row>
    <row r="222" spans="1:22" ht="15" hidden="1" customHeight="1" x14ac:dyDescent="0.25">
      <c r="A222" s="9" t="s">
        <v>6</v>
      </c>
      <c r="B222" s="49">
        <v>9</v>
      </c>
      <c r="C222" s="10"/>
      <c r="D222" s="10"/>
      <c r="E222" s="315"/>
      <c r="F222" s="324"/>
      <c r="G222" s="317"/>
      <c r="H222" s="325"/>
      <c r="I222" s="319"/>
      <c r="J222" s="320"/>
      <c r="K222" s="320"/>
      <c r="L222" s="9"/>
      <c r="M222" s="321"/>
      <c r="N222" s="9" t="s">
        <v>6</v>
      </c>
      <c r="O222" s="58">
        <v>8</v>
      </c>
      <c r="P222" s="35"/>
      <c r="Q222" s="35"/>
      <c r="R222" s="35"/>
      <c r="S222" s="35"/>
      <c r="T222" s="35"/>
      <c r="U222" s="314"/>
      <c r="V222" s="2"/>
    </row>
    <row r="223" spans="1:22" ht="15" hidden="1" customHeight="1" x14ac:dyDescent="0.25">
      <c r="A223" s="10"/>
      <c r="B223" s="10"/>
      <c r="C223" s="10"/>
      <c r="D223" s="314" t="s">
        <v>31</v>
      </c>
      <c r="E223" s="314" t="s">
        <v>32</v>
      </c>
      <c r="F223" s="10"/>
      <c r="G223" s="10"/>
      <c r="H223" s="10"/>
      <c r="I223" s="314" t="s">
        <v>15</v>
      </c>
      <c r="J223" s="85" t="s">
        <v>37</v>
      </c>
      <c r="K223" s="322" t="s">
        <v>51</v>
      </c>
      <c r="L223" s="86" t="s">
        <v>33</v>
      </c>
      <c r="M223" s="321"/>
      <c r="N223" s="34"/>
      <c r="O223" s="35"/>
      <c r="P223" s="35" t="s">
        <v>18</v>
      </c>
      <c r="Q223" s="35"/>
      <c r="R223" s="35" t="s">
        <v>19</v>
      </c>
      <c r="S223" s="35"/>
      <c r="T223" s="35"/>
      <c r="U223" s="314"/>
      <c r="V223" s="2"/>
    </row>
    <row r="224" spans="1:22" ht="15" hidden="1" customHeight="1" x14ac:dyDescent="0.25">
      <c r="A224" s="1" t="s">
        <v>16</v>
      </c>
      <c r="B224" s="26"/>
      <c r="C224" s="1" t="s">
        <v>7</v>
      </c>
      <c r="D224" s="314"/>
      <c r="E224" s="314"/>
      <c r="F224" s="1" t="s">
        <v>0</v>
      </c>
      <c r="G224" s="1" t="s">
        <v>8</v>
      </c>
      <c r="H224" s="1" t="s">
        <v>4</v>
      </c>
      <c r="I224" s="314"/>
      <c r="J224" s="85" t="s">
        <v>35</v>
      </c>
      <c r="K224" s="322"/>
      <c r="L224" s="86" t="s">
        <v>34</v>
      </c>
      <c r="M224" s="321"/>
      <c r="N224" s="36" t="s">
        <v>16</v>
      </c>
      <c r="O224" s="36" t="s">
        <v>17</v>
      </c>
      <c r="P224" s="37" t="s">
        <v>22</v>
      </c>
      <c r="Q224" s="38" t="s">
        <v>23</v>
      </c>
      <c r="R224" s="38" t="s">
        <v>24</v>
      </c>
      <c r="S224" s="38" t="s">
        <v>25</v>
      </c>
      <c r="T224" s="38" t="s">
        <v>25</v>
      </c>
      <c r="U224" s="314"/>
    </row>
    <row r="225" spans="1:22" ht="15" hidden="1" customHeight="1" x14ac:dyDescent="0.25">
      <c r="A225" s="147">
        <v>1</v>
      </c>
      <c r="B225" s="32"/>
      <c r="C225" s="27">
        <v>0</v>
      </c>
      <c r="D225" s="28">
        <v>0</v>
      </c>
      <c r="E225" s="72">
        <f>D225</f>
        <v>0</v>
      </c>
      <c r="F225" s="4" t="str">
        <f t="shared" ref="F225:F248" si="36">IF(I225="B", $H$221/C225*$F$221,IF(E225&lt;=C225,$I$221,IF(E225&gt;C225,SUM($H$221/C225*$F$221,0,ROUNDUP(,0)))))</f>
        <v>NO BET</v>
      </c>
      <c r="G225" s="80"/>
      <c r="H225" s="74">
        <f>IF(F225="NO BET",0,IF(G225&gt;1,F225*-1,IF(G225=1,SUM(F225*E225-F225,0))))</f>
        <v>0</v>
      </c>
      <c r="J225" s="54"/>
      <c r="K225" s="54"/>
      <c r="L225" s="83">
        <v>0</v>
      </c>
      <c r="M225" s="80"/>
      <c r="N225" s="54">
        <v>1</v>
      </c>
      <c r="O225" s="41"/>
      <c r="P225" s="42">
        <v>0</v>
      </c>
      <c r="Q225" s="42">
        <v>0</v>
      </c>
      <c r="R225" s="56">
        <v>0</v>
      </c>
      <c r="S225" s="56">
        <v>0</v>
      </c>
      <c r="T225" s="56">
        <v>0</v>
      </c>
      <c r="U225" s="46"/>
      <c r="V225" s="144"/>
    </row>
    <row r="226" spans="1:22" ht="15" hidden="1" customHeight="1" x14ac:dyDescent="0.25">
      <c r="A226" s="147">
        <v>2</v>
      </c>
      <c r="B226" s="32"/>
      <c r="C226" s="27">
        <v>0</v>
      </c>
      <c r="D226" s="28">
        <v>0</v>
      </c>
      <c r="E226" s="72">
        <f t="shared" ref="E226:E248" si="37">D226</f>
        <v>0</v>
      </c>
      <c r="F226" s="4" t="str">
        <f t="shared" si="36"/>
        <v>NO BET</v>
      </c>
      <c r="G226" s="80"/>
      <c r="H226" s="74">
        <f t="shared" ref="H226:H248" si="38">IF(F226="NO BET",0,IF(G226&gt;1,F226*-1,IF(G226=1,SUM(F226*E226-F226,0))))</f>
        <v>0</v>
      </c>
      <c r="J226" s="46"/>
      <c r="K226" s="46"/>
      <c r="L226" s="83">
        <f t="shared" ref="L226:L248" si="39">SUM(I226*J226*K226)</f>
        <v>0</v>
      </c>
      <c r="M226" s="79"/>
      <c r="N226" s="148">
        <v>2</v>
      </c>
      <c r="O226" s="43"/>
      <c r="P226" s="42">
        <v>0</v>
      </c>
      <c r="Q226" s="42">
        <v>0</v>
      </c>
      <c r="R226" s="50">
        <v>0</v>
      </c>
      <c r="S226" s="50">
        <v>0</v>
      </c>
      <c r="T226" s="50">
        <v>0</v>
      </c>
      <c r="U226" s="46"/>
      <c r="V226" s="144"/>
    </row>
    <row r="227" spans="1:22" ht="15" hidden="1" customHeight="1" x14ac:dyDescent="0.25">
      <c r="A227" s="147">
        <v>3</v>
      </c>
      <c r="B227" s="32"/>
      <c r="C227" s="23">
        <v>0</v>
      </c>
      <c r="D227" s="24">
        <v>0</v>
      </c>
      <c r="E227" s="72">
        <f t="shared" si="37"/>
        <v>0</v>
      </c>
      <c r="F227" s="4" t="str">
        <f t="shared" si="36"/>
        <v>NO BET</v>
      </c>
      <c r="G227" s="80"/>
      <c r="H227" s="74">
        <f t="shared" si="38"/>
        <v>0</v>
      </c>
      <c r="J227" s="46"/>
      <c r="K227" s="46"/>
      <c r="L227" s="83">
        <f t="shared" si="39"/>
        <v>0</v>
      </c>
      <c r="M227" s="79"/>
      <c r="N227" s="148">
        <v>3</v>
      </c>
      <c r="O227" s="43"/>
      <c r="P227" s="42">
        <v>0</v>
      </c>
      <c r="Q227" s="42">
        <v>0</v>
      </c>
      <c r="R227" s="50">
        <v>0</v>
      </c>
      <c r="S227" s="50">
        <v>0</v>
      </c>
      <c r="T227" s="50">
        <v>0</v>
      </c>
      <c r="U227" s="46"/>
      <c r="V227" s="144"/>
    </row>
    <row r="228" spans="1:22" ht="15" hidden="1" customHeight="1" x14ac:dyDescent="0.25">
      <c r="A228" s="147">
        <v>4</v>
      </c>
      <c r="B228" s="32"/>
      <c r="C228" s="23">
        <v>0</v>
      </c>
      <c r="D228" s="24">
        <v>0</v>
      </c>
      <c r="E228" s="72">
        <f t="shared" si="37"/>
        <v>0</v>
      </c>
      <c r="F228" s="4" t="str">
        <f t="shared" si="36"/>
        <v>NO BET</v>
      </c>
      <c r="G228" s="80"/>
      <c r="H228" s="74">
        <f t="shared" si="38"/>
        <v>0</v>
      </c>
      <c r="J228" s="46"/>
      <c r="K228" s="46"/>
      <c r="L228" s="83">
        <f t="shared" si="39"/>
        <v>0</v>
      </c>
      <c r="M228" s="80"/>
      <c r="N228" s="148">
        <v>4</v>
      </c>
      <c r="O228" s="43"/>
      <c r="P228" s="42">
        <v>0</v>
      </c>
      <c r="Q228" s="42">
        <v>0</v>
      </c>
      <c r="R228" s="50">
        <v>0</v>
      </c>
      <c r="S228" s="50">
        <v>0</v>
      </c>
      <c r="T228" s="50">
        <v>0</v>
      </c>
      <c r="U228" s="46"/>
      <c r="V228" s="144"/>
    </row>
    <row r="229" spans="1:22" ht="15" hidden="1" customHeight="1" x14ac:dyDescent="0.25">
      <c r="A229" s="147">
        <v>5</v>
      </c>
      <c r="B229" s="32"/>
      <c r="C229" s="23">
        <v>0</v>
      </c>
      <c r="D229" s="24">
        <v>0</v>
      </c>
      <c r="E229" s="72">
        <f t="shared" si="37"/>
        <v>0</v>
      </c>
      <c r="F229" s="4" t="str">
        <f t="shared" si="36"/>
        <v>NO BET</v>
      </c>
      <c r="G229" s="80"/>
      <c r="H229" s="74">
        <f t="shared" si="38"/>
        <v>0</v>
      </c>
      <c r="J229" s="46"/>
      <c r="K229" s="46"/>
      <c r="L229" s="83">
        <f t="shared" si="39"/>
        <v>0</v>
      </c>
      <c r="M229" s="80"/>
      <c r="N229" s="148">
        <v>5</v>
      </c>
      <c r="O229" s="43"/>
      <c r="P229" s="42">
        <v>0</v>
      </c>
      <c r="Q229" s="42">
        <v>0</v>
      </c>
      <c r="R229" s="50">
        <v>0</v>
      </c>
      <c r="S229" s="50">
        <v>0</v>
      </c>
      <c r="T229" s="50">
        <v>0</v>
      </c>
      <c r="U229" s="46"/>
      <c r="V229" s="144"/>
    </row>
    <row r="230" spans="1:22" ht="15" hidden="1" customHeight="1" x14ac:dyDescent="0.25">
      <c r="A230" s="147">
        <v>6</v>
      </c>
      <c r="B230" s="32"/>
      <c r="C230" s="23">
        <v>0</v>
      </c>
      <c r="D230" s="24">
        <v>0</v>
      </c>
      <c r="E230" s="72">
        <f t="shared" si="37"/>
        <v>0</v>
      </c>
      <c r="F230" s="4" t="str">
        <f t="shared" si="36"/>
        <v>NO BET</v>
      </c>
      <c r="G230" s="80"/>
      <c r="H230" s="74">
        <f t="shared" si="38"/>
        <v>0</v>
      </c>
      <c r="J230" s="46"/>
      <c r="K230" s="46"/>
      <c r="L230" s="83">
        <f t="shared" si="39"/>
        <v>0</v>
      </c>
      <c r="M230" s="80"/>
      <c r="N230" s="148">
        <v>6</v>
      </c>
      <c r="O230" s="43"/>
      <c r="P230" s="42">
        <v>0</v>
      </c>
      <c r="Q230" s="42">
        <v>0</v>
      </c>
      <c r="R230" s="50">
        <v>0</v>
      </c>
      <c r="S230" s="50">
        <v>0</v>
      </c>
      <c r="T230" s="50">
        <v>0</v>
      </c>
      <c r="U230" s="46"/>
      <c r="V230" s="144"/>
    </row>
    <row r="231" spans="1:22" ht="15" hidden="1" customHeight="1" x14ac:dyDescent="0.25">
      <c r="A231" s="147">
        <v>7</v>
      </c>
      <c r="B231" s="32"/>
      <c r="C231" s="27">
        <v>0</v>
      </c>
      <c r="D231" s="28">
        <v>0</v>
      </c>
      <c r="E231" s="72">
        <f t="shared" si="37"/>
        <v>0</v>
      </c>
      <c r="F231" s="4" t="str">
        <f t="shared" si="36"/>
        <v>NO BET</v>
      </c>
      <c r="G231" s="80"/>
      <c r="H231" s="74">
        <f t="shared" si="38"/>
        <v>0</v>
      </c>
      <c r="I231" s="2"/>
      <c r="J231" s="46"/>
      <c r="K231" s="46"/>
      <c r="L231" s="83">
        <f t="shared" si="39"/>
        <v>0</v>
      </c>
      <c r="M231" s="80"/>
      <c r="N231" s="148">
        <v>7</v>
      </c>
      <c r="O231" s="43"/>
      <c r="P231" s="42">
        <v>0</v>
      </c>
      <c r="Q231" s="42">
        <v>0</v>
      </c>
      <c r="R231" s="50">
        <v>0</v>
      </c>
      <c r="S231" s="50">
        <v>0</v>
      </c>
      <c r="T231" s="50">
        <v>0</v>
      </c>
      <c r="U231" s="46"/>
      <c r="V231" s="144"/>
    </row>
    <row r="232" spans="1:22" ht="15" hidden="1" customHeight="1" x14ac:dyDescent="0.25">
      <c r="A232" s="147">
        <v>8</v>
      </c>
      <c r="B232" s="32"/>
      <c r="C232" s="23">
        <v>0</v>
      </c>
      <c r="D232" s="24">
        <v>0</v>
      </c>
      <c r="E232" s="72">
        <f t="shared" si="37"/>
        <v>0</v>
      </c>
      <c r="F232" s="4" t="str">
        <f t="shared" si="36"/>
        <v>NO BET</v>
      </c>
      <c r="G232" s="80"/>
      <c r="H232" s="74">
        <f t="shared" si="38"/>
        <v>0</v>
      </c>
      <c r="J232" s="46"/>
      <c r="K232" s="46"/>
      <c r="L232" s="83">
        <f t="shared" si="39"/>
        <v>0</v>
      </c>
      <c r="M232" s="80"/>
      <c r="N232" s="148">
        <v>8</v>
      </c>
      <c r="O232" s="43"/>
      <c r="P232" s="42">
        <v>0</v>
      </c>
      <c r="Q232" s="42">
        <v>0</v>
      </c>
      <c r="R232" s="50">
        <v>0</v>
      </c>
      <c r="S232" s="50">
        <v>0</v>
      </c>
      <c r="T232" s="50">
        <v>0</v>
      </c>
      <c r="U232" s="46"/>
      <c r="V232" s="144"/>
    </row>
    <row r="233" spans="1:22" ht="15" hidden="1" customHeight="1" x14ac:dyDescent="0.25">
      <c r="A233" s="147">
        <v>9</v>
      </c>
      <c r="B233" s="32"/>
      <c r="C233" s="23">
        <v>0</v>
      </c>
      <c r="D233" s="24">
        <v>0</v>
      </c>
      <c r="E233" s="72">
        <f t="shared" si="37"/>
        <v>0</v>
      </c>
      <c r="F233" s="4" t="str">
        <f t="shared" si="36"/>
        <v>NO BET</v>
      </c>
      <c r="G233" s="80"/>
      <c r="H233" s="74">
        <f t="shared" si="38"/>
        <v>0</v>
      </c>
      <c r="J233" s="46"/>
      <c r="K233" s="46"/>
      <c r="L233" s="83">
        <f t="shared" si="39"/>
        <v>0</v>
      </c>
      <c r="M233" s="80"/>
      <c r="N233" s="148">
        <v>9</v>
      </c>
      <c r="O233" s="43"/>
      <c r="P233" s="42">
        <v>0</v>
      </c>
      <c r="Q233" s="42">
        <v>0</v>
      </c>
      <c r="R233" s="50">
        <v>0</v>
      </c>
      <c r="S233" s="50">
        <v>0</v>
      </c>
      <c r="T233" s="50">
        <v>0</v>
      </c>
      <c r="U233" s="46"/>
      <c r="V233" s="144"/>
    </row>
    <row r="234" spans="1:22" ht="15" hidden="1" customHeight="1" x14ac:dyDescent="0.25">
      <c r="A234" s="147">
        <v>10</v>
      </c>
      <c r="B234" s="32"/>
      <c r="C234" s="23">
        <v>0</v>
      </c>
      <c r="D234" s="24">
        <v>0</v>
      </c>
      <c r="E234" s="72">
        <f t="shared" si="37"/>
        <v>0</v>
      </c>
      <c r="F234" s="4" t="str">
        <f t="shared" si="36"/>
        <v>NO BET</v>
      </c>
      <c r="G234" s="80"/>
      <c r="H234" s="74">
        <f t="shared" si="38"/>
        <v>0</v>
      </c>
      <c r="J234" s="46"/>
      <c r="K234" s="46"/>
      <c r="L234" s="84">
        <f t="shared" si="39"/>
        <v>0</v>
      </c>
      <c r="M234" s="80"/>
      <c r="N234" s="148">
        <v>10</v>
      </c>
      <c r="O234" s="43"/>
      <c r="P234" s="42">
        <v>0</v>
      </c>
      <c r="Q234" s="42">
        <v>0</v>
      </c>
      <c r="R234" s="50">
        <v>0</v>
      </c>
      <c r="S234" s="50">
        <v>0</v>
      </c>
      <c r="T234" s="50">
        <v>0</v>
      </c>
      <c r="U234" s="46"/>
      <c r="V234" s="144"/>
    </row>
    <row r="235" spans="1:22" ht="15" hidden="1" customHeight="1" x14ac:dyDescent="0.25">
      <c r="A235" s="147">
        <v>11</v>
      </c>
      <c r="B235" s="32"/>
      <c r="C235" s="23">
        <v>0</v>
      </c>
      <c r="D235" s="24">
        <v>0</v>
      </c>
      <c r="E235" s="72">
        <f t="shared" si="37"/>
        <v>0</v>
      </c>
      <c r="F235" s="4" t="str">
        <f t="shared" si="36"/>
        <v>NO BET</v>
      </c>
      <c r="G235" s="80"/>
      <c r="H235" s="74">
        <f t="shared" si="38"/>
        <v>0</v>
      </c>
      <c r="J235" s="46"/>
      <c r="K235" s="46"/>
      <c r="L235" s="84">
        <f t="shared" si="39"/>
        <v>0</v>
      </c>
      <c r="M235" s="80"/>
      <c r="N235" s="148">
        <v>11</v>
      </c>
      <c r="O235" s="43"/>
      <c r="P235" s="42">
        <v>0</v>
      </c>
      <c r="Q235" s="42">
        <v>0</v>
      </c>
      <c r="R235" s="50">
        <v>0</v>
      </c>
      <c r="S235" s="50">
        <v>0</v>
      </c>
      <c r="T235" s="50">
        <v>0</v>
      </c>
      <c r="U235" s="46"/>
      <c r="V235" s="144"/>
    </row>
    <row r="236" spans="1:22" ht="15" hidden="1" customHeight="1" x14ac:dyDescent="0.25">
      <c r="A236" s="147">
        <v>12</v>
      </c>
      <c r="B236" s="32"/>
      <c r="C236" s="23">
        <v>0</v>
      </c>
      <c r="D236" s="24">
        <v>0</v>
      </c>
      <c r="E236" s="72">
        <f t="shared" si="37"/>
        <v>0</v>
      </c>
      <c r="F236" s="4" t="str">
        <f t="shared" si="36"/>
        <v>NO BET</v>
      </c>
      <c r="G236" s="80"/>
      <c r="H236" s="74">
        <f t="shared" si="38"/>
        <v>0</v>
      </c>
      <c r="J236" s="46"/>
      <c r="K236" s="46"/>
      <c r="L236" s="84">
        <f t="shared" si="39"/>
        <v>0</v>
      </c>
      <c r="M236" s="80"/>
      <c r="N236" s="148">
        <v>12</v>
      </c>
      <c r="O236" s="44"/>
      <c r="P236" s="42">
        <v>0</v>
      </c>
      <c r="Q236" s="42">
        <v>0</v>
      </c>
      <c r="R236" s="50">
        <v>0</v>
      </c>
      <c r="S236" s="50">
        <v>0</v>
      </c>
      <c r="T236" s="50">
        <v>0</v>
      </c>
      <c r="U236" s="46"/>
      <c r="V236" s="144"/>
    </row>
    <row r="237" spans="1:22" ht="15" hidden="1" customHeight="1" x14ac:dyDescent="0.25">
      <c r="A237" s="147">
        <v>13</v>
      </c>
      <c r="B237" s="32"/>
      <c r="C237" s="23">
        <v>0</v>
      </c>
      <c r="D237" s="24">
        <v>0</v>
      </c>
      <c r="E237" s="72">
        <f t="shared" si="37"/>
        <v>0</v>
      </c>
      <c r="F237" s="4" t="str">
        <f t="shared" si="36"/>
        <v>NO BET</v>
      </c>
      <c r="G237" s="80"/>
      <c r="H237" s="74">
        <f t="shared" si="38"/>
        <v>0</v>
      </c>
      <c r="J237" s="46"/>
      <c r="K237" s="46"/>
      <c r="L237" s="84">
        <f t="shared" si="39"/>
        <v>0</v>
      </c>
      <c r="M237" s="80"/>
      <c r="N237" s="148">
        <v>13</v>
      </c>
      <c r="O237" s="44"/>
      <c r="P237" s="42">
        <v>0</v>
      </c>
      <c r="Q237" s="42">
        <v>0</v>
      </c>
      <c r="R237" s="50">
        <v>0</v>
      </c>
      <c r="S237" s="50">
        <v>0</v>
      </c>
      <c r="T237" s="50">
        <v>0</v>
      </c>
      <c r="U237" s="46"/>
      <c r="V237" s="144"/>
    </row>
    <row r="238" spans="1:22" ht="15" hidden="1" customHeight="1" x14ac:dyDescent="0.25">
      <c r="A238" s="147">
        <v>14</v>
      </c>
      <c r="B238" s="32"/>
      <c r="C238" s="23">
        <v>0</v>
      </c>
      <c r="D238" s="24">
        <v>0</v>
      </c>
      <c r="E238" s="72">
        <f t="shared" si="37"/>
        <v>0</v>
      </c>
      <c r="F238" s="4" t="str">
        <f t="shared" si="36"/>
        <v>NO BET</v>
      </c>
      <c r="G238" s="80"/>
      <c r="H238" s="74">
        <f t="shared" si="38"/>
        <v>0</v>
      </c>
      <c r="J238" s="46"/>
      <c r="K238" s="46"/>
      <c r="L238" s="84">
        <f t="shared" si="39"/>
        <v>0</v>
      </c>
      <c r="M238" s="80" t="s">
        <v>12</v>
      </c>
      <c r="N238" s="148">
        <v>14</v>
      </c>
      <c r="O238" s="44"/>
      <c r="P238" s="42">
        <v>0</v>
      </c>
      <c r="Q238" s="42">
        <v>0</v>
      </c>
      <c r="R238" s="50">
        <v>0</v>
      </c>
      <c r="S238" s="50">
        <v>0</v>
      </c>
      <c r="T238" s="50">
        <v>0</v>
      </c>
      <c r="U238" s="46"/>
      <c r="V238" s="144"/>
    </row>
    <row r="239" spans="1:22" ht="15" hidden="1" customHeight="1" x14ac:dyDescent="0.25">
      <c r="A239" s="147">
        <v>15</v>
      </c>
      <c r="B239" s="32"/>
      <c r="C239" s="27">
        <v>0</v>
      </c>
      <c r="D239" s="28">
        <v>0</v>
      </c>
      <c r="E239" s="72">
        <f t="shared" si="37"/>
        <v>0</v>
      </c>
      <c r="F239" s="4" t="str">
        <f t="shared" si="36"/>
        <v>NO BET</v>
      </c>
      <c r="G239" s="80"/>
      <c r="H239" s="74">
        <f t="shared" si="38"/>
        <v>0</v>
      </c>
      <c r="J239" s="54"/>
      <c r="K239" s="54"/>
      <c r="L239" s="84">
        <f t="shared" si="39"/>
        <v>0</v>
      </c>
      <c r="M239" s="80"/>
      <c r="N239" s="54">
        <v>15</v>
      </c>
      <c r="O239" s="44"/>
      <c r="P239" s="42">
        <v>0</v>
      </c>
      <c r="Q239" s="42">
        <v>0</v>
      </c>
      <c r="R239" s="56">
        <v>0</v>
      </c>
      <c r="S239" s="56">
        <v>0</v>
      </c>
      <c r="T239" s="56">
        <v>0</v>
      </c>
      <c r="U239" s="46"/>
      <c r="V239" s="144"/>
    </row>
    <row r="240" spans="1:22" ht="15" hidden="1" customHeight="1" x14ac:dyDescent="0.3">
      <c r="A240" s="147">
        <v>16</v>
      </c>
      <c r="B240" s="32"/>
      <c r="C240" s="23">
        <v>0</v>
      </c>
      <c r="D240" s="24">
        <v>0</v>
      </c>
      <c r="E240" s="72">
        <f t="shared" si="37"/>
        <v>0</v>
      </c>
      <c r="F240" s="4" t="str">
        <f t="shared" si="36"/>
        <v>NO BET</v>
      </c>
      <c r="G240" s="80"/>
      <c r="H240" s="74">
        <f t="shared" si="38"/>
        <v>0</v>
      </c>
      <c r="J240" s="46"/>
      <c r="K240" s="46"/>
      <c r="L240" s="84">
        <f t="shared" si="39"/>
        <v>0</v>
      </c>
      <c r="M240" s="80"/>
      <c r="N240" s="148">
        <v>16</v>
      </c>
      <c r="O240" s="45"/>
      <c r="P240" s="42">
        <v>0</v>
      </c>
      <c r="Q240" s="42">
        <v>0</v>
      </c>
      <c r="R240" s="50">
        <v>0</v>
      </c>
      <c r="S240" s="50">
        <v>0</v>
      </c>
      <c r="T240" s="50">
        <v>0</v>
      </c>
      <c r="U240" s="46"/>
      <c r="V240" s="144"/>
    </row>
    <row r="241" spans="1:22" ht="15" hidden="1" customHeight="1" x14ac:dyDescent="0.3">
      <c r="A241" s="147">
        <v>17</v>
      </c>
      <c r="B241" s="32"/>
      <c r="C241" s="23">
        <v>0</v>
      </c>
      <c r="D241" s="24">
        <v>0</v>
      </c>
      <c r="E241" s="72">
        <f t="shared" si="37"/>
        <v>0</v>
      </c>
      <c r="F241" s="4" t="str">
        <f t="shared" si="36"/>
        <v>NO BET</v>
      </c>
      <c r="G241" s="80"/>
      <c r="H241" s="74">
        <f t="shared" si="38"/>
        <v>0</v>
      </c>
      <c r="J241" s="46"/>
      <c r="K241" s="46"/>
      <c r="L241" s="84">
        <f t="shared" si="39"/>
        <v>0</v>
      </c>
      <c r="M241" s="80"/>
      <c r="N241" s="148">
        <v>17</v>
      </c>
      <c r="O241" s="45"/>
      <c r="P241" s="42">
        <v>0</v>
      </c>
      <c r="Q241" s="42">
        <v>0</v>
      </c>
      <c r="R241" s="50">
        <v>0</v>
      </c>
      <c r="S241" s="50">
        <v>0</v>
      </c>
      <c r="T241" s="50">
        <v>0</v>
      </c>
      <c r="U241" s="46"/>
      <c r="V241" s="144"/>
    </row>
    <row r="242" spans="1:22" ht="15" hidden="1" customHeight="1" x14ac:dyDescent="0.3">
      <c r="A242" s="147">
        <v>18</v>
      </c>
      <c r="B242" s="32"/>
      <c r="C242" s="23">
        <v>0</v>
      </c>
      <c r="D242" s="24">
        <v>0</v>
      </c>
      <c r="E242" s="72">
        <f t="shared" si="37"/>
        <v>0</v>
      </c>
      <c r="F242" s="4" t="str">
        <f t="shared" si="36"/>
        <v>NO BET</v>
      </c>
      <c r="G242" s="80"/>
      <c r="H242" s="74">
        <f t="shared" si="38"/>
        <v>0</v>
      </c>
      <c r="J242" s="46"/>
      <c r="K242" s="46"/>
      <c r="L242" s="84">
        <f t="shared" si="39"/>
        <v>0</v>
      </c>
      <c r="M242" s="80"/>
      <c r="N242" s="148">
        <v>18</v>
      </c>
      <c r="O242" s="45"/>
      <c r="P242" s="42">
        <v>0</v>
      </c>
      <c r="Q242" s="42">
        <v>0</v>
      </c>
      <c r="R242" s="50">
        <v>0</v>
      </c>
      <c r="S242" s="50">
        <v>0</v>
      </c>
      <c r="T242" s="50">
        <v>0</v>
      </c>
      <c r="U242" s="46"/>
      <c r="V242" s="144"/>
    </row>
    <row r="243" spans="1:22" ht="15" hidden="1" customHeight="1" x14ac:dyDescent="0.3">
      <c r="A243" s="147">
        <v>19</v>
      </c>
      <c r="B243" s="32"/>
      <c r="C243" s="23">
        <v>0</v>
      </c>
      <c r="D243" s="24">
        <v>0</v>
      </c>
      <c r="E243" s="72">
        <f t="shared" si="37"/>
        <v>0</v>
      </c>
      <c r="F243" s="4" t="str">
        <f t="shared" si="36"/>
        <v>NO BET</v>
      </c>
      <c r="G243" s="80"/>
      <c r="H243" s="74">
        <f t="shared" si="38"/>
        <v>0</v>
      </c>
      <c r="J243" s="46"/>
      <c r="K243" s="46"/>
      <c r="L243" s="84">
        <f t="shared" si="39"/>
        <v>0</v>
      </c>
      <c r="M243" s="80"/>
      <c r="N243" s="148">
        <v>19</v>
      </c>
      <c r="O243" s="45"/>
      <c r="P243" s="42">
        <v>0</v>
      </c>
      <c r="Q243" s="42">
        <v>0</v>
      </c>
      <c r="R243" s="50">
        <v>0</v>
      </c>
      <c r="S243" s="50">
        <v>0</v>
      </c>
      <c r="T243" s="50">
        <v>0</v>
      </c>
      <c r="U243" s="46"/>
      <c r="V243" s="144"/>
    </row>
    <row r="244" spans="1:22" ht="15" hidden="1" customHeight="1" x14ac:dyDescent="0.3">
      <c r="A244" s="147">
        <v>20</v>
      </c>
      <c r="B244" s="32"/>
      <c r="C244" s="23">
        <v>0</v>
      </c>
      <c r="D244" s="24">
        <v>0</v>
      </c>
      <c r="E244" s="72">
        <f t="shared" si="37"/>
        <v>0</v>
      </c>
      <c r="F244" s="4" t="str">
        <f t="shared" si="36"/>
        <v>NO BET</v>
      </c>
      <c r="G244" s="80"/>
      <c r="H244" s="74">
        <f t="shared" si="38"/>
        <v>0</v>
      </c>
      <c r="I244" s="2"/>
      <c r="J244" s="46"/>
      <c r="K244" s="46"/>
      <c r="L244" s="84">
        <f t="shared" si="39"/>
        <v>0</v>
      </c>
      <c r="M244" s="80"/>
      <c r="N244" s="148">
        <v>20</v>
      </c>
      <c r="O244" s="45"/>
      <c r="P244" s="42">
        <v>0</v>
      </c>
      <c r="Q244" s="42">
        <v>0</v>
      </c>
      <c r="R244" s="50">
        <v>0</v>
      </c>
      <c r="S244" s="50">
        <v>0</v>
      </c>
      <c r="T244" s="50">
        <v>0</v>
      </c>
      <c r="U244" s="46"/>
      <c r="V244" s="144"/>
    </row>
    <row r="245" spans="1:22" ht="15" hidden="1" customHeight="1" x14ac:dyDescent="0.3">
      <c r="A245" s="147">
        <v>21</v>
      </c>
      <c r="B245" s="32"/>
      <c r="C245" s="23">
        <v>0</v>
      </c>
      <c r="D245" s="24">
        <v>0</v>
      </c>
      <c r="E245" s="72">
        <f t="shared" si="37"/>
        <v>0</v>
      </c>
      <c r="F245" s="4" t="str">
        <f t="shared" si="36"/>
        <v>NO BET</v>
      </c>
      <c r="G245" s="80"/>
      <c r="H245" s="74">
        <f t="shared" si="38"/>
        <v>0</v>
      </c>
      <c r="J245" s="46"/>
      <c r="K245" s="46"/>
      <c r="L245" s="84">
        <f t="shared" si="39"/>
        <v>0</v>
      </c>
      <c r="M245" s="79"/>
      <c r="N245" s="148">
        <v>21</v>
      </c>
      <c r="O245" s="45"/>
      <c r="P245" s="42">
        <v>0</v>
      </c>
      <c r="Q245" s="42">
        <v>0</v>
      </c>
      <c r="R245" s="50">
        <v>0</v>
      </c>
      <c r="S245" s="50">
        <v>0</v>
      </c>
      <c r="T245" s="50">
        <v>0</v>
      </c>
      <c r="U245" s="46"/>
      <c r="V245" s="144"/>
    </row>
    <row r="246" spans="1:22" ht="15" hidden="1" customHeight="1" x14ac:dyDescent="0.3">
      <c r="A246" s="147">
        <v>22</v>
      </c>
      <c r="B246" s="32"/>
      <c r="C246" s="27">
        <v>0</v>
      </c>
      <c r="D246" s="28">
        <v>0</v>
      </c>
      <c r="E246" s="72">
        <f t="shared" si="37"/>
        <v>0</v>
      </c>
      <c r="F246" s="4" t="str">
        <f t="shared" si="36"/>
        <v>NO BET</v>
      </c>
      <c r="G246" s="80"/>
      <c r="H246" s="74">
        <f t="shared" si="38"/>
        <v>0</v>
      </c>
      <c r="J246" s="46"/>
      <c r="K246" s="46"/>
      <c r="L246" s="84">
        <f t="shared" si="39"/>
        <v>0</v>
      </c>
      <c r="M246" s="80"/>
      <c r="N246" s="148">
        <v>22</v>
      </c>
      <c r="O246" s="45"/>
      <c r="P246" s="42">
        <v>0</v>
      </c>
      <c r="Q246" s="42">
        <v>0</v>
      </c>
      <c r="R246" s="50">
        <v>0</v>
      </c>
      <c r="S246" s="50">
        <v>0</v>
      </c>
      <c r="T246" s="50">
        <v>0</v>
      </c>
      <c r="U246" s="46"/>
      <c r="V246" s="144"/>
    </row>
    <row r="247" spans="1:22" ht="15" hidden="1" customHeight="1" x14ac:dyDescent="0.3">
      <c r="A247" s="147">
        <v>23</v>
      </c>
      <c r="B247" s="32"/>
      <c r="C247" s="23">
        <v>0</v>
      </c>
      <c r="D247" s="24">
        <v>0</v>
      </c>
      <c r="E247" s="72">
        <f t="shared" si="37"/>
        <v>0</v>
      </c>
      <c r="F247" s="4" t="str">
        <f t="shared" si="36"/>
        <v>NO BET</v>
      </c>
      <c r="G247" s="80"/>
      <c r="H247" s="74">
        <f t="shared" si="38"/>
        <v>0</v>
      </c>
      <c r="J247" s="46"/>
      <c r="K247" s="46"/>
      <c r="L247" s="84">
        <f t="shared" si="39"/>
        <v>0</v>
      </c>
      <c r="M247" s="80"/>
      <c r="N247" s="148">
        <v>23</v>
      </c>
      <c r="O247" s="45"/>
      <c r="P247" s="42">
        <v>0</v>
      </c>
      <c r="Q247" s="42">
        <v>0</v>
      </c>
      <c r="R247" s="50">
        <v>0</v>
      </c>
      <c r="S247" s="50">
        <v>0</v>
      </c>
      <c r="T247" s="50">
        <v>0</v>
      </c>
      <c r="U247" s="46"/>
      <c r="V247" s="144"/>
    </row>
    <row r="248" spans="1:22" ht="15" hidden="1" customHeight="1" x14ac:dyDescent="0.3">
      <c r="A248" s="147">
        <v>24</v>
      </c>
      <c r="B248" s="32"/>
      <c r="C248" s="23">
        <v>0</v>
      </c>
      <c r="D248" s="24">
        <v>0</v>
      </c>
      <c r="E248" s="72">
        <f t="shared" si="37"/>
        <v>0</v>
      </c>
      <c r="F248" s="4" t="str">
        <f t="shared" si="36"/>
        <v>NO BET</v>
      </c>
      <c r="G248" s="80"/>
      <c r="H248" s="74">
        <f t="shared" si="38"/>
        <v>0</v>
      </c>
      <c r="J248" s="46"/>
      <c r="K248" s="46"/>
      <c r="L248" s="84">
        <f t="shared" si="39"/>
        <v>0</v>
      </c>
      <c r="M248" s="80"/>
      <c r="N248" s="148">
        <v>24</v>
      </c>
      <c r="O248" s="45"/>
      <c r="P248" s="42">
        <v>0</v>
      </c>
      <c r="Q248" s="42">
        <v>0</v>
      </c>
      <c r="R248" s="50">
        <v>0</v>
      </c>
      <c r="S248" s="50">
        <v>0</v>
      </c>
      <c r="T248" s="50">
        <v>0</v>
      </c>
      <c r="U248" s="46"/>
      <c r="V248" s="144"/>
    </row>
    <row r="249" spans="1:22" ht="15" hidden="1" customHeight="1" x14ac:dyDescent="0.25">
      <c r="N249" s="323"/>
      <c r="O249" s="323"/>
      <c r="P249" s="323"/>
      <c r="Q249" s="323"/>
      <c r="R249" s="323"/>
      <c r="S249" s="323"/>
      <c r="T249" s="323"/>
    </row>
    <row r="250" spans="1:22" ht="15" hidden="1" customHeight="1" x14ac:dyDescent="0.25">
      <c r="A250" s="25"/>
      <c r="B250" s="141" t="s">
        <v>50</v>
      </c>
      <c r="C250" s="2"/>
      <c r="D250" s="5"/>
      <c r="E250" s="6" t="s">
        <v>10</v>
      </c>
      <c r="F250" s="7">
        <f>SUM(F225:F248)</f>
        <v>0</v>
      </c>
      <c r="G250" s="8" t="s">
        <v>11</v>
      </c>
      <c r="H250" s="7">
        <f>SUM(H225:H249)</f>
        <v>0</v>
      </c>
      <c r="N250" s="57"/>
      <c r="O250" s="57"/>
      <c r="P250" s="57"/>
      <c r="Q250" s="57"/>
      <c r="R250" s="57"/>
      <c r="S250" s="142" t="s">
        <v>26</v>
      </c>
      <c r="T250" s="143"/>
      <c r="U250" s="145"/>
    </row>
    <row r="251" spans="1:22" ht="15" customHeight="1" x14ac:dyDescent="0.25"/>
    <row r="252" spans="1:22" ht="15" customHeight="1" x14ac:dyDescent="0.25">
      <c r="E252" s="326" t="s">
        <v>13</v>
      </c>
      <c r="F252" s="326"/>
      <c r="G252" s="326"/>
      <c r="H252" s="22">
        <f>H33+H64+H95+H126+H157+H188+H219+H250</f>
        <v>108.59799210764311</v>
      </c>
      <c r="P252" s="326" t="s">
        <v>52</v>
      </c>
      <c r="Q252" s="326"/>
      <c r="R252" s="146">
        <v>272</v>
      </c>
    </row>
    <row r="254" spans="1:22" ht="15" customHeight="1" x14ac:dyDescent="0.25">
      <c r="A254" s="313" t="s">
        <v>29</v>
      </c>
      <c r="B254" s="313"/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</row>
    <row r="255" spans="1:22" ht="15" customHeight="1" x14ac:dyDescent="0.25">
      <c r="A255" s="313"/>
      <c r="B255" s="313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</row>
    <row r="256" spans="1:22" ht="15" customHeight="1" x14ac:dyDescent="0.25">
      <c r="A256" s="313"/>
      <c r="B256" s="313"/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</row>
    <row r="264" spans="21:21" ht="33.75" x14ac:dyDescent="0.25">
      <c r="U264" s="87"/>
    </row>
    <row r="265" spans="21:21" ht="33.75" x14ac:dyDescent="0.25">
      <c r="U265" s="87"/>
    </row>
    <row r="266" spans="21:21" ht="33.75" x14ac:dyDescent="0.25">
      <c r="U266" s="87"/>
    </row>
  </sheetData>
  <mergeCells count="120">
    <mergeCell ref="U190:U193"/>
    <mergeCell ref="U221:U224"/>
    <mergeCell ref="D223:D224"/>
    <mergeCell ref="E223:E224"/>
    <mergeCell ref="I223:I224"/>
    <mergeCell ref="N249:T249"/>
    <mergeCell ref="N218:T218"/>
    <mergeCell ref="E221:E222"/>
    <mergeCell ref="F221:F222"/>
    <mergeCell ref="G221:G222"/>
    <mergeCell ref="H221:H222"/>
    <mergeCell ref="I221:I222"/>
    <mergeCell ref="J221:J222"/>
    <mergeCell ref="M221:M224"/>
    <mergeCell ref="K221:K222"/>
    <mergeCell ref="K223:K224"/>
    <mergeCell ref="I190:I191"/>
    <mergeCell ref="J190:J191"/>
    <mergeCell ref="O33:Q33"/>
    <mergeCell ref="O64:Q64"/>
    <mergeCell ref="O95:Q95"/>
    <mergeCell ref="O126:Q126"/>
    <mergeCell ref="O157:Q157"/>
    <mergeCell ref="P252:Q252"/>
    <mergeCell ref="E252:G252"/>
    <mergeCell ref="M190:M193"/>
    <mergeCell ref="K190:K191"/>
    <mergeCell ref="K192:K193"/>
    <mergeCell ref="U159:U162"/>
    <mergeCell ref="D161:D162"/>
    <mergeCell ref="E161:E162"/>
    <mergeCell ref="I161:I162"/>
    <mergeCell ref="N187:T187"/>
    <mergeCell ref="N156:T156"/>
    <mergeCell ref="E159:E160"/>
    <mergeCell ref="F159:F160"/>
    <mergeCell ref="G159:G160"/>
    <mergeCell ref="H159:H160"/>
    <mergeCell ref="I159:I160"/>
    <mergeCell ref="J159:J160"/>
    <mergeCell ref="M159:M162"/>
    <mergeCell ref="K159:K160"/>
    <mergeCell ref="K161:K162"/>
    <mergeCell ref="D192:D193"/>
    <mergeCell ref="E192:E193"/>
    <mergeCell ref="I192:I193"/>
    <mergeCell ref="E190:E191"/>
    <mergeCell ref="F190:F191"/>
    <mergeCell ref="G190:G191"/>
    <mergeCell ref="H190:H191"/>
    <mergeCell ref="M128:M131"/>
    <mergeCell ref="U128:U131"/>
    <mergeCell ref="D130:D131"/>
    <mergeCell ref="E130:E131"/>
    <mergeCell ref="I130:I131"/>
    <mergeCell ref="E128:E129"/>
    <mergeCell ref="F128:F129"/>
    <mergeCell ref="G128:G129"/>
    <mergeCell ref="H128:H129"/>
    <mergeCell ref="I128:I129"/>
    <mergeCell ref="J128:J129"/>
    <mergeCell ref="K128:K129"/>
    <mergeCell ref="K130:K131"/>
    <mergeCell ref="U97:U100"/>
    <mergeCell ref="D99:D100"/>
    <mergeCell ref="E99:E100"/>
    <mergeCell ref="I99:I100"/>
    <mergeCell ref="N125:T125"/>
    <mergeCell ref="N94:T94"/>
    <mergeCell ref="E97:E98"/>
    <mergeCell ref="F97:F98"/>
    <mergeCell ref="G97:G98"/>
    <mergeCell ref="H97:H98"/>
    <mergeCell ref="J97:J98"/>
    <mergeCell ref="M97:M100"/>
    <mergeCell ref="K97:K98"/>
    <mergeCell ref="K99:K100"/>
    <mergeCell ref="H35:H36"/>
    <mergeCell ref="I35:I36"/>
    <mergeCell ref="J35:J36"/>
    <mergeCell ref="M35:M38"/>
    <mergeCell ref="K35:K36"/>
    <mergeCell ref="K37:K38"/>
    <mergeCell ref="M66:M69"/>
    <mergeCell ref="U66:U69"/>
    <mergeCell ref="D68:D69"/>
    <mergeCell ref="E68:E69"/>
    <mergeCell ref="I68:I69"/>
    <mergeCell ref="E66:E67"/>
    <mergeCell ref="F66:F67"/>
    <mergeCell ref="G66:G67"/>
    <mergeCell ref="H66:H67"/>
    <mergeCell ref="I66:I67"/>
    <mergeCell ref="J66:J67"/>
    <mergeCell ref="K66:K67"/>
    <mergeCell ref="K68:K69"/>
    <mergeCell ref="I1:J1"/>
    <mergeCell ref="A254:U256"/>
    <mergeCell ref="U4:U7"/>
    <mergeCell ref="D6:D7"/>
    <mergeCell ref="E6:E7"/>
    <mergeCell ref="I6:I7"/>
    <mergeCell ref="E4:E5"/>
    <mergeCell ref="F4:F5"/>
    <mergeCell ref="G4:G5"/>
    <mergeCell ref="H4:H5"/>
    <mergeCell ref="I4:I5"/>
    <mergeCell ref="J4:J5"/>
    <mergeCell ref="K4:K5"/>
    <mergeCell ref="M4:M7"/>
    <mergeCell ref="K6:K7"/>
    <mergeCell ref="U35:U38"/>
    <mergeCell ref="D37:D38"/>
    <mergeCell ref="E37:E38"/>
    <mergeCell ref="I37:I38"/>
    <mergeCell ref="N63:T63"/>
    <mergeCell ref="N32:T32"/>
    <mergeCell ref="E35:E36"/>
    <mergeCell ref="F35:F36"/>
    <mergeCell ref="G35:G36"/>
  </mergeCells>
  <dataValidations count="2">
    <dataValidation type="list" allowBlank="1" showInputMessage="1" showErrorMessage="1" sqref="O4" xr:uid="{4E52E64C-765D-4C83-9031-FE7D95FAC229}">
      <formula1>#REF!</formula1>
    </dataValidation>
    <dataValidation type="list" allowBlank="1" showInputMessage="1" showErrorMessage="1" sqref="O35 B35 B4" xr:uid="{7BCCD216-F55B-4E33-B0F7-456DD92D8984}">
      <formula1>#REF!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C1AC5-7308-4A3D-9F66-52192CAD861D}">
  <dimension ref="A1:V265"/>
  <sheetViews>
    <sheetView topLeftCell="A158" workbookViewId="0">
      <selection activeCell="A254" sqref="A254:U256"/>
    </sheetView>
  </sheetViews>
  <sheetFormatPr defaultRowHeight="15" x14ac:dyDescent="0.25"/>
  <cols>
    <col min="1" max="1" width="6.7109375" style="12" customWidth="1"/>
    <col min="2" max="2" width="25.7109375" style="12" customWidth="1"/>
    <col min="3" max="4" width="10.7109375" style="12" customWidth="1"/>
    <col min="5" max="5" width="10.7109375" style="78" customWidth="1"/>
    <col min="6" max="7" width="9.140625" style="12"/>
    <col min="8" max="8" width="9.85546875" style="12" customWidth="1"/>
    <col min="9" max="12" width="9.28515625" style="12" customWidth="1"/>
    <col min="13" max="13" width="11.7109375" style="12" customWidth="1"/>
    <col min="14" max="14" width="6.7109375" style="12" customWidth="1"/>
    <col min="15" max="15" width="25.7109375" style="12" customWidth="1"/>
    <col min="16" max="17" width="10.7109375" style="12" customWidth="1"/>
    <col min="18" max="20" width="17.7109375" style="12" customWidth="1"/>
    <col min="21" max="16384" width="9.140625" style="12"/>
  </cols>
  <sheetData>
    <row r="1" spans="1:22" ht="15.75" x14ac:dyDescent="0.25">
      <c r="A1" s="39" t="s">
        <v>30</v>
      </c>
      <c r="B1" s="39"/>
      <c r="C1" s="39"/>
      <c r="D1" s="39"/>
      <c r="E1" s="66"/>
      <c r="F1" s="10"/>
      <c r="G1" s="10"/>
      <c r="H1" s="10"/>
      <c r="I1" s="312" t="s">
        <v>266</v>
      </c>
      <c r="J1" s="312"/>
      <c r="K1" s="10"/>
      <c r="L1" s="10"/>
    </row>
    <row r="3" spans="1:22" x14ac:dyDescent="0.25">
      <c r="A3" s="29"/>
      <c r="B3" s="29"/>
      <c r="C3" s="30"/>
      <c r="D3" s="30"/>
      <c r="E3" s="30"/>
      <c r="F3" s="30"/>
      <c r="G3" s="30"/>
      <c r="H3" s="30"/>
      <c r="I3" s="3"/>
      <c r="J3" s="3"/>
      <c r="K3" s="3"/>
      <c r="L3" s="3"/>
      <c r="P3" s="67"/>
    </row>
    <row r="4" spans="1:22" ht="15" customHeight="1" x14ac:dyDescent="0.25">
      <c r="A4" s="58" t="s">
        <v>5</v>
      </c>
      <c r="B4" s="9" t="s">
        <v>2</v>
      </c>
      <c r="C4" s="158" t="s">
        <v>155</v>
      </c>
      <c r="D4" s="11"/>
      <c r="E4" s="315" t="s">
        <v>9</v>
      </c>
      <c r="F4" s="316">
        <v>0.9</v>
      </c>
      <c r="G4" s="317" t="s">
        <v>3</v>
      </c>
      <c r="H4" s="318">
        <v>100</v>
      </c>
      <c r="I4" s="319" t="s">
        <v>1</v>
      </c>
      <c r="J4" s="320"/>
      <c r="K4" s="320" t="s">
        <v>21</v>
      </c>
      <c r="L4" s="10"/>
      <c r="M4" s="321"/>
      <c r="N4" s="11" t="s">
        <v>5</v>
      </c>
      <c r="O4" s="9" t="s">
        <v>2</v>
      </c>
      <c r="P4" s="33"/>
      <c r="Q4" s="33"/>
      <c r="R4" s="33"/>
      <c r="S4" s="33"/>
      <c r="T4" s="33"/>
      <c r="U4" s="314" t="s">
        <v>20</v>
      </c>
    </row>
    <row r="5" spans="1:22" ht="15" customHeight="1" x14ac:dyDescent="0.25">
      <c r="A5" s="9" t="s">
        <v>6</v>
      </c>
      <c r="B5" s="49">
        <v>3</v>
      </c>
      <c r="C5" s="210" t="s">
        <v>156</v>
      </c>
      <c r="D5" s="10"/>
      <c r="E5" s="315"/>
      <c r="F5" s="316"/>
      <c r="G5" s="317"/>
      <c r="H5" s="318"/>
      <c r="I5" s="319"/>
      <c r="J5" s="320"/>
      <c r="K5" s="320"/>
      <c r="L5" s="9"/>
      <c r="M5" s="321"/>
      <c r="N5" s="9" t="s">
        <v>6</v>
      </c>
      <c r="O5" s="49">
        <v>3</v>
      </c>
      <c r="P5" s="35"/>
      <c r="Q5" s="35"/>
      <c r="R5" s="35"/>
      <c r="S5" s="35"/>
      <c r="T5" s="35"/>
      <c r="U5" s="314"/>
      <c r="V5" s="2"/>
    </row>
    <row r="6" spans="1:22" ht="15" customHeight="1" x14ac:dyDescent="0.25">
      <c r="A6" s="10"/>
      <c r="B6" s="10" t="s">
        <v>154</v>
      </c>
      <c r="C6" s="10"/>
      <c r="D6" s="314" t="s">
        <v>31</v>
      </c>
      <c r="E6" s="314" t="s">
        <v>32</v>
      </c>
      <c r="F6" s="10"/>
      <c r="G6" s="10"/>
      <c r="H6" s="10"/>
      <c r="I6" s="314" t="s">
        <v>15</v>
      </c>
      <c r="J6" s="85" t="s">
        <v>37</v>
      </c>
      <c r="K6" s="322" t="s">
        <v>51</v>
      </c>
      <c r="L6" s="86" t="s">
        <v>33</v>
      </c>
      <c r="M6" s="321"/>
      <c r="N6" s="34"/>
      <c r="O6" s="35"/>
      <c r="P6" s="35" t="s">
        <v>18</v>
      </c>
      <c r="Q6" s="35"/>
      <c r="R6" s="35" t="s">
        <v>19</v>
      </c>
      <c r="S6" s="35"/>
      <c r="T6" s="35"/>
      <c r="U6" s="314"/>
      <c r="V6" s="2"/>
    </row>
    <row r="7" spans="1:22" ht="15" customHeight="1" x14ac:dyDescent="0.25">
      <c r="A7" s="1" t="s">
        <v>16</v>
      </c>
      <c r="B7" s="26"/>
      <c r="C7" s="1" t="s">
        <v>7</v>
      </c>
      <c r="D7" s="314"/>
      <c r="E7" s="314"/>
      <c r="F7" s="1" t="s">
        <v>0</v>
      </c>
      <c r="G7" s="1" t="s">
        <v>8</v>
      </c>
      <c r="H7" s="1" t="s">
        <v>4</v>
      </c>
      <c r="I7" s="314"/>
      <c r="J7" s="85" t="s">
        <v>35</v>
      </c>
      <c r="K7" s="322"/>
      <c r="L7" s="86" t="s">
        <v>34</v>
      </c>
      <c r="M7" s="321"/>
      <c r="N7" s="36" t="s">
        <v>16</v>
      </c>
      <c r="O7" s="36" t="s">
        <v>17</v>
      </c>
      <c r="P7" s="37" t="s">
        <v>22</v>
      </c>
      <c r="Q7" s="38" t="s">
        <v>23</v>
      </c>
      <c r="R7" s="38" t="s">
        <v>24</v>
      </c>
      <c r="S7" s="38" t="s">
        <v>25</v>
      </c>
      <c r="T7" s="38" t="s">
        <v>25</v>
      </c>
      <c r="U7" s="314"/>
    </row>
    <row r="8" spans="1:22" ht="15" customHeight="1" x14ac:dyDescent="0.25">
      <c r="A8" s="160">
        <v>1</v>
      </c>
      <c r="B8" s="161" t="s">
        <v>145</v>
      </c>
      <c r="C8" s="179">
        <v>2.9</v>
      </c>
      <c r="D8" s="180">
        <v>3</v>
      </c>
      <c r="E8" s="68">
        <v>3.55</v>
      </c>
      <c r="F8" s="53">
        <f t="shared" ref="F8:F31" si="0">IF(I8="B", $H$4/C8*$F$4,IF(E8&lt;=C8,$I$4,IF(E8&gt;C8,SUM($H$4/C8*$F$4,0,ROUNDUP(,0)))))</f>
        <v>31.034482758620694</v>
      </c>
      <c r="G8" s="69">
        <v>2</v>
      </c>
      <c r="H8" s="70">
        <f>IF(F8="NO BET",0,IF(G8&gt;1,F8*-1,IF(G8=1,SUM(F8*E8-F8,0))))</f>
        <v>-31.034482758620694</v>
      </c>
      <c r="I8" s="71"/>
      <c r="J8" s="46" t="s">
        <v>66</v>
      </c>
      <c r="K8" s="46" t="s">
        <v>66</v>
      </c>
      <c r="L8" s="201">
        <v>1.29</v>
      </c>
      <c r="M8" s="69"/>
      <c r="N8" s="54">
        <v>1</v>
      </c>
      <c r="O8" s="43" t="s">
        <v>145</v>
      </c>
      <c r="P8" s="28">
        <v>3</v>
      </c>
      <c r="Q8" s="55">
        <v>0</v>
      </c>
      <c r="R8" s="56">
        <v>0</v>
      </c>
      <c r="S8" s="56">
        <v>400</v>
      </c>
      <c r="T8" s="56">
        <v>0</v>
      </c>
      <c r="U8" s="46" t="s">
        <v>264</v>
      </c>
      <c r="V8" s="144"/>
    </row>
    <row r="9" spans="1:22" ht="15" customHeight="1" x14ac:dyDescent="0.25">
      <c r="A9" s="147">
        <v>2</v>
      </c>
      <c r="B9" s="43" t="s">
        <v>146</v>
      </c>
      <c r="C9" s="27">
        <v>6.5</v>
      </c>
      <c r="D9" s="28">
        <v>9.1999999999999993</v>
      </c>
      <c r="E9" s="72">
        <v>13.5</v>
      </c>
      <c r="F9" s="4">
        <v>0</v>
      </c>
      <c r="G9" s="73"/>
      <c r="H9" s="74" t="b">
        <f t="shared" ref="H9:H31" si="1">IF(F9="NO BET",0,IF(G9&gt;1,F9*-1,IF(G9=1,SUM(F9*E9-F9,0))))</f>
        <v>0</v>
      </c>
      <c r="I9" s="75"/>
      <c r="J9" s="46" t="s">
        <v>66</v>
      </c>
      <c r="K9" s="46"/>
      <c r="L9" s="83">
        <v>0</v>
      </c>
      <c r="M9" s="76"/>
      <c r="N9" s="148">
        <v>2</v>
      </c>
      <c r="O9" s="43" t="s">
        <v>146</v>
      </c>
      <c r="P9" s="28">
        <v>9.1999999999999993</v>
      </c>
      <c r="Q9" s="42">
        <v>0</v>
      </c>
      <c r="R9" s="50">
        <v>0</v>
      </c>
      <c r="S9" s="50">
        <v>0</v>
      </c>
      <c r="T9" s="50">
        <v>0</v>
      </c>
      <c r="U9" s="46"/>
      <c r="V9" s="144"/>
    </row>
    <row r="10" spans="1:22" ht="15" customHeight="1" x14ac:dyDescent="0.25">
      <c r="A10" s="147">
        <v>3</v>
      </c>
      <c r="B10" s="43" t="s">
        <v>147</v>
      </c>
      <c r="C10" s="23">
        <v>8.8000000000000007</v>
      </c>
      <c r="D10" s="24">
        <v>6.2</v>
      </c>
      <c r="E10" s="72">
        <v>5.6</v>
      </c>
      <c r="F10" s="4" t="str">
        <f t="shared" si="0"/>
        <v>NO BET</v>
      </c>
      <c r="G10" s="73"/>
      <c r="H10" s="74">
        <f t="shared" si="1"/>
        <v>0</v>
      </c>
      <c r="I10" s="75"/>
      <c r="J10" s="46"/>
      <c r="K10" s="46"/>
      <c r="L10" s="83">
        <f t="shared" ref="L10:L16" si="2">SUM(I10*J10*K10)</f>
        <v>0</v>
      </c>
      <c r="M10" s="76"/>
      <c r="N10" s="148">
        <v>3</v>
      </c>
      <c r="O10" s="43" t="s">
        <v>147</v>
      </c>
      <c r="P10" s="24">
        <v>6.2</v>
      </c>
      <c r="Q10" s="42">
        <v>0</v>
      </c>
      <c r="R10" s="50">
        <v>0</v>
      </c>
      <c r="S10" s="50">
        <v>0</v>
      </c>
      <c r="T10" s="50">
        <v>0</v>
      </c>
      <c r="U10" s="46"/>
      <c r="V10" s="144"/>
    </row>
    <row r="11" spans="1:22" ht="15" customHeight="1" x14ac:dyDescent="0.25">
      <c r="A11" s="160">
        <v>4</v>
      </c>
      <c r="B11" s="161" t="s">
        <v>148</v>
      </c>
      <c r="C11" s="229">
        <v>6.6</v>
      </c>
      <c r="D11" s="230">
        <v>15</v>
      </c>
      <c r="E11" s="72">
        <v>16.5</v>
      </c>
      <c r="F11" s="231">
        <f t="shared" si="0"/>
        <v>13.636363636363637</v>
      </c>
      <c r="G11" s="232">
        <v>1</v>
      </c>
      <c r="H11" s="233">
        <f t="shared" si="1"/>
        <v>211.36363636363637</v>
      </c>
      <c r="I11" s="234"/>
      <c r="J11" s="235" t="s">
        <v>66</v>
      </c>
      <c r="K11" s="235" t="s">
        <v>66</v>
      </c>
      <c r="L11" s="202">
        <v>1.55</v>
      </c>
      <c r="M11" s="232"/>
      <c r="N11" s="200">
        <v>4</v>
      </c>
      <c r="O11" s="236" t="s">
        <v>148</v>
      </c>
      <c r="P11" s="230">
        <v>15</v>
      </c>
      <c r="Q11" s="237">
        <v>0</v>
      </c>
      <c r="R11" s="237">
        <v>0</v>
      </c>
      <c r="S11" s="237">
        <v>0</v>
      </c>
      <c r="T11" s="237">
        <v>0</v>
      </c>
      <c r="U11" s="235"/>
      <c r="V11" s="144"/>
    </row>
    <row r="12" spans="1:22" ht="15" customHeight="1" x14ac:dyDescent="0.25">
      <c r="A12" s="185">
        <v>5</v>
      </c>
      <c r="B12" s="186" t="s">
        <v>157</v>
      </c>
      <c r="C12" s="187">
        <v>3.2</v>
      </c>
      <c r="D12" s="188">
        <v>3.2</v>
      </c>
      <c r="E12" s="152">
        <v>3</v>
      </c>
      <c r="F12" s="153" t="str">
        <f t="shared" si="0"/>
        <v>NO BET</v>
      </c>
      <c r="G12" s="76"/>
      <c r="H12" s="154">
        <f t="shared" si="1"/>
        <v>0</v>
      </c>
      <c r="I12" s="77"/>
      <c r="J12" s="46" t="s">
        <v>66</v>
      </c>
      <c r="K12" s="46" t="s">
        <v>66</v>
      </c>
      <c r="L12" s="155">
        <v>0</v>
      </c>
      <c r="M12" s="76"/>
      <c r="N12" s="46">
        <v>5</v>
      </c>
      <c r="O12" s="150" t="s">
        <v>149</v>
      </c>
      <c r="P12" s="151">
        <v>3.2</v>
      </c>
      <c r="Q12" s="156">
        <v>0</v>
      </c>
      <c r="R12" s="157">
        <v>0</v>
      </c>
      <c r="S12" s="157">
        <v>200</v>
      </c>
      <c r="T12" s="157">
        <v>0</v>
      </c>
      <c r="U12" s="46" t="s">
        <v>264</v>
      </c>
      <c r="V12" s="144"/>
    </row>
    <row r="13" spans="1:22" ht="15" customHeight="1" x14ac:dyDescent="0.25">
      <c r="A13" s="147">
        <v>6</v>
      </c>
      <c r="B13" s="43" t="s">
        <v>150</v>
      </c>
      <c r="C13" s="23">
        <v>235</v>
      </c>
      <c r="D13" s="24">
        <v>150</v>
      </c>
      <c r="E13" s="72">
        <v>440</v>
      </c>
      <c r="F13" s="4"/>
      <c r="G13" s="73"/>
      <c r="H13" s="74" t="b">
        <f t="shared" si="1"/>
        <v>0</v>
      </c>
      <c r="I13" s="75"/>
      <c r="J13" s="46"/>
      <c r="K13" s="46"/>
      <c r="L13" s="83">
        <f t="shared" si="2"/>
        <v>0</v>
      </c>
      <c r="M13" s="73"/>
      <c r="N13" s="148">
        <v>6</v>
      </c>
      <c r="O13" s="43" t="s">
        <v>150</v>
      </c>
      <c r="P13" s="24">
        <v>150</v>
      </c>
      <c r="Q13" s="42">
        <v>0</v>
      </c>
      <c r="R13" s="50">
        <v>0</v>
      </c>
      <c r="S13" s="50">
        <v>0</v>
      </c>
      <c r="T13" s="50">
        <v>0</v>
      </c>
      <c r="U13" s="46"/>
      <c r="V13" s="144"/>
    </row>
    <row r="14" spans="1:22" ht="15" customHeight="1" x14ac:dyDescent="0.25">
      <c r="A14" s="160">
        <v>7</v>
      </c>
      <c r="B14" s="161" t="s">
        <v>151</v>
      </c>
      <c r="C14" s="179">
        <v>5.5</v>
      </c>
      <c r="D14" s="180">
        <v>6</v>
      </c>
      <c r="E14" s="72">
        <v>18</v>
      </c>
      <c r="F14" s="4">
        <f t="shared" si="0"/>
        <v>16.363636363636367</v>
      </c>
      <c r="G14" s="73">
        <v>2</v>
      </c>
      <c r="H14" s="74">
        <f t="shared" si="1"/>
        <v>-16.363636363636367</v>
      </c>
      <c r="I14" s="77"/>
      <c r="J14" s="46"/>
      <c r="K14" s="46" t="s">
        <v>66</v>
      </c>
      <c r="L14" s="202">
        <v>1.05</v>
      </c>
      <c r="M14" s="73"/>
      <c r="N14" s="148">
        <v>7</v>
      </c>
      <c r="O14" s="43" t="s">
        <v>151</v>
      </c>
      <c r="P14" s="28">
        <v>6</v>
      </c>
      <c r="Q14" s="42">
        <v>0</v>
      </c>
      <c r="R14" s="50">
        <v>0</v>
      </c>
      <c r="S14" s="50">
        <v>0</v>
      </c>
      <c r="T14" s="50">
        <v>0</v>
      </c>
      <c r="U14" s="46"/>
      <c r="V14" s="144"/>
    </row>
    <row r="15" spans="1:22" ht="15" customHeight="1" x14ac:dyDescent="0.25">
      <c r="A15" s="166">
        <v>8</v>
      </c>
      <c r="B15" s="167" t="s">
        <v>152</v>
      </c>
      <c r="C15" s="168">
        <v>0</v>
      </c>
      <c r="D15" s="169">
        <v>0</v>
      </c>
      <c r="E15" s="170">
        <f t="shared" ref="E15:E31" si="3">D15</f>
        <v>0</v>
      </c>
      <c r="F15" s="171" t="str">
        <f t="shared" si="0"/>
        <v>NO BET</v>
      </c>
      <c r="G15" s="205"/>
      <c r="H15" s="173">
        <f t="shared" si="1"/>
        <v>0</v>
      </c>
      <c r="I15" s="206"/>
      <c r="J15" s="51"/>
      <c r="K15" s="51"/>
      <c r="L15" s="196"/>
      <c r="M15" s="205"/>
      <c r="N15" s="51">
        <v>8</v>
      </c>
      <c r="O15" s="167" t="s">
        <v>152</v>
      </c>
      <c r="P15" s="169">
        <v>0</v>
      </c>
      <c r="Q15" s="176">
        <v>0</v>
      </c>
      <c r="R15" s="177">
        <v>0</v>
      </c>
      <c r="S15" s="177">
        <v>0</v>
      </c>
      <c r="T15" s="177">
        <v>0</v>
      </c>
      <c r="U15" s="51"/>
      <c r="V15" s="144"/>
    </row>
    <row r="16" spans="1:22" ht="15" customHeight="1" x14ac:dyDescent="0.25">
      <c r="A16" s="147">
        <v>9</v>
      </c>
      <c r="B16" s="43" t="s">
        <v>153</v>
      </c>
      <c r="C16" s="23">
        <v>101</v>
      </c>
      <c r="D16" s="24">
        <v>150</v>
      </c>
      <c r="E16" s="72">
        <v>170</v>
      </c>
      <c r="F16" s="4">
        <v>0</v>
      </c>
      <c r="G16" s="73"/>
      <c r="H16" s="74" t="b">
        <f t="shared" si="1"/>
        <v>0</v>
      </c>
      <c r="I16" s="75"/>
      <c r="J16" s="46"/>
      <c r="K16" s="46"/>
      <c r="L16" s="83">
        <f t="shared" si="2"/>
        <v>0</v>
      </c>
      <c r="M16" s="73"/>
      <c r="N16" s="148">
        <v>9</v>
      </c>
      <c r="O16" s="43" t="s">
        <v>153</v>
      </c>
      <c r="P16" s="24">
        <v>150</v>
      </c>
      <c r="Q16" s="42">
        <v>0</v>
      </c>
      <c r="R16" s="50">
        <v>0</v>
      </c>
      <c r="S16" s="50">
        <v>0</v>
      </c>
      <c r="T16" s="50">
        <v>0</v>
      </c>
      <c r="U16" s="46"/>
      <c r="V16" s="144"/>
    </row>
    <row r="17" spans="1:22" ht="15" hidden="1" customHeight="1" x14ac:dyDescent="0.25">
      <c r="A17" s="147">
        <v>10</v>
      </c>
      <c r="B17" s="48"/>
      <c r="C17" s="23">
        <v>0</v>
      </c>
      <c r="D17" s="24">
        <v>0</v>
      </c>
      <c r="E17" s="72">
        <f t="shared" si="3"/>
        <v>0</v>
      </c>
      <c r="F17" s="4" t="str">
        <f t="shared" si="0"/>
        <v>NO BET</v>
      </c>
      <c r="G17" s="73"/>
      <c r="H17" s="74">
        <f t="shared" si="1"/>
        <v>0</v>
      </c>
      <c r="I17" s="75"/>
      <c r="J17" s="46"/>
      <c r="K17" s="46"/>
      <c r="L17" s="84">
        <f t="shared" ref="L17:L31" si="4">SUM(I17*J17*K17)</f>
        <v>0</v>
      </c>
      <c r="M17" s="73"/>
      <c r="N17" s="148">
        <v>10</v>
      </c>
      <c r="O17" s="48"/>
      <c r="P17" s="42">
        <v>0</v>
      </c>
      <c r="Q17" s="42">
        <v>0</v>
      </c>
      <c r="R17" s="50">
        <v>0</v>
      </c>
      <c r="S17" s="50">
        <v>0</v>
      </c>
      <c r="T17" s="50">
        <v>0</v>
      </c>
      <c r="U17" s="46"/>
      <c r="V17" s="144"/>
    </row>
    <row r="18" spans="1:22" ht="15" hidden="1" customHeight="1" x14ac:dyDescent="0.25">
      <c r="A18" s="147">
        <v>11</v>
      </c>
      <c r="B18" s="48"/>
      <c r="C18" s="23">
        <v>0</v>
      </c>
      <c r="D18" s="24">
        <v>0</v>
      </c>
      <c r="E18" s="72">
        <f t="shared" si="3"/>
        <v>0</v>
      </c>
      <c r="F18" s="4" t="str">
        <f t="shared" si="0"/>
        <v>NO BET</v>
      </c>
      <c r="G18" s="73"/>
      <c r="H18" s="74">
        <f t="shared" si="1"/>
        <v>0</v>
      </c>
      <c r="I18" s="75"/>
      <c r="J18" s="46"/>
      <c r="K18" s="46"/>
      <c r="L18" s="84">
        <f t="shared" si="4"/>
        <v>0</v>
      </c>
      <c r="M18" s="73"/>
      <c r="N18" s="148">
        <v>11</v>
      </c>
      <c r="O18" s="48"/>
      <c r="P18" s="42">
        <v>0</v>
      </c>
      <c r="Q18" s="42">
        <v>0</v>
      </c>
      <c r="R18" s="50">
        <v>0</v>
      </c>
      <c r="S18" s="50">
        <v>0</v>
      </c>
      <c r="T18" s="50">
        <v>0</v>
      </c>
      <c r="U18" s="46"/>
      <c r="V18" s="144"/>
    </row>
    <row r="19" spans="1:22" ht="15" hidden="1" customHeight="1" x14ac:dyDescent="0.25">
      <c r="A19" s="147">
        <v>12</v>
      </c>
      <c r="B19" s="48"/>
      <c r="C19" s="23">
        <v>0</v>
      </c>
      <c r="D19" s="24">
        <v>0</v>
      </c>
      <c r="E19" s="72">
        <f t="shared" si="3"/>
        <v>0</v>
      </c>
      <c r="F19" s="4" t="str">
        <f t="shared" si="0"/>
        <v>NO BET</v>
      </c>
      <c r="G19" s="73"/>
      <c r="H19" s="74">
        <f t="shared" si="1"/>
        <v>0</v>
      </c>
      <c r="I19" s="75"/>
      <c r="J19" s="46"/>
      <c r="K19" s="46"/>
      <c r="L19" s="84">
        <f t="shared" si="4"/>
        <v>0</v>
      </c>
      <c r="M19" s="73"/>
      <c r="N19" s="148">
        <v>12</v>
      </c>
      <c r="O19" s="48"/>
      <c r="P19" s="42">
        <v>0</v>
      </c>
      <c r="Q19" s="42">
        <v>0</v>
      </c>
      <c r="R19" s="50">
        <v>0</v>
      </c>
      <c r="S19" s="50">
        <v>0</v>
      </c>
      <c r="T19" s="50">
        <v>0</v>
      </c>
      <c r="U19" s="46"/>
      <c r="V19" s="144"/>
    </row>
    <row r="20" spans="1:22" ht="15" hidden="1" customHeight="1" x14ac:dyDescent="0.25">
      <c r="A20" s="147">
        <v>13</v>
      </c>
      <c r="B20" s="48"/>
      <c r="C20" s="23">
        <v>0</v>
      </c>
      <c r="D20" s="24">
        <v>0</v>
      </c>
      <c r="E20" s="72">
        <f t="shared" si="3"/>
        <v>0</v>
      </c>
      <c r="F20" s="4" t="str">
        <f t="shared" si="0"/>
        <v>NO BET</v>
      </c>
      <c r="G20" s="73"/>
      <c r="H20" s="74">
        <f t="shared" si="1"/>
        <v>0</v>
      </c>
      <c r="I20" s="75"/>
      <c r="J20" s="46"/>
      <c r="K20" s="46"/>
      <c r="L20" s="84">
        <f t="shared" si="4"/>
        <v>0</v>
      </c>
      <c r="M20" s="73"/>
      <c r="N20" s="148">
        <v>13</v>
      </c>
      <c r="O20" s="48"/>
      <c r="P20" s="42">
        <v>0</v>
      </c>
      <c r="Q20" s="42">
        <v>0</v>
      </c>
      <c r="R20" s="50">
        <v>0</v>
      </c>
      <c r="S20" s="50">
        <v>0</v>
      </c>
      <c r="T20" s="50">
        <v>0</v>
      </c>
      <c r="U20" s="46"/>
      <c r="V20" s="144"/>
    </row>
    <row r="21" spans="1:22" ht="15" hidden="1" customHeight="1" x14ac:dyDescent="0.25">
      <c r="A21" s="147">
        <v>14</v>
      </c>
      <c r="B21" s="48"/>
      <c r="C21" s="23">
        <v>0</v>
      </c>
      <c r="D21" s="24">
        <v>0</v>
      </c>
      <c r="E21" s="72">
        <f t="shared" si="3"/>
        <v>0</v>
      </c>
      <c r="F21" s="4" t="str">
        <f t="shared" si="0"/>
        <v>NO BET</v>
      </c>
      <c r="G21" s="73"/>
      <c r="H21" s="74">
        <f t="shared" si="1"/>
        <v>0</v>
      </c>
      <c r="I21" s="75"/>
      <c r="J21" s="46"/>
      <c r="K21" s="46"/>
      <c r="L21" s="84">
        <f t="shared" si="4"/>
        <v>0</v>
      </c>
      <c r="M21" s="73" t="s">
        <v>12</v>
      </c>
      <c r="N21" s="148">
        <v>14</v>
      </c>
      <c r="O21" s="48"/>
      <c r="P21" s="42">
        <v>0</v>
      </c>
      <c r="Q21" s="42">
        <v>0</v>
      </c>
      <c r="R21" s="50">
        <v>0</v>
      </c>
      <c r="S21" s="50">
        <v>0</v>
      </c>
      <c r="T21" s="50">
        <v>0</v>
      </c>
      <c r="U21" s="46"/>
      <c r="V21" s="144"/>
    </row>
    <row r="22" spans="1:22" ht="15" hidden="1" customHeight="1" x14ac:dyDescent="0.25">
      <c r="A22" s="147">
        <v>15</v>
      </c>
      <c r="B22" s="52"/>
      <c r="C22" s="27">
        <v>0</v>
      </c>
      <c r="D22" s="28">
        <v>0</v>
      </c>
      <c r="E22" s="68">
        <f t="shared" si="3"/>
        <v>0</v>
      </c>
      <c r="F22" s="53" t="str">
        <f t="shared" si="0"/>
        <v>NO BET</v>
      </c>
      <c r="G22" s="69"/>
      <c r="H22" s="70">
        <f t="shared" si="1"/>
        <v>0</v>
      </c>
      <c r="I22" s="71"/>
      <c r="J22" s="54"/>
      <c r="K22" s="54"/>
      <c r="L22" s="84">
        <f t="shared" si="4"/>
        <v>0</v>
      </c>
      <c r="M22" s="69"/>
      <c r="N22" s="54">
        <v>15</v>
      </c>
      <c r="O22" s="52"/>
      <c r="P22" s="55">
        <v>0</v>
      </c>
      <c r="Q22" s="55">
        <v>0</v>
      </c>
      <c r="R22" s="56">
        <v>0</v>
      </c>
      <c r="S22" s="56">
        <v>0</v>
      </c>
      <c r="T22" s="56">
        <v>0</v>
      </c>
      <c r="U22" s="54"/>
      <c r="V22" s="144"/>
    </row>
    <row r="23" spans="1:22" ht="15" hidden="1" customHeight="1" x14ac:dyDescent="0.25">
      <c r="A23" s="147">
        <v>16</v>
      </c>
      <c r="B23" s="48"/>
      <c r="C23" s="23">
        <v>0</v>
      </c>
      <c r="D23" s="24">
        <v>0</v>
      </c>
      <c r="E23" s="72">
        <f t="shared" si="3"/>
        <v>0</v>
      </c>
      <c r="F23" s="4" t="str">
        <f t="shared" si="0"/>
        <v>NO BET</v>
      </c>
      <c r="G23" s="73"/>
      <c r="H23" s="74">
        <f t="shared" si="1"/>
        <v>0</v>
      </c>
      <c r="I23" s="75"/>
      <c r="J23" s="46"/>
      <c r="K23" s="46"/>
      <c r="L23" s="84">
        <f t="shared" si="4"/>
        <v>0</v>
      </c>
      <c r="M23" s="73"/>
      <c r="N23" s="148">
        <v>16</v>
      </c>
      <c r="O23" s="48"/>
      <c r="P23" s="42">
        <v>0</v>
      </c>
      <c r="Q23" s="42">
        <v>0</v>
      </c>
      <c r="R23" s="50">
        <v>0</v>
      </c>
      <c r="S23" s="50">
        <v>0</v>
      </c>
      <c r="T23" s="50">
        <v>0</v>
      </c>
      <c r="U23" s="46"/>
      <c r="V23" s="144"/>
    </row>
    <row r="24" spans="1:22" ht="15" hidden="1" customHeight="1" x14ac:dyDescent="0.3">
      <c r="A24" s="147">
        <v>17</v>
      </c>
      <c r="B24" s="31"/>
      <c r="C24" s="23">
        <v>0</v>
      </c>
      <c r="D24" s="24">
        <v>0</v>
      </c>
      <c r="E24" s="72">
        <f t="shared" si="3"/>
        <v>0</v>
      </c>
      <c r="F24" s="4" t="str">
        <f t="shared" si="0"/>
        <v>NO BET</v>
      </c>
      <c r="G24" s="73"/>
      <c r="H24" s="74">
        <f t="shared" si="1"/>
        <v>0</v>
      </c>
      <c r="I24" s="75"/>
      <c r="J24" s="46"/>
      <c r="K24" s="46"/>
      <c r="L24" s="84">
        <f t="shared" si="4"/>
        <v>0</v>
      </c>
      <c r="M24" s="73"/>
      <c r="N24" s="148">
        <v>17</v>
      </c>
      <c r="O24" s="45"/>
      <c r="P24" s="42">
        <v>0</v>
      </c>
      <c r="Q24" s="42">
        <v>0</v>
      </c>
      <c r="R24" s="50">
        <v>0</v>
      </c>
      <c r="S24" s="50">
        <v>0</v>
      </c>
      <c r="T24" s="50">
        <v>0</v>
      </c>
      <c r="U24" s="46"/>
      <c r="V24" s="144"/>
    </row>
    <row r="25" spans="1:22" ht="15" hidden="1" customHeight="1" x14ac:dyDescent="0.3">
      <c r="A25" s="147">
        <v>18</v>
      </c>
      <c r="B25" s="31"/>
      <c r="C25" s="23">
        <v>0</v>
      </c>
      <c r="D25" s="24">
        <v>0</v>
      </c>
      <c r="E25" s="72">
        <f t="shared" si="3"/>
        <v>0</v>
      </c>
      <c r="F25" s="4" t="str">
        <f t="shared" si="0"/>
        <v>NO BET</v>
      </c>
      <c r="G25" s="73"/>
      <c r="H25" s="74">
        <f t="shared" si="1"/>
        <v>0</v>
      </c>
      <c r="I25" s="75"/>
      <c r="J25" s="46"/>
      <c r="K25" s="46"/>
      <c r="L25" s="84">
        <f t="shared" si="4"/>
        <v>0</v>
      </c>
      <c r="M25" s="73"/>
      <c r="N25" s="148">
        <v>18</v>
      </c>
      <c r="O25" s="45"/>
      <c r="P25" s="42">
        <v>0</v>
      </c>
      <c r="Q25" s="42">
        <v>0</v>
      </c>
      <c r="R25" s="50">
        <v>0</v>
      </c>
      <c r="S25" s="50">
        <v>0</v>
      </c>
      <c r="T25" s="50">
        <v>0</v>
      </c>
      <c r="U25" s="46"/>
      <c r="V25" s="144"/>
    </row>
    <row r="26" spans="1:22" ht="15" hidden="1" customHeight="1" x14ac:dyDescent="0.3">
      <c r="A26" s="147">
        <v>19</v>
      </c>
      <c r="B26" s="31"/>
      <c r="C26" s="23">
        <v>0</v>
      </c>
      <c r="D26" s="24">
        <v>0</v>
      </c>
      <c r="E26" s="72">
        <f t="shared" si="3"/>
        <v>0</v>
      </c>
      <c r="F26" s="4" t="str">
        <f t="shared" si="0"/>
        <v>NO BET</v>
      </c>
      <c r="G26" s="73"/>
      <c r="H26" s="74">
        <f t="shared" si="1"/>
        <v>0</v>
      </c>
      <c r="I26" s="75"/>
      <c r="J26" s="46"/>
      <c r="K26" s="46"/>
      <c r="L26" s="84">
        <f t="shared" si="4"/>
        <v>0</v>
      </c>
      <c r="M26" s="73"/>
      <c r="N26" s="148">
        <v>19</v>
      </c>
      <c r="O26" s="45"/>
      <c r="P26" s="42">
        <v>0</v>
      </c>
      <c r="Q26" s="42">
        <v>0</v>
      </c>
      <c r="R26" s="50">
        <v>0</v>
      </c>
      <c r="S26" s="50">
        <v>0</v>
      </c>
      <c r="T26" s="50">
        <v>0</v>
      </c>
      <c r="U26" s="46"/>
      <c r="V26" s="144"/>
    </row>
    <row r="27" spans="1:22" ht="15" hidden="1" customHeight="1" x14ac:dyDescent="0.3">
      <c r="A27" s="147">
        <v>20</v>
      </c>
      <c r="B27" s="31"/>
      <c r="C27" s="23">
        <v>0</v>
      </c>
      <c r="D27" s="24">
        <v>0</v>
      </c>
      <c r="E27" s="72">
        <f t="shared" si="3"/>
        <v>0</v>
      </c>
      <c r="F27" s="4" t="str">
        <f t="shared" si="0"/>
        <v>NO BET</v>
      </c>
      <c r="G27" s="73"/>
      <c r="H27" s="74">
        <f t="shared" si="1"/>
        <v>0</v>
      </c>
      <c r="I27" s="77"/>
      <c r="J27" s="46"/>
      <c r="K27" s="46"/>
      <c r="L27" s="84">
        <f t="shared" si="4"/>
        <v>0</v>
      </c>
      <c r="M27" s="73"/>
      <c r="N27" s="148">
        <v>20</v>
      </c>
      <c r="O27" s="45"/>
      <c r="P27" s="42">
        <v>0</v>
      </c>
      <c r="Q27" s="42">
        <v>0</v>
      </c>
      <c r="R27" s="50">
        <v>0</v>
      </c>
      <c r="S27" s="50">
        <v>0</v>
      </c>
      <c r="T27" s="50">
        <v>0</v>
      </c>
      <c r="U27" s="46"/>
      <c r="V27" s="144"/>
    </row>
    <row r="28" spans="1:22" ht="15" hidden="1" customHeight="1" x14ac:dyDescent="0.3">
      <c r="A28" s="147">
        <v>21</v>
      </c>
      <c r="B28" s="32"/>
      <c r="C28" s="23">
        <v>0</v>
      </c>
      <c r="D28" s="24">
        <v>0</v>
      </c>
      <c r="E28" s="72">
        <f t="shared" si="3"/>
        <v>0</v>
      </c>
      <c r="F28" s="4" t="str">
        <f t="shared" si="0"/>
        <v>NO BET</v>
      </c>
      <c r="G28" s="73"/>
      <c r="H28" s="74">
        <f t="shared" si="1"/>
        <v>0</v>
      </c>
      <c r="I28" s="75"/>
      <c r="J28" s="46"/>
      <c r="K28" s="46"/>
      <c r="L28" s="84">
        <f t="shared" si="4"/>
        <v>0</v>
      </c>
      <c r="M28" s="76"/>
      <c r="N28" s="148">
        <v>21</v>
      </c>
      <c r="O28" s="45"/>
      <c r="P28" s="42">
        <v>0</v>
      </c>
      <c r="Q28" s="42">
        <v>0</v>
      </c>
      <c r="R28" s="50">
        <v>0</v>
      </c>
      <c r="S28" s="50">
        <v>0</v>
      </c>
      <c r="T28" s="50">
        <v>0</v>
      </c>
      <c r="U28" s="46"/>
      <c r="V28" s="144"/>
    </row>
    <row r="29" spans="1:22" ht="15" hidden="1" customHeight="1" x14ac:dyDescent="0.3">
      <c r="A29" s="147">
        <v>22</v>
      </c>
      <c r="B29" s="31"/>
      <c r="C29" s="27">
        <v>0</v>
      </c>
      <c r="D29" s="28">
        <v>0</v>
      </c>
      <c r="E29" s="72">
        <f t="shared" si="3"/>
        <v>0</v>
      </c>
      <c r="F29" s="4" t="str">
        <f t="shared" si="0"/>
        <v>NO BET</v>
      </c>
      <c r="G29" s="73"/>
      <c r="H29" s="74">
        <f t="shared" si="1"/>
        <v>0</v>
      </c>
      <c r="I29" s="75"/>
      <c r="J29" s="46"/>
      <c r="K29" s="46"/>
      <c r="L29" s="84">
        <f t="shared" si="4"/>
        <v>0</v>
      </c>
      <c r="M29" s="73"/>
      <c r="N29" s="148">
        <v>22</v>
      </c>
      <c r="O29" s="45"/>
      <c r="P29" s="42">
        <v>0</v>
      </c>
      <c r="Q29" s="42">
        <v>0</v>
      </c>
      <c r="R29" s="50">
        <v>0</v>
      </c>
      <c r="S29" s="50">
        <v>0</v>
      </c>
      <c r="T29" s="50">
        <v>0</v>
      </c>
      <c r="U29" s="46"/>
      <c r="V29" s="144"/>
    </row>
    <row r="30" spans="1:22" ht="15" hidden="1" customHeight="1" x14ac:dyDescent="0.3">
      <c r="A30" s="147">
        <v>23</v>
      </c>
      <c r="B30" s="31"/>
      <c r="C30" s="23">
        <v>0</v>
      </c>
      <c r="D30" s="24">
        <v>0</v>
      </c>
      <c r="E30" s="72">
        <f t="shared" si="3"/>
        <v>0</v>
      </c>
      <c r="F30" s="4" t="str">
        <f t="shared" si="0"/>
        <v>NO BET</v>
      </c>
      <c r="G30" s="73"/>
      <c r="H30" s="74">
        <f t="shared" si="1"/>
        <v>0</v>
      </c>
      <c r="I30" s="75"/>
      <c r="J30" s="46"/>
      <c r="K30" s="46"/>
      <c r="L30" s="84">
        <f t="shared" si="4"/>
        <v>0</v>
      </c>
      <c r="M30" s="73"/>
      <c r="N30" s="148">
        <v>23</v>
      </c>
      <c r="O30" s="45"/>
      <c r="P30" s="42">
        <v>0</v>
      </c>
      <c r="Q30" s="42">
        <v>0</v>
      </c>
      <c r="R30" s="50">
        <v>0</v>
      </c>
      <c r="S30" s="50">
        <v>0</v>
      </c>
      <c r="T30" s="50">
        <v>0</v>
      </c>
      <c r="U30" s="46"/>
      <c r="V30" s="144"/>
    </row>
    <row r="31" spans="1:22" ht="15" hidden="1" customHeight="1" x14ac:dyDescent="0.3">
      <c r="A31" s="147">
        <v>24</v>
      </c>
      <c r="B31" s="31"/>
      <c r="C31" s="23">
        <v>0</v>
      </c>
      <c r="D31" s="24">
        <v>0</v>
      </c>
      <c r="E31" s="72">
        <f t="shared" si="3"/>
        <v>0</v>
      </c>
      <c r="F31" s="4" t="str">
        <f t="shared" si="0"/>
        <v>NO BET</v>
      </c>
      <c r="G31" s="73"/>
      <c r="H31" s="74">
        <f t="shared" si="1"/>
        <v>0</v>
      </c>
      <c r="I31" s="75"/>
      <c r="J31" s="46"/>
      <c r="K31" s="46"/>
      <c r="L31" s="84">
        <f t="shared" si="4"/>
        <v>0</v>
      </c>
      <c r="M31" s="73"/>
      <c r="N31" s="148">
        <v>24</v>
      </c>
      <c r="O31" s="45"/>
      <c r="P31" s="42">
        <v>0</v>
      </c>
      <c r="Q31" s="42">
        <v>0</v>
      </c>
      <c r="R31" s="50">
        <v>0</v>
      </c>
      <c r="S31" s="50">
        <v>0</v>
      </c>
      <c r="T31" s="50">
        <v>0</v>
      </c>
      <c r="U31" s="46"/>
      <c r="V31" s="144"/>
    </row>
    <row r="32" spans="1:22" ht="15" customHeight="1" x14ac:dyDescent="0.25">
      <c r="I32" s="75"/>
      <c r="M32" s="75"/>
      <c r="N32" s="323"/>
      <c r="O32" s="323"/>
      <c r="P32" s="323"/>
      <c r="Q32" s="323"/>
      <c r="R32" s="323"/>
      <c r="S32" s="323"/>
      <c r="T32" s="323"/>
    </row>
    <row r="33" spans="1:22" ht="15" customHeight="1" x14ac:dyDescent="0.25">
      <c r="A33" s="25"/>
      <c r="B33" s="141" t="s">
        <v>50</v>
      </c>
      <c r="C33" s="2"/>
      <c r="D33" s="5"/>
      <c r="E33" s="6" t="s">
        <v>10</v>
      </c>
      <c r="F33" s="7">
        <f>SUM(F8:F31)</f>
        <v>61.034482758620697</v>
      </c>
      <c r="G33" s="8" t="s">
        <v>11</v>
      </c>
      <c r="H33" s="7">
        <f>SUM(H8:H32)</f>
        <v>163.9655172413793</v>
      </c>
      <c r="I33" s="75"/>
      <c r="M33" s="75"/>
      <c r="N33" s="57"/>
      <c r="O33" s="323" t="s">
        <v>275</v>
      </c>
      <c r="P33" s="323"/>
      <c r="Q33" s="323"/>
      <c r="R33" s="57"/>
      <c r="S33" s="142" t="s">
        <v>26</v>
      </c>
      <c r="T33" s="143" t="s">
        <v>274</v>
      </c>
      <c r="U33" s="145"/>
    </row>
    <row r="35" spans="1:22" ht="15" customHeight="1" x14ac:dyDescent="0.25">
      <c r="A35" s="58" t="s">
        <v>5</v>
      </c>
      <c r="B35" s="9" t="s">
        <v>2</v>
      </c>
      <c r="C35" s="58" t="s">
        <v>159</v>
      </c>
      <c r="D35" s="11"/>
      <c r="E35" s="315" t="s">
        <v>9</v>
      </c>
      <c r="F35" s="324">
        <v>0.9</v>
      </c>
      <c r="G35" s="317" t="s">
        <v>3</v>
      </c>
      <c r="H35" s="325">
        <v>100</v>
      </c>
      <c r="I35" s="319" t="s">
        <v>1</v>
      </c>
      <c r="J35" s="320"/>
      <c r="K35" s="320" t="s">
        <v>21</v>
      </c>
      <c r="L35" s="10"/>
      <c r="M35" s="321"/>
      <c r="N35" s="11" t="s">
        <v>5</v>
      </c>
      <c r="O35" s="9" t="s">
        <v>2</v>
      </c>
      <c r="P35" s="33"/>
      <c r="Q35" s="33"/>
      <c r="R35" s="33"/>
      <c r="S35" s="33"/>
      <c r="T35" s="33"/>
      <c r="U35" s="314" t="s">
        <v>20</v>
      </c>
    </row>
    <row r="36" spans="1:22" ht="15" customHeight="1" x14ac:dyDescent="0.25">
      <c r="A36" s="9" t="s">
        <v>6</v>
      </c>
      <c r="B36" s="49">
        <v>5</v>
      </c>
      <c r="C36" s="49" t="s">
        <v>160</v>
      </c>
      <c r="D36" s="10"/>
      <c r="E36" s="315"/>
      <c r="F36" s="324"/>
      <c r="G36" s="317"/>
      <c r="H36" s="325"/>
      <c r="I36" s="319"/>
      <c r="J36" s="320"/>
      <c r="K36" s="320"/>
      <c r="L36" s="9"/>
      <c r="M36" s="321"/>
      <c r="N36" s="9" t="s">
        <v>6</v>
      </c>
      <c r="O36" s="49">
        <v>5</v>
      </c>
      <c r="P36" s="35"/>
      <c r="Q36" s="35"/>
      <c r="R36" s="35"/>
      <c r="S36" s="35"/>
      <c r="T36" s="35"/>
      <c r="U36" s="314"/>
      <c r="V36" s="2"/>
    </row>
    <row r="37" spans="1:22" ht="15" customHeight="1" x14ac:dyDescent="0.25">
      <c r="A37" s="10"/>
      <c r="B37" s="10" t="s">
        <v>158</v>
      </c>
      <c r="C37" s="10"/>
      <c r="D37" s="314" t="s">
        <v>31</v>
      </c>
      <c r="E37" s="314" t="s">
        <v>32</v>
      </c>
      <c r="F37" s="10"/>
      <c r="G37" s="10"/>
      <c r="H37" s="10"/>
      <c r="I37" s="314" t="s">
        <v>15</v>
      </c>
      <c r="J37" s="85" t="s">
        <v>37</v>
      </c>
      <c r="K37" s="322" t="s">
        <v>51</v>
      </c>
      <c r="L37" s="86" t="s">
        <v>33</v>
      </c>
      <c r="M37" s="321"/>
      <c r="N37" s="34"/>
      <c r="O37" s="35"/>
      <c r="P37" s="35" t="s">
        <v>18</v>
      </c>
      <c r="Q37" s="35"/>
      <c r="R37" s="35" t="s">
        <v>19</v>
      </c>
      <c r="S37" s="35"/>
      <c r="T37" s="35"/>
      <c r="U37" s="314"/>
      <c r="V37" s="2"/>
    </row>
    <row r="38" spans="1:22" ht="15" customHeight="1" x14ac:dyDescent="0.25">
      <c r="A38" s="1" t="s">
        <v>16</v>
      </c>
      <c r="B38" s="26"/>
      <c r="C38" s="1" t="s">
        <v>7</v>
      </c>
      <c r="D38" s="314"/>
      <c r="E38" s="314"/>
      <c r="F38" s="1" t="s">
        <v>0</v>
      </c>
      <c r="G38" s="1" t="s">
        <v>8</v>
      </c>
      <c r="H38" s="1" t="s">
        <v>4</v>
      </c>
      <c r="I38" s="314"/>
      <c r="J38" s="85" t="s">
        <v>35</v>
      </c>
      <c r="K38" s="322"/>
      <c r="L38" s="86" t="s">
        <v>34</v>
      </c>
      <c r="M38" s="321"/>
      <c r="N38" s="36" t="s">
        <v>16</v>
      </c>
      <c r="O38" s="36" t="s">
        <v>17</v>
      </c>
      <c r="P38" s="37" t="s">
        <v>22</v>
      </c>
      <c r="Q38" s="38" t="s">
        <v>23</v>
      </c>
      <c r="R38" s="38" t="s">
        <v>24</v>
      </c>
      <c r="S38" s="38" t="s">
        <v>25</v>
      </c>
      <c r="T38" s="38" t="s">
        <v>25</v>
      </c>
      <c r="U38" s="314"/>
    </row>
    <row r="39" spans="1:22" ht="15" customHeight="1" x14ac:dyDescent="0.25">
      <c r="A39" s="160">
        <v>1</v>
      </c>
      <c r="B39" s="161" t="s">
        <v>161</v>
      </c>
      <c r="C39" s="179">
        <v>11</v>
      </c>
      <c r="D39" s="180">
        <v>11.5</v>
      </c>
      <c r="E39" s="68">
        <v>14.5</v>
      </c>
      <c r="F39" s="53">
        <f t="shared" ref="F39:F62" si="5">IF(I39="B", $H$35/C39*$F$35,IF(E39&lt;=C39,$I$35,IF(E39&gt;C39,SUM($H$35/C39*$F$35,0,ROUNDUP(,0)))))</f>
        <v>8.1818181818181834</v>
      </c>
      <c r="G39" s="30">
        <v>2</v>
      </c>
      <c r="H39" s="70">
        <f>IF(F39="NO BET",0,IF(G39&gt;1,F39*-1,IF(G39=1,SUM(F39*E39-F39,0))))</f>
        <v>-8.1818181818181834</v>
      </c>
      <c r="I39" s="29"/>
      <c r="J39" s="54"/>
      <c r="K39" s="46" t="s">
        <v>66</v>
      </c>
      <c r="L39" s="83">
        <v>0</v>
      </c>
      <c r="M39" s="30"/>
      <c r="N39" s="54">
        <v>1</v>
      </c>
      <c r="O39" s="43" t="s">
        <v>161</v>
      </c>
      <c r="P39" s="212">
        <v>11.5</v>
      </c>
      <c r="Q39" s="269">
        <v>14.5</v>
      </c>
      <c r="R39" s="56">
        <v>0</v>
      </c>
      <c r="S39" s="56">
        <v>0</v>
      </c>
      <c r="T39" s="56">
        <v>0</v>
      </c>
      <c r="U39" s="51"/>
      <c r="V39" s="144"/>
    </row>
    <row r="40" spans="1:22" ht="15" customHeight="1" x14ac:dyDescent="0.25">
      <c r="A40" s="181">
        <v>2</v>
      </c>
      <c r="B40" s="182" t="s">
        <v>162</v>
      </c>
      <c r="C40" s="189">
        <v>5.6</v>
      </c>
      <c r="D40" s="190">
        <v>3.7</v>
      </c>
      <c r="E40" s="72">
        <v>5</v>
      </c>
      <c r="F40" s="4" t="str">
        <f t="shared" si="5"/>
        <v>NO BET</v>
      </c>
      <c r="G40" s="80"/>
      <c r="H40" s="74">
        <f t="shared" ref="H40:H62" si="6">IF(F40="NO BET",0,IF(G40&gt;1,F40*-1,IF(G40=1,SUM(F40*E40-F40,0))))</f>
        <v>0</v>
      </c>
      <c r="J40" s="46" t="s">
        <v>66</v>
      </c>
      <c r="K40" s="46" t="s">
        <v>66</v>
      </c>
      <c r="L40" s="83">
        <v>0</v>
      </c>
      <c r="M40" s="79"/>
      <c r="N40" s="148">
        <v>2</v>
      </c>
      <c r="O40" s="43" t="s">
        <v>162</v>
      </c>
      <c r="P40" s="212">
        <v>3.7</v>
      </c>
      <c r="Q40" s="82">
        <v>5</v>
      </c>
      <c r="R40" s="50">
        <v>0</v>
      </c>
      <c r="S40" s="50">
        <v>0</v>
      </c>
      <c r="T40" s="50">
        <v>0</v>
      </c>
      <c r="U40" s="46"/>
      <c r="V40" s="144"/>
    </row>
    <row r="41" spans="1:22" ht="15" customHeight="1" x14ac:dyDescent="0.25">
      <c r="A41" s="147">
        <v>3</v>
      </c>
      <c r="B41" s="43" t="s">
        <v>171</v>
      </c>
      <c r="C41" s="23">
        <v>111</v>
      </c>
      <c r="D41" s="24">
        <v>38</v>
      </c>
      <c r="E41" s="72">
        <v>150</v>
      </c>
      <c r="F41" s="4"/>
      <c r="G41" s="80"/>
      <c r="H41" s="74" t="b">
        <f t="shared" si="6"/>
        <v>0</v>
      </c>
      <c r="J41" s="46"/>
      <c r="K41" s="46"/>
      <c r="L41" s="83">
        <f t="shared" ref="L41:L62" si="7">SUM(I41*J41*K41)</f>
        <v>0</v>
      </c>
      <c r="M41" s="79"/>
      <c r="N41" s="148">
        <v>3</v>
      </c>
      <c r="O41" s="43" t="s">
        <v>171</v>
      </c>
      <c r="P41" s="213">
        <v>38</v>
      </c>
      <c r="Q41" s="82">
        <v>150</v>
      </c>
      <c r="R41" s="50">
        <v>0</v>
      </c>
      <c r="S41" s="50">
        <v>0</v>
      </c>
      <c r="T41" s="50">
        <v>0</v>
      </c>
      <c r="U41" s="46"/>
      <c r="V41" s="144"/>
    </row>
    <row r="42" spans="1:22" ht="15" customHeight="1" x14ac:dyDescent="0.25">
      <c r="A42" s="181">
        <v>4</v>
      </c>
      <c r="B42" s="182" t="s">
        <v>173</v>
      </c>
      <c r="C42" s="183">
        <v>11</v>
      </c>
      <c r="D42" s="184">
        <v>4.4000000000000004</v>
      </c>
      <c r="E42" s="72">
        <v>7.25</v>
      </c>
      <c r="F42" s="4" t="str">
        <f t="shared" si="5"/>
        <v>NO BET</v>
      </c>
      <c r="G42" s="80"/>
      <c r="H42" s="74">
        <f t="shared" si="6"/>
        <v>0</v>
      </c>
      <c r="J42" s="46" t="s">
        <v>66</v>
      </c>
      <c r="K42" s="46" t="s">
        <v>66</v>
      </c>
      <c r="L42" s="83">
        <v>0</v>
      </c>
      <c r="M42" s="80"/>
      <c r="N42" s="148">
        <v>4</v>
      </c>
      <c r="O42" s="43" t="s">
        <v>163</v>
      </c>
      <c r="P42" s="213">
        <v>4.4000000000000004</v>
      </c>
      <c r="Q42" s="82">
        <v>7.25</v>
      </c>
      <c r="R42" s="50">
        <v>0</v>
      </c>
      <c r="S42" s="50">
        <v>0</v>
      </c>
      <c r="T42" s="50">
        <v>0</v>
      </c>
      <c r="U42" s="46"/>
      <c r="V42" s="144"/>
    </row>
    <row r="43" spans="1:22" ht="15" customHeight="1" x14ac:dyDescent="0.25">
      <c r="A43" s="147">
        <v>5</v>
      </c>
      <c r="B43" s="43" t="s">
        <v>164</v>
      </c>
      <c r="C43" s="23">
        <v>13.5</v>
      </c>
      <c r="D43" s="24">
        <v>14</v>
      </c>
      <c r="E43" s="72">
        <v>17.45</v>
      </c>
      <c r="F43" s="4">
        <v>0</v>
      </c>
      <c r="G43" s="80"/>
      <c r="H43" s="74" t="b">
        <f t="shared" si="6"/>
        <v>0</v>
      </c>
      <c r="J43" s="46"/>
      <c r="K43" s="46"/>
      <c r="L43" s="83">
        <f t="shared" si="7"/>
        <v>0</v>
      </c>
      <c r="M43" s="80"/>
      <c r="N43" s="148">
        <v>5</v>
      </c>
      <c r="O43" s="43" t="s">
        <v>164</v>
      </c>
      <c r="P43" s="213">
        <v>14</v>
      </c>
      <c r="Q43" s="82">
        <v>17.45</v>
      </c>
      <c r="R43" s="50">
        <v>0</v>
      </c>
      <c r="S43" s="50">
        <v>0</v>
      </c>
      <c r="T43" s="50">
        <v>0</v>
      </c>
      <c r="U43" s="46"/>
      <c r="V43" s="144"/>
    </row>
    <row r="44" spans="1:22" ht="15" customHeight="1" x14ac:dyDescent="0.25">
      <c r="A44" s="160">
        <v>6</v>
      </c>
      <c r="B44" s="161" t="s">
        <v>165</v>
      </c>
      <c r="C44" s="162">
        <v>11</v>
      </c>
      <c r="D44" s="163">
        <v>12.5</v>
      </c>
      <c r="E44" s="72">
        <v>13.4</v>
      </c>
      <c r="F44" s="4">
        <f t="shared" si="5"/>
        <v>8.1818181818181834</v>
      </c>
      <c r="G44" s="80">
        <v>2</v>
      </c>
      <c r="H44" s="74">
        <f t="shared" si="6"/>
        <v>-8.1818181818181834</v>
      </c>
      <c r="J44" s="46"/>
      <c r="K44" s="46" t="s">
        <v>66</v>
      </c>
      <c r="L44" s="83">
        <v>0</v>
      </c>
      <c r="M44" s="80"/>
      <c r="N44" s="148">
        <v>6</v>
      </c>
      <c r="O44" s="43" t="s">
        <v>165</v>
      </c>
      <c r="P44" s="213">
        <v>12.5</v>
      </c>
      <c r="Q44" s="82">
        <v>13.4</v>
      </c>
      <c r="R44" s="50">
        <v>0</v>
      </c>
      <c r="S44" s="50">
        <v>0</v>
      </c>
      <c r="T44" s="50">
        <v>0</v>
      </c>
      <c r="U44" s="46"/>
      <c r="V44" s="144"/>
    </row>
    <row r="45" spans="1:22" ht="15" customHeight="1" x14ac:dyDescent="0.25">
      <c r="A45" s="147">
        <v>7</v>
      </c>
      <c r="B45" s="43" t="s">
        <v>166</v>
      </c>
      <c r="C45" s="27">
        <v>12.2</v>
      </c>
      <c r="D45" s="28">
        <v>9.6</v>
      </c>
      <c r="E45" s="72">
        <v>12.6</v>
      </c>
      <c r="F45" s="4">
        <v>0</v>
      </c>
      <c r="G45" s="80"/>
      <c r="H45" s="74" t="b">
        <f t="shared" si="6"/>
        <v>0</v>
      </c>
      <c r="I45" s="2"/>
      <c r="J45" s="46"/>
      <c r="K45" s="46"/>
      <c r="L45" s="83">
        <f t="shared" si="7"/>
        <v>0</v>
      </c>
      <c r="M45" s="80"/>
      <c r="N45" s="148">
        <v>7</v>
      </c>
      <c r="O45" s="43" t="s">
        <v>166</v>
      </c>
      <c r="P45" s="212">
        <v>9.6</v>
      </c>
      <c r="Q45" s="82">
        <v>12.6</v>
      </c>
      <c r="R45" s="50">
        <v>0</v>
      </c>
      <c r="S45" s="50">
        <v>0</v>
      </c>
      <c r="T45" s="50">
        <v>0</v>
      </c>
      <c r="U45" s="46"/>
      <c r="V45" s="144"/>
    </row>
    <row r="46" spans="1:22" ht="15" customHeight="1" x14ac:dyDescent="0.25">
      <c r="A46" s="147">
        <v>8</v>
      </c>
      <c r="B46" s="43" t="s">
        <v>167</v>
      </c>
      <c r="C46" s="23">
        <v>10</v>
      </c>
      <c r="D46" s="24">
        <v>14.5</v>
      </c>
      <c r="E46" s="72">
        <v>17</v>
      </c>
      <c r="F46" s="4">
        <v>0</v>
      </c>
      <c r="G46" s="80"/>
      <c r="H46" s="74" t="b">
        <f t="shared" si="6"/>
        <v>0</v>
      </c>
      <c r="J46" s="46"/>
      <c r="K46" s="46"/>
      <c r="L46" s="83">
        <f t="shared" si="7"/>
        <v>0</v>
      </c>
      <c r="M46" s="80"/>
      <c r="N46" s="148">
        <v>8</v>
      </c>
      <c r="O46" s="43" t="s">
        <v>167</v>
      </c>
      <c r="P46" s="213">
        <v>14.5</v>
      </c>
      <c r="Q46" s="82">
        <v>17</v>
      </c>
      <c r="R46" s="50">
        <v>0</v>
      </c>
      <c r="S46" s="50">
        <v>0</v>
      </c>
      <c r="T46" s="50">
        <v>0</v>
      </c>
      <c r="U46" s="46"/>
      <c r="V46" s="144"/>
    </row>
    <row r="47" spans="1:22" ht="15" customHeight="1" x14ac:dyDescent="0.25">
      <c r="A47" s="166">
        <v>9</v>
      </c>
      <c r="B47" s="167" t="s">
        <v>168</v>
      </c>
      <c r="C47" s="168">
        <v>0</v>
      </c>
      <c r="D47" s="169">
        <v>0</v>
      </c>
      <c r="E47" s="170">
        <f t="shared" ref="E47:E62" si="8">D47</f>
        <v>0</v>
      </c>
      <c r="F47" s="171" t="str">
        <f t="shared" si="5"/>
        <v>NO BET</v>
      </c>
      <c r="G47" s="172"/>
      <c r="H47" s="173">
        <f t="shared" si="6"/>
        <v>0</v>
      </c>
      <c r="I47" s="174"/>
      <c r="J47" s="51"/>
      <c r="K47" s="51"/>
      <c r="L47" s="196">
        <f t="shared" si="7"/>
        <v>0</v>
      </c>
      <c r="M47" s="172"/>
      <c r="N47" s="51">
        <v>9</v>
      </c>
      <c r="O47" s="167" t="s">
        <v>168</v>
      </c>
      <c r="P47" s="214">
        <v>0</v>
      </c>
      <c r="Q47" s="208">
        <f t="shared" ref="Q47:Q48" si="9">P47</f>
        <v>0</v>
      </c>
      <c r="R47" s="177">
        <v>0</v>
      </c>
      <c r="S47" s="177">
        <v>0</v>
      </c>
      <c r="T47" s="177">
        <v>0</v>
      </c>
      <c r="U47" s="51"/>
      <c r="V47" s="144"/>
    </row>
    <row r="48" spans="1:22" ht="15" customHeight="1" x14ac:dyDescent="0.25">
      <c r="A48" s="166">
        <v>10</v>
      </c>
      <c r="B48" s="167" t="s">
        <v>169</v>
      </c>
      <c r="C48" s="168">
        <v>0</v>
      </c>
      <c r="D48" s="169">
        <v>0</v>
      </c>
      <c r="E48" s="170">
        <f t="shared" si="8"/>
        <v>0</v>
      </c>
      <c r="F48" s="171" t="str">
        <f t="shared" si="5"/>
        <v>NO BET</v>
      </c>
      <c r="G48" s="172"/>
      <c r="H48" s="173">
        <f t="shared" si="6"/>
        <v>0</v>
      </c>
      <c r="I48" s="174"/>
      <c r="J48" s="51"/>
      <c r="K48" s="51"/>
      <c r="L48" s="175">
        <f t="shared" si="7"/>
        <v>0</v>
      </c>
      <c r="M48" s="172"/>
      <c r="N48" s="51">
        <v>10</v>
      </c>
      <c r="O48" s="167" t="s">
        <v>169</v>
      </c>
      <c r="P48" s="214">
        <v>0</v>
      </c>
      <c r="Q48" s="208">
        <f t="shared" si="9"/>
        <v>0</v>
      </c>
      <c r="R48" s="177">
        <v>0</v>
      </c>
      <c r="S48" s="177">
        <v>0</v>
      </c>
      <c r="T48" s="177">
        <v>0</v>
      </c>
      <c r="U48" s="51"/>
      <c r="V48" s="144"/>
    </row>
    <row r="49" spans="1:22" ht="15" customHeight="1" x14ac:dyDescent="0.25">
      <c r="A49" s="191">
        <v>11</v>
      </c>
      <c r="B49" s="192" t="s">
        <v>170</v>
      </c>
      <c r="C49" s="193">
        <v>3.8</v>
      </c>
      <c r="D49" s="194">
        <v>9</v>
      </c>
      <c r="E49" s="152">
        <v>12</v>
      </c>
      <c r="F49" s="153">
        <f t="shared" si="5"/>
        <v>23.684210526315791</v>
      </c>
      <c r="G49" s="79">
        <v>2</v>
      </c>
      <c r="H49" s="154">
        <f t="shared" si="6"/>
        <v>-23.684210526315791</v>
      </c>
      <c r="I49" s="2"/>
      <c r="J49" s="46" t="s">
        <v>66</v>
      </c>
      <c r="K49" s="46" t="s">
        <v>66</v>
      </c>
      <c r="L49" s="195">
        <v>0</v>
      </c>
      <c r="M49" s="79"/>
      <c r="N49" s="46">
        <v>11</v>
      </c>
      <c r="O49" s="150" t="s">
        <v>170</v>
      </c>
      <c r="P49" s="215">
        <v>9</v>
      </c>
      <c r="Q49" s="207">
        <v>12</v>
      </c>
      <c r="R49" s="157">
        <v>0</v>
      </c>
      <c r="S49" s="157">
        <v>0</v>
      </c>
      <c r="T49" s="157">
        <v>0</v>
      </c>
      <c r="U49" s="46"/>
      <c r="V49" s="211"/>
    </row>
    <row r="50" spans="1:22" ht="15" customHeight="1" x14ac:dyDescent="0.25">
      <c r="A50" s="181">
        <v>12</v>
      </c>
      <c r="B50" s="182" t="s">
        <v>172</v>
      </c>
      <c r="C50" s="229">
        <v>5.6</v>
      </c>
      <c r="D50" s="230">
        <v>5.9</v>
      </c>
      <c r="E50" s="72">
        <v>4.4000000000000004</v>
      </c>
      <c r="F50" s="231" t="str">
        <f t="shared" si="5"/>
        <v>NO BET</v>
      </c>
      <c r="G50" s="264">
        <v>1</v>
      </c>
      <c r="H50" s="233">
        <f t="shared" si="6"/>
        <v>0</v>
      </c>
      <c r="I50" s="265"/>
      <c r="J50" s="235" t="s">
        <v>66</v>
      </c>
      <c r="K50" s="235" t="s">
        <v>66</v>
      </c>
      <c r="L50" s="202">
        <v>0</v>
      </c>
      <c r="M50" s="264"/>
      <c r="N50" s="200">
        <v>12</v>
      </c>
      <c r="O50" s="236" t="s">
        <v>172</v>
      </c>
      <c r="P50" s="266">
        <v>5.9</v>
      </c>
      <c r="Q50" s="72">
        <v>4.4000000000000004</v>
      </c>
      <c r="R50" s="237">
        <v>0</v>
      </c>
      <c r="S50" s="237">
        <v>0</v>
      </c>
      <c r="T50" s="237">
        <v>0</v>
      </c>
      <c r="U50" s="235"/>
      <c r="V50" s="144"/>
    </row>
    <row r="51" spans="1:22" ht="15" hidden="1" customHeight="1" x14ac:dyDescent="0.25">
      <c r="A51" s="147">
        <v>13</v>
      </c>
      <c r="B51" s="48"/>
      <c r="C51" s="23">
        <v>0</v>
      </c>
      <c r="D51" s="24">
        <v>0</v>
      </c>
      <c r="E51" s="72">
        <f t="shared" si="8"/>
        <v>0</v>
      </c>
      <c r="F51" s="4" t="str">
        <f t="shared" si="5"/>
        <v>NO BET</v>
      </c>
      <c r="G51" s="80"/>
      <c r="H51" s="74">
        <f t="shared" si="6"/>
        <v>0</v>
      </c>
      <c r="J51" s="46"/>
      <c r="K51" s="46"/>
      <c r="L51" s="84">
        <f t="shared" si="7"/>
        <v>0</v>
      </c>
      <c r="M51" s="80"/>
      <c r="N51" s="148">
        <v>13</v>
      </c>
      <c r="O51" s="48"/>
      <c r="P51" s="42">
        <v>0</v>
      </c>
      <c r="Q51" s="42">
        <v>0</v>
      </c>
      <c r="R51" s="50">
        <v>0</v>
      </c>
      <c r="S51" s="50">
        <v>0</v>
      </c>
      <c r="T51" s="50">
        <v>0</v>
      </c>
      <c r="U51" s="46"/>
      <c r="V51" s="144"/>
    </row>
    <row r="52" spans="1:22" ht="15" hidden="1" customHeight="1" x14ac:dyDescent="0.25">
      <c r="A52" s="147">
        <v>14</v>
      </c>
      <c r="B52" s="48"/>
      <c r="C52" s="23">
        <v>0</v>
      </c>
      <c r="D52" s="24">
        <v>0</v>
      </c>
      <c r="E52" s="72">
        <f t="shared" si="8"/>
        <v>0</v>
      </c>
      <c r="F52" s="4" t="str">
        <f t="shared" si="5"/>
        <v>NO BET</v>
      </c>
      <c r="G52" s="80"/>
      <c r="H52" s="74">
        <f t="shared" si="6"/>
        <v>0</v>
      </c>
      <c r="J52" s="46"/>
      <c r="K52" s="46"/>
      <c r="L52" s="84">
        <f t="shared" si="7"/>
        <v>0</v>
      </c>
      <c r="M52" s="80" t="s">
        <v>12</v>
      </c>
      <c r="N52" s="148">
        <v>14</v>
      </c>
      <c r="O52" s="48"/>
      <c r="P52" s="42">
        <v>0</v>
      </c>
      <c r="Q52" s="42">
        <v>0</v>
      </c>
      <c r="R52" s="50">
        <v>0</v>
      </c>
      <c r="S52" s="50">
        <v>0</v>
      </c>
      <c r="T52" s="50">
        <v>0</v>
      </c>
      <c r="U52" s="46"/>
      <c r="V52" s="144"/>
    </row>
    <row r="53" spans="1:22" ht="15" hidden="1" customHeight="1" x14ac:dyDescent="0.25">
      <c r="A53" s="147">
        <v>15</v>
      </c>
      <c r="B53" s="48"/>
      <c r="C53" s="27">
        <v>0</v>
      </c>
      <c r="D53" s="28">
        <v>0</v>
      </c>
      <c r="E53" s="72">
        <f t="shared" si="8"/>
        <v>0</v>
      </c>
      <c r="F53" s="4" t="str">
        <f t="shared" si="5"/>
        <v>NO BET</v>
      </c>
      <c r="G53" s="80"/>
      <c r="H53" s="74">
        <f t="shared" si="6"/>
        <v>0</v>
      </c>
      <c r="J53" s="54"/>
      <c r="K53" s="54"/>
      <c r="L53" s="84">
        <f t="shared" si="7"/>
        <v>0</v>
      </c>
      <c r="M53" s="80"/>
      <c r="N53" s="54">
        <v>15</v>
      </c>
      <c r="O53" s="48"/>
      <c r="P53" s="42">
        <v>0</v>
      </c>
      <c r="Q53" s="42">
        <v>0</v>
      </c>
      <c r="R53" s="56">
        <v>0</v>
      </c>
      <c r="S53" s="56">
        <v>0</v>
      </c>
      <c r="T53" s="56">
        <v>0</v>
      </c>
      <c r="U53" s="46"/>
      <c r="V53" s="144"/>
    </row>
    <row r="54" spans="1:22" ht="15" hidden="1" customHeight="1" x14ac:dyDescent="0.25">
      <c r="A54" s="147">
        <v>16</v>
      </c>
      <c r="B54" s="48"/>
      <c r="C54" s="23">
        <v>0</v>
      </c>
      <c r="D54" s="24">
        <v>0</v>
      </c>
      <c r="E54" s="72">
        <f t="shared" si="8"/>
        <v>0</v>
      </c>
      <c r="F54" s="4" t="str">
        <f t="shared" si="5"/>
        <v>NO BET</v>
      </c>
      <c r="G54" s="80"/>
      <c r="H54" s="74">
        <f t="shared" si="6"/>
        <v>0</v>
      </c>
      <c r="J54" s="46"/>
      <c r="K54" s="46"/>
      <c r="L54" s="84">
        <f t="shared" si="7"/>
        <v>0</v>
      </c>
      <c r="M54" s="80"/>
      <c r="N54" s="148">
        <v>16</v>
      </c>
      <c r="O54" s="48"/>
      <c r="P54" s="42">
        <v>0</v>
      </c>
      <c r="Q54" s="42">
        <v>0</v>
      </c>
      <c r="R54" s="50">
        <v>0</v>
      </c>
      <c r="S54" s="50">
        <v>0</v>
      </c>
      <c r="T54" s="50">
        <v>0</v>
      </c>
      <c r="U54" s="46"/>
      <c r="V54" s="144"/>
    </row>
    <row r="55" spans="1:22" ht="15" hidden="1" customHeight="1" x14ac:dyDescent="0.25">
      <c r="A55" s="147">
        <v>17</v>
      </c>
      <c r="B55" s="48"/>
      <c r="C55" s="23">
        <v>0</v>
      </c>
      <c r="D55" s="24">
        <v>0</v>
      </c>
      <c r="E55" s="72">
        <f t="shared" si="8"/>
        <v>0</v>
      </c>
      <c r="F55" s="4" t="str">
        <f t="shared" si="5"/>
        <v>NO BET</v>
      </c>
      <c r="G55" s="80"/>
      <c r="H55" s="74">
        <f t="shared" si="6"/>
        <v>0</v>
      </c>
      <c r="J55" s="46"/>
      <c r="K55" s="46"/>
      <c r="L55" s="84">
        <f t="shared" si="7"/>
        <v>0</v>
      </c>
      <c r="M55" s="80"/>
      <c r="N55" s="148">
        <v>17</v>
      </c>
      <c r="O55" s="48"/>
      <c r="P55" s="42">
        <v>0</v>
      </c>
      <c r="Q55" s="42">
        <v>0</v>
      </c>
      <c r="R55" s="50">
        <v>0</v>
      </c>
      <c r="S55" s="50">
        <v>0</v>
      </c>
      <c r="T55" s="50">
        <v>0</v>
      </c>
      <c r="U55" s="46"/>
      <c r="V55" s="144"/>
    </row>
    <row r="56" spans="1:22" ht="15" hidden="1" customHeight="1" x14ac:dyDescent="0.3">
      <c r="A56" s="147">
        <v>18</v>
      </c>
      <c r="B56" s="32"/>
      <c r="C56" s="23">
        <v>0</v>
      </c>
      <c r="D56" s="24">
        <v>0</v>
      </c>
      <c r="E56" s="72">
        <f t="shared" si="8"/>
        <v>0</v>
      </c>
      <c r="F56" s="4" t="str">
        <f t="shared" si="5"/>
        <v>NO BET</v>
      </c>
      <c r="G56" s="80"/>
      <c r="H56" s="74">
        <f t="shared" si="6"/>
        <v>0</v>
      </c>
      <c r="J56" s="46"/>
      <c r="K56" s="46"/>
      <c r="L56" s="84">
        <f t="shared" si="7"/>
        <v>0</v>
      </c>
      <c r="M56" s="80"/>
      <c r="N56" s="148">
        <v>18</v>
      </c>
      <c r="O56" s="45"/>
      <c r="P56" s="42">
        <v>0</v>
      </c>
      <c r="Q56" s="42">
        <v>0</v>
      </c>
      <c r="R56" s="50">
        <v>0</v>
      </c>
      <c r="S56" s="50">
        <v>0</v>
      </c>
      <c r="T56" s="50">
        <v>0</v>
      </c>
      <c r="U56" s="46"/>
      <c r="V56" s="144"/>
    </row>
    <row r="57" spans="1:22" ht="15" hidden="1" customHeight="1" x14ac:dyDescent="0.3">
      <c r="A57" s="147">
        <v>19</v>
      </c>
      <c r="B57" s="32"/>
      <c r="C57" s="23">
        <v>0</v>
      </c>
      <c r="D57" s="24">
        <v>0</v>
      </c>
      <c r="E57" s="72">
        <f t="shared" si="8"/>
        <v>0</v>
      </c>
      <c r="F57" s="4" t="str">
        <f t="shared" si="5"/>
        <v>NO BET</v>
      </c>
      <c r="G57" s="80"/>
      <c r="H57" s="74">
        <f t="shared" si="6"/>
        <v>0</v>
      </c>
      <c r="J57" s="46"/>
      <c r="K57" s="46"/>
      <c r="L57" s="84">
        <f t="shared" si="7"/>
        <v>0</v>
      </c>
      <c r="M57" s="80"/>
      <c r="N57" s="148">
        <v>19</v>
      </c>
      <c r="O57" s="45"/>
      <c r="P57" s="42">
        <v>0</v>
      </c>
      <c r="Q57" s="42">
        <v>0</v>
      </c>
      <c r="R57" s="50">
        <v>0</v>
      </c>
      <c r="S57" s="50">
        <v>0</v>
      </c>
      <c r="T57" s="50">
        <v>0</v>
      </c>
      <c r="U57" s="46"/>
      <c r="V57" s="144"/>
    </row>
    <row r="58" spans="1:22" ht="15" hidden="1" customHeight="1" x14ac:dyDescent="0.3">
      <c r="A58" s="147">
        <v>20</v>
      </c>
      <c r="B58" s="32"/>
      <c r="C58" s="23">
        <v>0</v>
      </c>
      <c r="D58" s="24">
        <v>0</v>
      </c>
      <c r="E58" s="72">
        <f t="shared" si="8"/>
        <v>0</v>
      </c>
      <c r="F58" s="4" t="str">
        <f t="shared" si="5"/>
        <v>NO BET</v>
      </c>
      <c r="G58" s="80"/>
      <c r="H58" s="74">
        <f t="shared" si="6"/>
        <v>0</v>
      </c>
      <c r="I58" s="2"/>
      <c r="J58" s="46"/>
      <c r="K58" s="46"/>
      <c r="L58" s="84">
        <f t="shared" si="7"/>
        <v>0</v>
      </c>
      <c r="M58" s="80"/>
      <c r="N58" s="148">
        <v>20</v>
      </c>
      <c r="O58" s="45"/>
      <c r="P58" s="42">
        <v>0</v>
      </c>
      <c r="Q58" s="42">
        <v>0</v>
      </c>
      <c r="R58" s="50">
        <v>0</v>
      </c>
      <c r="S58" s="50">
        <v>0</v>
      </c>
      <c r="T58" s="50">
        <v>0</v>
      </c>
      <c r="U58" s="46"/>
      <c r="V58" s="144"/>
    </row>
    <row r="59" spans="1:22" ht="15" hidden="1" customHeight="1" x14ac:dyDescent="0.3">
      <c r="A59" s="147">
        <v>21</v>
      </c>
      <c r="B59" s="32"/>
      <c r="C59" s="23">
        <v>0</v>
      </c>
      <c r="D59" s="24">
        <v>0</v>
      </c>
      <c r="E59" s="72">
        <f t="shared" si="8"/>
        <v>0</v>
      </c>
      <c r="F59" s="4" t="str">
        <f t="shared" si="5"/>
        <v>NO BET</v>
      </c>
      <c r="G59" s="80"/>
      <c r="H59" s="74">
        <f t="shared" si="6"/>
        <v>0</v>
      </c>
      <c r="J59" s="46"/>
      <c r="K59" s="46"/>
      <c r="L59" s="84">
        <f t="shared" si="7"/>
        <v>0</v>
      </c>
      <c r="M59" s="79"/>
      <c r="N59" s="148">
        <v>21</v>
      </c>
      <c r="O59" s="45"/>
      <c r="P59" s="42">
        <v>0</v>
      </c>
      <c r="Q59" s="42">
        <v>0</v>
      </c>
      <c r="R59" s="50">
        <v>0</v>
      </c>
      <c r="S59" s="50">
        <v>0</v>
      </c>
      <c r="T59" s="50">
        <v>0</v>
      </c>
      <c r="U59" s="46"/>
      <c r="V59" s="144"/>
    </row>
    <row r="60" spans="1:22" ht="15" hidden="1" customHeight="1" x14ac:dyDescent="0.3">
      <c r="A60" s="147">
        <v>22</v>
      </c>
      <c r="B60" s="32"/>
      <c r="C60" s="27">
        <v>0</v>
      </c>
      <c r="D60" s="28">
        <v>0</v>
      </c>
      <c r="E60" s="72">
        <f t="shared" si="8"/>
        <v>0</v>
      </c>
      <c r="F60" s="4" t="str">
        <f t="shared" si="5"/>
        <v>NO BET</v>
      </c>
      <c r="G60" s="80"/>
      <c r="H60" s="74">
        <f t="shared" si="6"/>
        <v>0</v>
      </c>
      <c r="J60" s="46"/>
      <c r="K60" s="46"/>
      <c r="L60" s="84">
        <f t="shared" si="7"/>
        <v>0</v>
      </c>
      <c r="M60" s="80"/>
      <c r="N60" s="148">
        <v>22</v>
      </c>
      <c r="O60" s="45"/>
      <c r="P60" s="42">
        <v>0</v>
      </c>
      <c r="Q60" s="42">
        <v>0</v>
      </c>
      <c r="R60" s="50">
        <v>0</v>
      </c>
      <c r="S60" s="50">
        <v>0</v>
      </c>
      <c r="T60" s="50">
        <v>0</v>
      </c>
      <c r="U60" s="46"/>
      <c r="V60" s="144"/>
    </row>
    <row r="61" spans="1:22" ht="15" hidden="1" customHeight="1" x14ac:dyDescent="0.3">
      <c r="A61" s="147">
        <v>23</v>
      </c>
      <c r="B61" s="32"/>
      <c r="C61" s="23">
        <v>0</v>
      </c>
      <c r="D61" s="24">
        <v>0</v>
      </c>
      <c r="E61" s="72">
        <f t="shared" si="8"/>
        <v>0</v>
      </c>
      <c r="F61" s="4" t="str">
        <f t="shared" si="5"/>
        <v>NO BET</v>
      </c>
      <c r="G61" s="80"/>
      <c r="H61" s="74">
        <f t="shared" si="6"/>
        <v>0</v>
      </c>
      <c r="J61" s="46"/>
      <c r="K61" s="46"/>
      <c r="L61" s="84">
        <f t="shared" si="7"/>
        <v>0</v>
      </c>
      <c r="M61" s="80"/>
      <c r="N61" s="148">
        <v>23</v>
      </c>
      <c r="O61" s="45"/>
      <c r="P61" s="42">
        <v>0</v>
      </c>
      <c r="Q61" s="42">
        <v>0</v>
      </c>
      <c r="R61" s="50">
        <v>0</v>
      </c>
      <c r="S61" s="50">
        <v>0</v>
      </c>
      <c r="T61" s="50">
        <v>0</v>
      </c>
      <c r="U61" s="46"/>
      <c r="V61" s="144"/>
    </row>
    <row r="62" spans="1:22" ht="15" hidden="1" customHeight="1" x14ac:dyDescent="0.3">
      <c r="A62" s="147">
        <v>24</v>
      </c>
      <c r="B62" s="32"/>
      <c r="C62" s="23">
        <v>0</v>
      </c>
      <c r="D62" s="24">
        <v>0</v>
      </c>
      <c r="E62" s="72">
        <f t="shared" si="8"/>
        <v>0</v>
      </c>
      <c r="F62" s="4" t="str">
        <f t="shared" si="5"/>
        <v>NO BET</v>
      </c>
      <c r="G62" s="80"/>
      <c r="H62" s="74">
        <f t="shared" si="6"/>
        <v>0</v>
      </c>
      <c r="J62" s="46"/>
      <c r="K62" s="46"/>
      <c r="L62" s="84">
        <f t="shared" si="7"/>
        <v>0</v>
      </c>
      <c r="M62" s="80"/>
      <c r="N62" s="148">
        <v>24</v>
      </c>
      <c r="O62" s="45"/>
      <c r="P62" s="42">
        <v>0</v>
      </c>
      <c r="Q62" s="42">
        <v>0</v>
      </c>
      <c r="R62" s="50">
        <v>0</v>
      </c>
      <c r="S62" s="50">
        <v>0</v>
      </c>
      <c r="T62" s="50">
        <v>0</v>
      </c>
      <c r="U62" s="46"/>
      <c r="V62" s="144"/>
    </row>
    <row r="63" spans="1:22" ht="15" customHeight="1" x14ac:dyDescent="0.25">
      <c r="N63" s="323"/>
      <c r="O63" s="323"/>
      <c r="P63" s="323"/>
      <c r="Q63" s="323"/>
      <c r="R63" s="323"/>
      <c r="S63" s="323"/>
      <c r="T63" s="323"/>
    </row>
    <row r="64" spans="1:22" ht="15" customHeight="1" x14ac:dyDescent="0.25">
      <c r="A64" s="25"/>
      <c r="B64" s="141" t="s">
        <v>50</v>
      </c>
      <c r="C64" s="2"/>
      <c r="D64" s="5"/>
      <c r="E64" s="6" t="s">
        <v>10</v>
      </c>
      <c r="F64" s="7">
        <f>SUM(F39:F62)</f>
        <v>40.047846889952154</v>
      </c>
      <c r="G64" s="8" t="s">
        <v>11</v>
      </c>
      <c r="H64" s="7">
        <f>SUM(H39:H63)</f>
        <v>-40.047846889952154</v>
      </c>
      <c r="N64" s="57"/>
      <c r="O64" s="323" t="s">
        <v>277</v>
      </c>
      <c r="P64" s="323"/>
      <c r="Q64" s="323"/>
      <c r="R64" s="57"/>
      <c r="S64" s="142" t="s">
        <v>26</v>
      </c>
      <c r="T64" s="143" t="s">
        <v>276</v>
      </c>
      <c r="U64" s="145"/>
    </row>
    <row r="65" spans="1:22" ht="15" customHeight="1" x14ac:dyDescent="0.25">
      <c r="A65" s="81"/>
      <c r="B65" s="81"/>
      <c r="C65" s="16"/>
      <c r="D65" s="13"/>
      <c r="E65" s="82"/>
      <c r="F65" s="15"/>
      <c r="G65" s="80"/>
      <c r="H65" s="81"/>
      <c r="M65" s="80"/>
      <c r="N65" s="17"/>
    </row>
    <row r="66" spans="1:22" ht="15" customHeight="1" x14ac:dyDescent="0.25">
      <c r="A66" s="58" t="s">
        <v>5</v>
      </c>
      <c r="B66" s="9" t="s">
        <v>2</v>
      </c>
      <c r="C66" s="9" t="s">
        <v>159</v>
      </c>
      <c r="D66" s="11"/>
      <c r="E66" s="315" t="s">
        <v>9</v>
      </c>
      <c r="F66" s="324">
        <v>0.9</v>
      </c>
      <c r="G66" s="317" t="s">
        <v>3</v>
      </c>
      <c r="H66" s="325">
        <v>100</v>
      </c>
      <c r="I66" s="319" t="s">
        <v>1</v>
      </c>
      <c r="J66" s="320"/>
      <c r="K66" s="320" t="s">
        <v>21</v>
      </c>
      <c r="L66" s="10"/>
      <c r="M66" s="321"/>
      <c r="N66" s="11" t="s">
        <v>5</v>
      </c>
      <c r="O66" s="9" t="s">
        <v>2</v>
      </c>
      <c r="P66" s="33"/>
      <c r="Q66" s="33"/>
      <c r="R66" s="33"/>
      <c r="S66" s="33"/>
      <c r="T66" s="33"/>
      <c r="U66" s="314" t="s">
        <v>20</v>
      </c>
    </row>
    <row r="67" spans="1:22" ht="15" customHeight="1" x14ac:dyDescent="0.25">
      <c r="A67" s="9" t="s">
        <v>6</v>
      </c>
      <c r="B67" s="49">
        <v>6</v>
      </c>
      <c r="C67" s="9" t="s">
        <v>160</v>
      </c>
      <c r="D67" s="10"/>
      <c r="E67" s="315"/>
      <c r="F67" s="324"/>
      <c r="G67" s="317"/>
      <c r="H67" s="325"/>
      <c r="I67" s="319"/>
      <c r="J67" s="320"/>
      <c r="K67" s="320"/>
      <c r="L67" s="9"/>
      <c r="M67" s="321"/>
      <c r="N67" s="9" t="s">
        <v>6</v>
      </c>
      <c r="O67" s="58">
        <v>6</v>
      </c>
      <c r="P67" s="35"/>
      <c r="Q67" s="35"/>
      <c r="R67" s="35"/>
      <c r="S67" s="35"/>
      <c r="T67" s="35"/>
      <c r="U67" s="314"/>
      <c r="V67" s="2"/>
    </row>
    <row r="68" spans="1:22" ht="15" customHeight="1" x14ac:dyDescent="0.25">
      <c r="A68" s="10"/>
      <c r="B68" s="10" t="s">
        <v>158</v>
      </c>
      <c r="C68" s="10"/>
      <c r="D68" s="314" t="s">
        <v>31</v>
      </c>
      <c r="E68" s="314" t="s">
        <v>32</v>
      </c>
      <c r="F68" s="10"/>
      <c r="G68" s="10"/>
      <c r="H68" s="10"/>
      <c r="I68" s="314" t="s">
        <v>15</v>
      </c>
      <c r="J68" s="85" t="s">
        <v>37</v>
      </c>
      <c r="K68" s="322" t="s">
        <v>51</v>
      </c>
      <c r="L68" s="86" t="s">
        <v>33</v>
      </c>
      <c r="M68" s="321"/>
      <c r="N68" s="34"/>
      <c r="O68" s="35"/>
      <c r="P68" s="35" t="s">
        <v>18</v>
      </c>
      <c r="Q68" s="35"/>
      <c r="R68" s="35" t="s">
        <v>19</v>
      </c>
      <c r="S68" s="35"/>
      <c r="T68" s="35"/>
      <c r="U68" s="314"/>
      <c r="V68" s="2"/>
    </row>
    <row r="69" spans="1:22" ht="15" customHeight="1" x14ac:dyDescent="0.25">
      <c r="A69" s="1" t="s">
        <v>16</v>
      </c>
      <c r="B69" s="26"/>
      <c r="C69" s="1" t="s">
        <v>7</v>
      </c>
      <c r="D69" s="314"/>
      <c r="E69" s="314"/>
      <c r="F69" s="1" t="s">
        <v>0</v>
      </c>
      <c r="G69" s="1" t="s">
        <v>8</v>
      </c>
      <c r="H69" s="1" t="s">
        <v>4</v>
      </c>
      <c r="I69" s="314"/>
      <c r="J69" s="85" t="s">
        <v>35</v>
      </c>
      <c r="K69" s="322"/>
      <c r="L69" s="86" t="s">
        <v>34</v>
      </c>
      <c r="M69" s="321"/>
      <c r="N69" s="36" t="s">
        <v>16</v>
      </c>
      <c r="O69" s="36" t="s">
        <v>17</v>
      </c>
      <c r="P69" s="37" t="s">
        <v>22</v>
      </c>
      <c r="Q69" s="38" t="s">
        <v>23</v>
      </c>
      <c r="R69" s="38" t="s">
        <v>24</v>
      </c>
      <c r="S69" s="38" t="s">
        <v>25</v>
      </c>
      <c r="T69" s="38" t="s">
        <v>25</v>
      </c>
      <c r="U69" s="314"/>
    </row>
    <row r="70" spans="1:22" ht="15" customHeight="1" x14ac:dyDescent="0.25">
      <c r="A70" s="185">
        <v>1</v>
      </c>
      <c r="B70" s="186" t="s">
        <v>189</v>
      </c>
      <c r="C70" s="255">
        <v>4.2</v>
      </c>
      <c r="D70" s="256">
        <v>2.65</v>
      </c>
      <c r="E70" s="152">
        <v>3.5</v>
      </c>
      <c r="F70" s="257" t="str">
        <f t="shared" ref="F70:F93" si="10">IF(I70="B", $H$66/C70*$F$66,IF(E70&lt;=C70,$I$66,IF(E70&gt;C70,SUM($H$66/C70*$F$66,0,ROUNDUP(,0)))))</f>
        <v>NO BET</v>
      </c>
      <c r="G70" s="258">
        <v>1</v>
      </c>
      <c r="H70" s="259">
        <f>IF(F70="NO BET",0,IF(G70&gt;1,F70*-1,IF(G70=1,SUM(F70*E70-F70,0))))</f>
        <v>0</v>
      </c>
      <c r="I70" s="260"/>
      <c r="J70" s="235" t="s">
        <v>66</v>
      </c>
      <c r="K70" s="235" t="s">
        <v>66</v>
      </c>
      <c r="L70" s="227">
        <v>0</v>
      </c>
      <c r="M70" s="258"/>
      <c r="N70" s="235">
        <v>1</v>
      </c>
      <c r="O70" s="261" t="s">
        <v>189</v>
      </c>
      <c r="P70" s="256">
        <v>2.65</v>
      </c>
      <c r="Q70" s="152">
        <v>3.5</v>
      </c>
      <c r="R70" s="262">
        <v>0</v>
      </c>
      <c r="S70" s="262">
        <v>0</v>
      </c>
      <c r="T70" s="262">
        <v>0</v>
      </c>
      <c r="U70" s="235"/>
      <c r="V70" s="144"/>
    </row>
    <row r="71" spans="1:22" ht="15" customHeight="1" x14ac:dyDescent="0.25">
      <c r="A71" s="160">
        <v>2</v>
      </c>
      <c r="B71" s="161" t="s">
        <v>183</v>
      </c>
      <c r="C71" s="179">
        <v>6.5</v>
      </c>
      <c r="D71" s="180">
        <v>6.6</v>
      </c>
      <c r="E71" s="72">
        <v>11.5</v>
      </c>
      <c r="F71" s="4">
        <f t="shared" si="10"/>
        <v>13.846153846153847</v>
      </c>
      <c r="G71" s="80">
        <v>2</v>
      </c>
      <c r="H71" s="74">
        <f t="shared" ref="H71:H93" si="11">IF(F71="NO BET",0,IF(G71&gt;1,F71*-1,IF(G71=1,SUM(F71*E71-F71,0))))</f>
        <v>-13.846153846153847</v>
      </c>
      <c r="J71" s="46" t="s">
        <v>66</v>
      </c>
      <c r="K71" s="46" t="s">
        <v>66</v>
      </c>
      <c r="L71" s="83">
        <v>0</v>
      </c>
      <c r="M71" s="79"/>
      <c r="N71" s="148">
        <v>2</v>
      </c>
      <c r="O71" s="43" t="s">
        <v>186</v>
      </c>
      <c r="P71" s="28">
        <v>6.6</v>
      </c>
      <c r="Q71" s="82">
        <v>11.5</v>
      </c>
      <c r="R71" s="50">
        <v>0</v>
      </c>
      <c r="S71" s="50">
        <v>0</v>
      </c>
      <c r="T71" s="50">
        <v>0</v>
      </c>
      <c r="U71" s="46"/>
      <c r="V71" s="144"/>
    </row>
    <row r="72" spans="1:22" ht="15" customHeight="1" x14ac:dyDescent="0.25">
      <c r="A72" s="147">
        <v>3</v>
      </c>
      <c r="B72" s="43" t="s">
        <v>184</v>
      </c>
      <c r="C72" s="23">
        <v>7</v>
      </c>
      <c r="D72" s="24">
        <v>4.9000000000000004</v>
      </c>
      <c r="E72" s="72">
        <v>6.4</v>
      </c>
      <c r="F72" s="4" t="str">
        <f t="shared" si="10"/>
        <v>NO BET</v>
      </c>
      <c r="G72" s="80"/>
      <c r="H72" s="74">
        <f t="shared" si="11"/>
        <v>0</v>
      </c>
      <c r="J72" s="46" t="s">
        <v>66</v>
      </c>
      <c r="K72" s="46"/>
      <c r="L72" s="83">
        <v>0</v>
      </c>
      <c r="M72" s="79"/>
      <c r="N72" s="148">
        <v>3</v>
      </c>
      <c r="O72" s="43" t="s">
        <v>187</v>
      </c>
      <c r="P72" s="24">
        <v>4.9000000000000004</v>
      </c>
      <c r="Q72" s="82">
        <v>6.4</v>
      </c>
      <c r="R72" s="50">
        <v>3000</v>
      </c>
      <c r="S72" s="50">
        <v>4999</v>
      </c>
      <c r="T72" s="50">
        <v>0</v>
      </c>
      <c r="U72" s="46" t="s">
        <v>265</v>
      </c>
      <c r="V72" s="144"/>
    </row>
    <row r="73" spans="1:22" ht="15" customHeight="1" x14ac:dyDescent="0.25">
      <c r="A73" s="147">
        <v>4</v>
      </c>
      <c r="B73" s="43" t="s">
        <v>174</v>
      </c>
      <c r="C73" s="23">
        <v>23.4</v>
      </c>
      <c r="D73" s="24">
        <v>32</v>
      </c>
      <c r="E73" s="72">
        <v>48</v>
      </c>
      <c r="F73" s="4">
        <v>0</v>
      </c>
      <c r="G73" s="80"/>
      <c r="H73" s="74" t="b">
        <f t="shared" si="11"/>
        <v>0</v>
      </c>
      <c r="J73" s="46"/>
      <c r="K73" s="46"/>
      <c r="L73" s="83">
        <f t="shared" ref="L73:L93" si="12">SUM(I73*J73*K73)</f>
        <v>0</v>
      </c>
      <c r="M73" s="80"/>
      <c r="N73" s="148">
        <v>4</v>
      </c>
      <c r="O73" s="43" t="s">
        <v>174</v>
      </c>
      <c r="P73" s="24">
        <v>32</v>
      </c>
      <c r="Q73" s="82">
        <v>48</v>
      </c>
      <c r="R73" s="50">
        <v>0</v>
      </c>
      <c r="S73" s="50">
        <v>0</v>
      </c>
      <c r="T73" s="50">
        <v>0</v>
      </c>
      <c r="U73" s="46"/>
      <c r="V73" s="144"/>
    </row>
    <row r="74" spans="1:22" ht="15" customHeight="1" x14ac:dyDescent="0.25">
      <c r="A74" s="160">
        <v>5</v>
      </c>
      <c r="B74" s="161" t="s">
        <v>175</v>
      </c>
      <c r="C74" s="162">
        <v>9.5</v>
      </c>
      <c r="D74" s="163">
        <v>17.5</v>
      </c>
      <c r="E74" s="72">
        <v>34</v>
      </c>
      <c r="F74" s="4">
        <f t="shared" si="10"/>
        <v>9.4736842105263168</v>
      </c>
      <c r="G74" s="80">
        <v>2</v>
      </c>
      <c r="H74" s="74">
        <f t="shared" si="11"/>
        <v>-9.4736842105263168</v>
      </c>
      <c r="J74" s="46"/>
      <c r="K74" s="46" t="s">
        <v>66</v>
      </c>
      <c r="L74" s="83">
        <v>0</v>
      </c>
      <c r="M74" s="80"/>
      <c r="N74" s="148">
        <v>5</v>
      </c>
      <c r="O74" s="43" t="s">
        <v>175</v>
      </c>
      <c r="P74" s="24">
        <v>17.5</v>
      </c>
      <c r="Q74" s="82">
        <v>34</v>
      </c>
      <c r="R74" s="50">
        <v>0</v>
      </c>
      <c r="S74" s="50">
        <v>0</v>
      </c>
      <c r="T74" s="50">
        <v>0</v>
      </c>
      <c r="U74" s="46"/>
      <c r="V74" s="144"/>
    </row>
    <row r="75" spans="1:22" ht="15" customHeight="1" x14ac:dyDescent="0.25">
      <c r="A75" s="147">
        <v>6</v>
      </c>
      <c r="B75" s="43" t="s">
        <v>176</v>
      </c>
      <c r="C75" s="23">
        <v>299</v>
      </c>
      <c r="D75" s="24">
        <v>46</v>
      </c>
      <c r="E75" s="72">
        <v>74</v>
      </c>
      <c r="F75" s="4" t="str">
        <f t="shared" si="10"/>
        <v>NO BET</v>
      </c>
      <c r="G75" s="80"/>
      <c r="H75" s="74">
        <f t="shared" si="11"/>
        <v>0</v>
      </c>
      <c r="J75" s="46"/>
      <c r="K75" s="46"/>
      <c r="L75" s="83">
        <f t="shared" si="12"/>
        <v>0</v>
      </c>
      <c r="M75" s="80"/>
      <c r="N75" s="148">
        <v>6</v>
      </c>
      <c r="O75" s="43" t="s">
        <v>176</v>
      </c>
      <c r="P75" s="24">
        <v>46</v>
      </c>
      <c r="Q75" s="82">
        <v>74</v>
      </c>
      <c r="R75" s="50">
        <v>0</v>
      </c>
      <c r="S75" s="50">
        <v>0</v>
      </c>
      <c r="T75" s="50">
        <v>0</v>
      </c>
      <c r="U75" s="46"/>
      <c r="V75" s="144"/>
    </row>
    <row r="76" spans="1:22" ht="15" customHeight="1" x14ac:dyDescent="0.25">
      <c r="A76" s="147">
        <v>7</v>
      </c>
      <c r="B76" s="43" t="s">
        <v>177</v>
      </c>
      <c r="C76" s="27">
        <v>9.5</v>
      </c>
      <c r="D76" s="28">
        <v>5.2</v>
      </c>
      <c r="E76" s="72">
        <v>5.8</v>
      </c>
      <c r="F76" s="4" t="str">
        <f t="shared" si="10"/>
        <v>NO BET</v>
      </c>
      <c r="G76" s="80"/>
      <c r="H76" s="74">
        <f t="shared" si="11"/>
        <v>0</v>
      </c>
      <c r="I76" s="2"/>
      <c r="J76" s="46"/>
      <c r="K76" s="46"/>
      <c r="L76" s="83">
        <f t="shared" si="12"/>
        <v>0</v>
      </c>
      <c r="M76" s="80"/>
      <c r="N76" s="148">
        <v>7</v>
      </c>
      <c r="O76" s="43" t="s">
        <v>177</v>
      </c>
      <c r="P76" s="28">
        <v>5.2</v>
      </c>
      <c r="Q76" s="82">
        <v>5.8</v>
      </c>
      <c r="R76" s="50">
        <v>0</v>
      </c>
      <c r="S76" s="50">
        <v>0</v>
      </c>
      <c r="T76" s="50">
        <v>0</v>
      </c>
      <c r="U76" s="46"/>
      <c r="V76" s="144"/>
    </row>
    <row r="77" spans="1:22" ht="15" customHeight="1" x14ac:dyDescent="0.25">
      <c r="A77" s="147">
        <v>8</v>
      </c>
      <c r="B77" s="43" t="s">
        <v>178</v>
      </c>
      <c r="C77" s="23">
        <v>5.6</v>
      </c>
      <c r="D77" s="24">
        <v>9.6</v>
      </c>
      <c r="E77" s="72">
        <v>6.4</v>
      </c>
      <c r="F77" s="4">
        <v>0</v>
      </c>
      <c r="G77" s="80"/>
      <c r="H77" s="74" t="b">
        <f t="shared" si="11"/>
        <v>0</v>
      </c>
      <c r="J77" s="46" t="s">
        <v>66</v>
      </c>
      <c r="K77" s="46"/>
      <c r="L77" s="83">
        <v>0</v>
      </c>
      <c r="M77" s="80"/>
      <c r="N77" s="148">
        <v>8</v>
      </c>
      <c r="O77" s="43" t="s">
        <v>178</v>
      </c>
      <c r="P77" s="24">
        <v>9.6</v>
      </c>
      <c r="Q77" s="82">
        <v>6.4</v>
      </c>
      <c r="R77" s="50">
        <v>0</v>
      </c>
      <c r="S77" s="50">
        <v>0</v>
      </c>
      <c r="T77" s="50">
        <v>0</v>
      </c>
      <c r="U77" s="46"/>
      <c r="V77" s="144"/>
    </row>
    <row r="78" spans="1:22" ht="15" customHeight="1" x14ac:dyDescent="0.25">
      <c r="A78" s="166">
        <v>9</v>
      </c>
      <c r="B78" s="167" t="s">
        <v>185</v>
      </c>
      <c r="C78" s="168">
        <v>0</v>
      </c>
      <c r="D78" s="169">
        <v>0</v>
      </c>
      <c r="E78" s="170">
        <f t="shared" ref="E78:E93" si="13">D78</f>
        <v>0</v>
      </c>
      <c r="F78" s="171" t="str">
        <f t="shared" si="10"/>
        <v>NO BET</v>
      </c>
      <c r="G78" s="172"/>
      <c r="H78" s="173">
        <f t="shared" si="11"/>
        <v>0</v>
      </c>
      <c r="I78" s="174"/>
      <c r="J78" s="51"/>
      <c r="K78" s="203"/>
      <c r="L78" s="196">
        <f t="shared" si="12"/>
        <v>0</v>
      </c>
      <c r="M78" s="172"/>
      <c r="N78" s="51">
        <v>9</v>
      </c>
      <c r="O78" s="167" t="s">
        <v>188</v>
      </c>
      <c r="P78" s="169">
        <v>0</v>
      </c>
      <c r="Q78" s="208">
        <f t="shared" ref="Q78" si="14">P78</f>
        <v>0</v>
      </c>
      <c r="R78" s="177">
        <v>0</v>
      </c>
      <c r="S78" s="177">
        <v>0</v>
      </c>
      <c r="T78" s="177">
        <v>0</v>
      </c>
      <c r="U78" s="51"/>
      <c r="V78" s="144"/>
    </row>
    <row r="79" spans="1:22" ht="15" customHeight="1" x14ac:dyDescent="0.25">
      <c r="A79" s="160">
        <v>10</v>
      </c>
      <c r="B79" s="161" t="s">
        <v>179</v>
      </c>
      <c r="C79" s="162">
        <v>7</v>
      </c>
      <c r="D79" s="163">
        <v>14</v>
      </c>
      <c r="E79" s="72">
        <v>19.5</v>
      </c>
      <c r="F79" s="4">
        <f t="shared" si="10"/>
        <v>12.857142857142858</v>
      </c>
      <c r="G79" s="80">
        <v>2</v>
      </c>
      <c r="H79" s="74">
        <f t="shared" si="11"/>
        <v>-12.857142857142858</v>
      </c>
      <c r="J79" s="46" t="s">
        <v>66</v>
      </c>
      <c r="K79" s="46" t="s">
        <v>66</v>
      </c>
      <c r="L79" s="84">
        <v>0</v>
      </c>
      <c r="M79" s="80"/>
      <c r="N79" s="148">
        <v>10</v>
      </c>
      <c r="O79" s="43" t="s">
        <v>179</v>
      </c>
      <c r="P79" s="24">
        <v>14</v>
      </c>
      <c r="Q79" s="82">
        <v>19.5</v>
      </c>
      <c r="R79" s="50">
        <v>0</v>
      </c>
      <c r="S79" s="50">
        <v>0</v>
      </c>
      <c r="T79" s="50">
        <v>0</v>
      </c>
      <c r="U79" s="46"/>
      <c r="V79" s="144"/>
    </row>
    <row r="80" spans="1:22" ht="15" customHeight="1" x14ac:dyDescent="0.25">
      <c r="A80" s="147">
        <v>11</v>
      </c>
      <c r="B80" s="43" t="s">
        <v>180</v>
      </c>
      <c r="C80" s="23">
        <v>151</v>
      </c>
      <c r="D80" s="24">
        <v>100</v>
      </c>
      <c r="E80" s="72">
        <v>400</v>
      </c>
      <c r="F80" s="4">
        <v>0</v>
      </c>
      <c r="G80" s="80"/>
      <c r="H80" s="74" t="b">
        <f t="shared" si="11"/>
        <v>0</v>
      </c>
      <c r="J80" s="46"/>
      <c r="K80" s="46"/>
      <c r="L80" s="84">
        <f t="shared" si="12"/>
        <v>0</v>
      </c>
      <c r="M80" s="80"/>
      <c r="N80" s="148">
        <v>11</v>
      </c>
      <c r="O80" s="43" t="s">
        <v>180</v>
      </c>
      <c r="P80" s="24">
        <v>100</v>
      </c>
      <c r="Q80" s="82">
        <v>400</v>
      </c>
      <c r="R80" s="50">
        <v>0</v>
      </c>
      <c r="S80" s="50">
        <v>0</v>
      </c>
      <c r="T80" s="50">
        <v>0</v>
      </c>
      <c r="U80" s="46"/>
      <c r="V80" s="144"/>
    </row>
    <row r="81" spans="1:22" ht="15" customHeight="1" x14ac:dyDescent="0.25">
      <c r="A81" s="160">
        <v>12</v>
      </c>
      <c r="B81" s="161" t="s">
        <v>181</v>
      </c>
      <c r="C81" s="162">
        <v>13.7</v>
      </c>
      <c r="D81" s="163">
        <v>50</v>
      </c>
      <c r="E81" s="72">
        <v>160</v>
      </c>
      <c r="F81" s="4">
        <f t="shared" si="10"/>
        <v>6.5693430656934311</v>
      </c>
      <c r="G81" s="80">
        <v>2</v>
      </c>
      <c r="H81" s="74">
        <f t="shared" si="11"/>
        <v>-6.5693430656934311</v>
      </c>
      <c r="J81" s="46" t="s">
        <v>66</v>
      </c>
      <c r="K81" s="46"/>
      <c r="L81" s="84">
        <v>0</v>
      </c>
      <c r="M81" s="80"/>
      <c r="N81" s="148">
        <v>12</v>
      </c>
      <c r="O81" s="43" t="s">
        <v>181</v>
      </c>
      <c r="P81" s="24">
        <v>50</v>
      </c>
      <c r="Q81" s="82">
        <v>160</v>
      </c>
      <c r="R81" s="50">
        <v>0</v>
      </c>
      <c r="S81" s="50">
        <v>0</v>
      </c>
      <c r="T81" s="50">
        <v>0</v>
      </c>
      <c r="U81" s="46"/>
      <c r="V81" s="144"/>
    </row>
    <row r="82" spans="1:22" ht="15" customHeight="1" x14ac:dyDescent="0.25">
      <c r="A82" s="160">
        <v>13</v>
      </c>
      <c r="B82" s="161" t="s">
        <v>182</v>
      </c>
      <c r="C82" s="162">
        <v>16</v>
      </c>
      <c r="D82" s="163">
        <v>44</v>
      </c>
      <c r="E82" s="72">
        <v>95</v>
      </c>
      <c r="F82" s="4">
        <v>5</v>
      </c>
      <c r="G82" s="80">
        <v>2</v>
      </c>
      <c r="H82" s="74">
        <f t="shared" si="11"/>
        <v>-5</v>
      </c>
      <c r="J82" s="46"/>
      <c r="K82" s="46" t="s">
        <v>66</v>
      </c>
      <c r="L82" s="84">
        <v>0</v>
      </c>
      <c r="M82" s="80"/>
      <c r="N82" s="148">
        <v>13</v>
      </c>
      <c r="O82" s="43" t="s">
        <v>182</v>
      </c>
      <c r="P82" s="24">
        <v>44</v>
      </c>
      <c r="Q82" s="82">
        <v>95</v>
      </c>
      <c r="R82" s="50">
        <v>0</v>
      </c>
      <c r="S82" s="50">
        <v>1010</v>
      </c>
      <c r="T82" s="50">
        <v>0</v>
      </c>
      <c r="U82" s="46" t="s">
        <v>264</v>
      </c>
      <c r="V82" s="144"/>
    </row>
    <row r="83" spans="1:22" ht="15" hidden="1" customHeight="1" x14ac:dyDescent="0.25">
      <c r="A83" s="147">
        <v>14</v>
      </c>
      <c r="B83" s="32"/>
      <c r="C83" s="23">
        <v>0</v>
      </c>
      <c r="D83" s="24">
        <v>0</v>
      </c>
      <c r="E83" s="72">
        <f t="shared" si="13"/>
        <v>0</v>
      </c>
      <c r="F83" s="4" t="str">
        <f t="shared" si="10"/>
        <v>NO BET</v>
      </c>
      <c r="G83" s="80"/>
      <c r="H83" s="74">
        <f t="shared" si="11"/>
        <v>0</v>
      </c>
      <c r="J83" s="46"/>
      <c r="K83" s="46"/>
      <c r="L83" s="84">
        <f t="shared" si="12"/>
        <v>0</v>
      </c>
      <c r="M83" s="80" t="s">
        <v>12</v>
      </c>
      <c r="N83" s="148">
        <v>14</v>
      </c>
      <c r="O83" s="44"/>
      <c r="P83" s="42">
        <v>0</v>
      </c>
      <c r="Q83" s="42">
        <v>0</v>
      </c>
      <c r="R83" s="50">
        <v>0</v>
      </c>
      <c r="S83" s="50">
        <v>0</v>
      </c>
      <c r="T83" s="50">
        <v>0</v>
      </c>
      <c r="U83" s="46"/>
      <c r="V83" s="144"/>
    </row>
    <row r="84" spans="1:22" ht="15" hidden="1" customHeight="1" x14ac:dyDescent="0.25">
      <c r="A84" s="147">
        <v>15</v>
      </c>
      <c r="B84" s="32"/>
      <c r="C84" s="27">
        <v>0</v>
      </c>
      <c r="D84" s="28">
        <v>0</v>
      </c>
      <c r="E84" s="72">
        <f t="shared" si="13"/>
        <v>0</v>
      </c>
      <c r="F84" s="4" t="str">
        <f t="shared" si="10"/>
        <v>NO BET</v>
      </c>
      <c r="G84" s="80"/>
      <c r="H84" s="74">
        <f t="shared" si="11"/>
        <v>0</v>
      </c>
      <c r="J84" s="54"/>
      <c r="K84" s="46"/>
      <c r="L84" s="84">
        <f t="shared" si="12"/>
        <v>0</v>
      </c>
      <c r="M84" s="80"/>
      <c r="N84" s="54">
        <v>15</v>
      </c>
      <c r="O84" s="44"/>
      <c r="P84" s="42">
        <v>0</v>
      </c>
      <c r="Q84" s="42">
        <v>0</v>
      </c>
      <c r="R84" s="56">
        <v>0</v>
      </c>
      <c r="S84" s="56">
        <v>0</v>
      </c>
      <c r="T84" s="56">
        <v>0</v>
      </c>
      <c r="U84" s="46"/>
      <c r="V84" s="144"/>
    </row>
    <row r="85" spans="1:22" ht="15" hidden="1" customHeight="1" x14ac:dyDescent="0.3">
      <c r="A85" s="147">
        <v>16</v>
      </c>
      <c r="B85" s="32"/>
      <c r="C85" s="23">
        <v>0</v>
      </c>
      <c r="D85" s="24">
        <v>0</v>
      </c>
      <c r="E85" s="72">
        <f t="shared" si="13"/>
        <v>0</v>
      </c>
      <c r="F85" s="4" t="str">
        <f t="shared" si="10"/>
        <v>NO BET</v>
      </c>
      <c r="G85" s="80"/>
      <c r="H85" s="74">
        <f t="shared" si="11"/>
        <v>0</v>
      </c>
      <c r="J85" s="46"/>
      <c r="K85" s="46"/>
      <c r="L85" s="84">
        <f t="shared" si="12"/>
        <v>0</v>
      </c>
      <c r="M85" s="80"/>
      <c r="N85" s="148">
        <v>16</v>
      </c>
      <c r="O85" s="45"/>
      <c r="P85" s="42">
        <v>0</v>
      </c>
      <c r="Q85" s="42">
        <v>0</v>
      </c>
      <c r="R85" s="50">
        <v>0</v>
      </c>
      <c r="S85" s="50">
        <v>0</v>
      </c>
      <c r="T85" s="50">
        <v>0</v>
      </c>
      <c r="U85" s="46"/>
      <c r="V85" s="144"/>
    </row>
    <row r="86" spans="1:22" ht="15" hidden="1" customHeight="1" x14ac:dyDescent="0.3">
      <c r="A86" s="147">
        <v>17</v>
      </c>
      <c r="B86" s="32"/>
      <c r="C86" s="23">
        <v>0</v>
      </c>
      <c r="D86" s="24">
        <v>0</v>
      </c>
      <c r="E86" s="72">
        <f t="shared" si="13"/>
        <v>0</v>
      </c>
      <c r="F86" s="4" t="str">
        <f t="shared" si="10"/>
        <v>NO BET</v>
      </c>
      <c r="G86" s="80"/>
      <c r="H86" s="74">
        <f t="shared" si="11"/>
        <v>0</v>
      </c>
      <c r="J86" s="46"/>
      <c r="K86" s="46"/>
      <c r="L86" s="84">
        <f t="shared" si="12"/>
        <v>0</v>
      </c>
      <c r="M86" s="80"/>
      <c r="N86" s="148">
        <v>17</v>
      </c>
      <c r="O86" s="45"/>
      <c r="P86" s="42">
        <v>0</v>
      </c>
      <c r="Q86" s="42">
        <v>0</v>
      </c>
      <c r="R86" s="50">
        <v>0</v>
      </c>
      <c r="S86" s="50">
        <v>0</v>
      </c>
      <c r="T86" s="50">
        <v>0</v>
      </c>
      <c r="U86" s="46"/>
      <c r="V86" s="144"/>
    </row>
    <row r="87" spans="1:22" ht="15" hidden="1" customHeight="1" x14ac:dyDescent="0.3">
      <c r="A87" s="147">
        <v>18</v>
      </c>
      <c r="B87" s="32"/>
      <c r="C87" s="23">
        <v>0</v>
      </c>
      <c r="D87" s="24">
        <v>0</v>
      </c>
      <c r="E87" s="72">
        <f t="shared" si="13"/>
        <v>0</v>
      </c>
      <c r="F87" s="4" t="str">
        <f t="shared" si="10"/>
        <v>NO BET</v>
      </c>
      <c r="G87" s="80"/>
      <c r="H87" s="74">
        <f t="shared" si="11"/>
        <v>0</v>
      </c>
      <c r="J87" s="46"/>
      <c r="K87" s="46"/>
      <c r="L87" s="84">
        <f t="shared" si="12"/>
        <v>0</v>
      </c>
      <c r="M87" s="80"/>
      <c r="N87" s="148">
        <v>18</v>
      </c>
      <c r="O87" s="45"/>
      <c r="P87" s="42">
        <v>0</v>
      </c>
      <c r="Q87" s="42">
        <v>0</v>
      </c>
      <c r="R87" s="50">
        <v>0</v>
      </c>
      <c r="S87" s="50">
        <v>0</v>
      </c>
      <c r="T87" s="50">
        <v>0</v>
      </c>
      <c r="U87" s="46"/>
      <c r="V87" s="144"/>
    </row>
    <row r="88" spans="1:22" ht="15" hidden="1" customHeight="1" x14ac:dyDescent="0.3">
      <c r="A88" s="147">
        <v>19</v>
      </c>
      <c r="B88" s="32"/>
      <c r="C88" s="23">
        <v>0</v>
      </c>
      <c r="D88" s="24">
        <v>0</v>
      </c>
      <c r="E88" s="72">
        <f t="shared" si="13"/>
        <v>0</v>
      </c>
      <c r="F88" s="4" t="str">
        <f t="shared" si="10"/>
        <v>NO BET</v>
      </c>
      <c r="G88" s="80"/>
      <c r="H88" s="74">
        <f t="shared" si="11"/>
        <v>0</v>
      </c>
      <c r="J88" s="46"/>
      <c r="K88" s="46"/>
      <c r="L88" s="84">
        <f t="shared" si="12"/>
        <v>0</v>
      </c>
      <c r="M88" s="80"/>
      <c r="N88" s="148">
        <v>19</v>
      </c>
      <c r="O88" s="45"/>
      <c r="P88" s="42">
        <v>0</v>
      </c>
      <c r="Q88" s="42">
        <v>0</v>
      </c>
      <c r="R88" s="50">
        <v>0</v>
      </c>
      <c r="S88" s="50">
        <v>0</v>
      </c>
      <c r="T88" s="50">
        <v>0</v>
      </c>
      <c r="U88" s="46"/>
      <c r="V88" s="144"/>
    </row>
    <row r="89" spans="1:22" ht="15" hidden="1" customHeight="1" x14ac:dyDescent="0.3">
      <c r="A89" s="147">
        <v>20</v>
      </c>
      <c r="B89" s="32"/>
      <c r="C89" s="23">
        <v>0</v>
      </c>
      <c r="D89" s="24">
        <v>0</v>
      </c>
      <c r="E89" s="72">
        <f t="shared" si="13"/>
        <v>0</v>
      </c>
      <c r="F89" s="4" t="str">
        <f t="shared" si="10"/>
        <v>NO BET</v>
      </c>
      <c r="G89" s="80"/>
      <c r="H89" s="74">
        <f t="shared" si="11"/>
        <v>0</v>
      </c>
      <c r="I89" s="2"/>
      <c r="J89" s="46"/>
      <c r="K89" s="46"/>
      <c r="L89" s="84">
        <f t="shared" si="12"/>
        <v>0</v>
      </c>
      <c r="M89" s="80"/>
      <c r="N89" s="148">
        <v>20</v>
      </c>
      <c r="O89" s="45"/>
      <c r="P89" s="42">
        <v>0</v>
      </c>
      <c r="Q89" s="42">
        <v>0</v>
      </c>
      <c r="R89" s="50">
        <v>0</v>
      </c>
      <c r="S89" s="50">
        <v>0</v>
      </c>
      <c r="T89" s="50">
        <v>0</v>
      </c>
      <c r="U89" s="46"/>
      <c r="V89" s="144"/>
    </row>
    <row r="90" spans="1:22" ht="15" hidden="1" customHeight="1" x14ac:dyDescent="0.3">
      <c r="A90" s="147">
        <v>21</v>
      </c>
      <c r="B90" s="32"/>
      <c r="C90" s="23">
        <v>0</v>
      </c>
      <c r="D90" s="24">
        <v>0</v>
      </c>
      <c r="E90" s="72">
        <f t="shared" si="13"/>
        <v>0</v>
      </c>
      <c r="F90" s="4" t="str">
        <f t="shared" si="10"/>
        <v>NO BET</v>
      </c>
      <c r="G90" s="80"/>
      <c r="H90" s="74">
        <f t="shared" si="11"/>
        <v>0</v>
      </c>
      <c r="J90" s="46"/>
      <c r="K90" s="46"/>
      <c r="L90" s="84">
        <f t="shared" si="12"/>
        <v>0</v>
      </c>
      <c r="M90" s="79"/>
      <c r="N90" s="148">
        <v>21</v>
      </c>
      <c r="O90" s="45"/>
      <c r="P90" s="42">
        <v>0</v>
      </c>
      <c r="Q90" s="42">
        <v>0</v>
      </c>
      <c r="R90" s="50">
        <v>0</v>
      </c>
      <c r="S90" s="50">
        <v>0</v>
      </c>
      <c r="T90" s="50">
        <v>0</v>
      </c>
      <c r="U90" s="46"/>
      <c r="V90" s="144"/>
    </row>
    <row r="91" spans="1:22" ht="15" hidden="1" customHeight="1" x14ac:dyDescent="0.3">
      <c r="A91" s="147">
        <v>22</v>
      </c>
      <c r="B91" s="32"/>
      <c r="C91" s="27">
        <v>0</v>
      </c>
      <c r="D91" s="28">
        <v>0</v>
      </c>
      <c r="E91" s="72">
        <f t="shared" si="13"/>
        <v>0</v>
      </c>
      <c r="F91" s="4" t="str">
        <f t="shared" si="10"/>
        <v>NO BET</v>
      </c>
      <c r="G91" s="80"/>
      <c r="H91" s="74">
        <f t="shared" si="11"/>
        <v>0</v>
      </c>
      <c r="J91" s="46"/>
      <c r="K91" s="46"/>
      <c r="L91" s="84">
        <f t="shared" si="12"/>
        <v>0</v>
      </c>
      <c r="M91" s="80"/>
      <c r="N91" s="148">
        <v>22</v>
      </c>
      <c r="O91" s="45"/>
      <c r="P91" s="42">
        <v>0</v>
      </c>
      <c r="Q91" s="42">
        <v>0</v>
      </c>
      <c r="R91" s="50">
        <v>0</v>
      </c>
      <c r="S91" s="50">
        <v>0</v>
      </c>
      <c r="T91" s="50">
        <v>0</v>
      </c>
      <c r="U91" s="46"/>
      <c r="V91" s="144"/>
    </row>
    <row r="92" spans="1:22" ht="15" hidden="1" customHeight="1" x14ac:dyDescent="0.3">
      <c r="A92" s="147">
        <v>23</v>
      </c>
      <c r="B92" s="32"/>
      <c r="C92" s="23">
        <v>0</v>
      </c>
      <c r="D92" s="24">
        <v>0</v>
      </c>
      <c r="E92" s="72">
        <f t="shared" si="13"/>
        <v>0</v>
      </c>
      <c r="F92" s="4" t="str">
        <f t="shared" si="10"/>
        <v>NO BET</v>
      </c>
      <c r="G92" s="80"/>
      <c r="H92" s="74">
        <f t="shared" si="11"/>
        <v>0</v>
      </c>
      <c r="J92" s="46"/>
      <c r="K92" s="46"/>
      <c r="L92" s="84">
        <f t="shared" si="12"/>
        <v>0</v>
      </c>
      <c r="M92" s="80"/>
      <c r="N92" s="148">
        <v>23</v>
      </c>
      <c r="O92" s="45"/>
      <c r="P92" s="42">
        <v>0</v>
      </c>
      <c r="Q92" s="42">
        <v>0</v>
      </c>
      <c r="R92" s="50">
        <v>0</v>
      </c>
      <c r="S92" s="50">
        <v>0</v>
      </c>
      <c r="T92" s="50">
        <v>0</v>
      </c>
      <c r="U92" s="46"/>
      <c r="V92" s="144"/>
    </row>
    <row r="93" spans="1:22" ht="15" hidden="1" customHeight="1" x14ac:dyDescent="0.3">
      <c r="A93" s="147">
        <v>24</v>
      </c>
      <c r="B93" s="32"/>
      <c r="C93" s="23">
        <v>0</v>
      </c>
      <c r="D93" s="24">
        <v>0</v>
      </c>
      <c r="E93" s="72">
        <f t="shared" si="13"/>
        <v>0</v>
      </c>
      <c r="F93" s="4" t="str">
        <f t="shared" si="10"/>
        <v>NO BET</v>
      </c>
      <c r="G93" s="80"/>
      <c r="H93" s="74">
        <f t="shared" si="11"/>
        <v>0</v>
      </c>
      <c r="J93" s="46"/>
      <c r="K93" s="46"/>
      <c r="L93" s="84">
        <f t="shared" si="12"/>
        <v>0</v>
      </c>
      <c r="M93" s="80"/>
      <c r="N93" s="148">
        <v>24</v>
      </c>
      <c r="O93" s="45"/>
      <c r="P93" s="42">
        <v>0</v>
      </c>
      <c r="Q93" s="42">
        <v>0</v>
      </c>
      <c r="R93" s="50">
        <v>0</v>
      </c>
      <c r="S93" s="50">
        <v>0</v>
      </c>
      <c r="T93" s="50">
        <v>0</v>
      </c>
      <c r="U93" s="46"/>
      <c r="V93" s="144"/>
    </row>
    <row r="94" spans="1:22" ht="15" customHeight="1" x14ac:dyDescent="0.25">
      <c r="K94" s="2"/>
      <c r="N94" s="323"/>
      <c r="O94" s="323"/>
      <c r="P94" s="323"/>
      <c r="Q94" s="323"/>
      <c r="R94" s="323"/>
      <c r="S94" s="323"/>
      <c r="T94" s="323"/>
    </row>
    <row r="95" spans="1:22" ht="15" customHeight="1" x14ac:dyDescent="0.25">
      <c r="A95" s="25"/>
      <c r="B95" s="141" t="s">
        <v>50</v>
      </c>
      <c r="C95" s="2"/>
      <c r="D95" s="5"/>
      <c r="E95" s="6" t="s">
        <v>10</v>
      </c>
      <c r="F95" s="7">
        <f>SUM(F70:F93)</f>
        <v>47.746323979516447</v>
      </c>
      <c r="G95" s="8" t="s">
        <v>11</v>
      </c>
      <c r="H95" s="7">
        <f>SUM(H70:H94)</f>
        <v>-47.746323979516447</v>
      </c>
      <c r="N95" s="57"/>
      <c r="O95" s="323" t="s">
        <v>279</v>
      </c>
      <c r="P95" s="323"/>
      <c r="Q95" s="323"/>
      <c r="R95" s="57"/>
      <c r="S95" s="142" t="s">
        <v>26</v>
      </c>
      <c r="T95" s="143" t="s">
        <v>278</v>
      </c>
      <c r="U95" s="145"/>
    </row>
    <row r="96" spans="1:22" ht="15" customHeight="1" x14ac:dyDescent="0.25">
      <c r="A96" s="81"/>
      <c r="B96" s="81"/>
      <c r="C96" s="16"/>
      <c r="D96" s="18"/>
      <c r="E96" s="82"/>
      <c r="F96" s="15"/>
      <c r="G96" s="80"/>
      <c r="H96" s="81"/>
      <c r="N96" s="18"/>
    </row>
    <row r="97" spans="1:22" ht="15" customHeight="1" x14ac:dyDescent="0.25">
      <c r="A97" s="11" t="s">
        <v>5</v>
      </c>
      <c r="B97" s="9" t="s">
        <v>2</v>
      </c>
      <c r="C97" s="58" t="s">
        <v>201</v>
      </c>
      <c r="D97" s="11"/>
      <c r="E97" s="315" t="s">
        <v>9</v>
      </c>
      <c r="F97" s="324">
        <v>0.9</v>
      </c>
      <c r="G97" s="317" t="s">
        <v>3</v>
      </c>
      <c r="H97" s="325">
        <v>100</v>
      </c>
      <c r="I97" s="34" t="s">
        <v>1</v>
      </c>
      <c r="J97" s="320"/>
      <c r="K97" s="320" t="s">
        <v>21</v>
      </c>
      <c r="L97" s="10"/>
      <c r="M97" s="321"/>
      <c r="N97" s="11" t="s">
        <v>5</v>
      </c>
      <c r="O97" s="9" t="s">
        <v>2</v>
      </c>
      <c r="P97" s="33"/>
      <c r="Q97" s="33"/>
      <c r="R97" s="33"/>
      <c r="S97" s="33"/>
      <c r="T97" s="33"/>
      <c r="U97" s="314" t="s">
        <v>20</v>
      </c>
    </row>
    <row r="98" spans="1:22" ht="15" customHeight="1" x14ac:dyDescent="0.25">
      <c r="A98" s="9" t="s">
        <v>6</v>
      </c>
      <c r="B98" s="49">
        <v>7</v>
      </c>
      <c r="C98" s="49" t="s">
        <v>202</v>
      </c>
      <c r="D98" s="10"/>
      <c r="E98" s="315"/>
      <c r="F98" s="324"/>
      <c r="G98" s="317"/>
      <c r="H98" s="325"/>
      <c r="I98" s="34"/>
      <c r="J98" s="320"/>
      <c r="K98" s="320"/>
      <c r="L98" s="9"/>
      <c r="M98" s="321"/>
      <c r="N98" s="9" t="s">
        <v>6</v>
      </c>
      <c r="O98" s="58">
        <v>7</v>
      </c>
      <c r="P98" s="35"/>
      <c r="Q98" s="35"/>
      <c r="R98" s="35"/>
      <c r="S98" s="35"/>
      <c r="T98" s="35"/>
      <c r="U98" s="314"/>
      <c r="V98" s="2"/>
    </row>
    <row r="99" spans="1:22" ht="15" customHeight="1" x14ac:dyDescent="0.25">
      <c r="A99" s="10"/>
      <c r="B99" s="10" t="s">
        <v>200</v>
      </c>
      <c r="C99" s="10"/>
      <c r="D99" s="314" t="s">
        <v>31</v>
      </c>
      <c r="E99" s="314" t="s">
        <v>32</v>
      </c>
      <c r="F99" s="10"/>
      <c r="G99" s="10"/>
      <c r="H99" s="10"/>
      <c r="I99" s="314" t="s">
        <v>15</v>
      </c>
      <c r="J99" s="85" t="s">
        <v>37</v>
      </c>
      <c r="K99" s="322" t="s">
        <v>51</v>
      </c>
      <c r="L99" s="86" t="s">
        <v>33</v>
      </c>
      <c r="M99" s="321"/>
      <c r="N99" s="34"/>
      <c r="O99" s="35"/>
      <c r="P99" s="35" t="s">
        <v>18</v>
      </c>
      <c r="Q99" s="35"/>
      <c r="R99" s="35" t="s">
        <v>19</v>
      </c>
      <c r="S99" s="35"/>
      <c r="T99" s="35"/>
      <c r="U99" s="314"/>
      <c r="V99" s="2"/>
    </row>
    <row r="100" spans="1:22" ht="15" customHeight="1" x14ac:dyDescent="0.25">
      <c r="A100" s="1" t="s">
        <v>16</v>
      </c>
      <c r="B100" s="26"/>
      <c r="C100" s="1" t="s">
        <v>7</v>
      </c>
      <c r="D100" s="314"/>
      <c r="E100" s="314"/>
      <c r="F100" s="1" t="s">
        <v>0</v>
      </c>
      <c r="G100" s="1" t="s">
        <v>8</v>
      </c>
      <c r="H100" s="1" t="s">
        <v>4</v>
      </c>
      <c r="I100" s="314"/>
      <c r="J100" s="85" t="s">
        <v>35</v>
      </c>
      <c r="K100" s="322"/>
      <c r="L100" s="86" t="s">
        <v>34</v>
      </c>
      <c r="M100" s="321"/>
      <c r="N100" s="36" t="s">
        <v>16</v>
      </c>
      <c r="O100" s="36" t="s">
        <v>17</v>
      </c>
      <c r="P100" s="37" t="s">
        <v>22</v>
      </c>
      <c r="Q100" s="38" t="s">
        <v>23</v>
      </c>
      <c r="R100" s="38" t="s">
        <v>24</v>
      </c>
      <c r="S100" s="38" t="s">
        <v>25</v>
      </c>
      <c r="T100" s="38" t="s">
        <v>25</v>
      </c>
      <c r="U100" s="314"/>
    </row>
    <row r="101" spans="1:22" ht="15" customHeight="1" x14ac:dyDescent="0.25">
      <c r="A101" s="160">
        <v>1</v>
      </c>
      <c r="B101" s="161" t="s">
        <v>190</v>
      </c>
      <c r="C101" s="179">
        <v>4.2</v>
      </c>
      <c r="D101" s="180">
        <v>3</v>
      </c>
      <c r="E101" s="72">
        <v>4.5999999999999996</v>
      </c>
      <c r="F101" s="4">
        <f t="shared" ref="F101:F124" si="15">IF(I101="B", $H$97/C101*$F$97,IF(E101&lt;=C101,$I$97,IF(E101&gt;C101,SUM($H$97/C101*$F$97,0,ROUNDUP(,0)))))</f>
        <v>21.428571428571431</v>
      </c>
      <c r="G101" s="80">
        <v>2</v>
      </c>
      <c r="H101" s="74">
        <f>IF(F101="NO BET",0,IF(G101&gt;1,F101*-1,IF(G101=1,SUM(F101*E101-F101,0))))</f>
        <v>-21.428571428571431</v>
      </c>
      <c r="J101" s="54"/>
      <c r="K101" s="46" t="s">
        <v>66</v>
      </c>
      <c r="L101" s="201">
        <v>1.22</v>
      </c>
      <c r="M101" s="80"/>
      <c r="N101" s="54">
        <v>1</v>
      </c>
      <c r="O101" s="43" t="s">
        <v>190</v>
      </c>
      <c r="P101" s="28">
        <v>3</v>
      </c>
      <c r="Q101" s="82">
        <v>4.5999999999999996</v>
      </c>
      <c r="R101" s="56">
        <v>0</v>
      </c>
      <c r="S101" s="56">
        <v>0</v>
      </c>
      <c r="T101" s="56">
        <v>0</v>
      </c>
      <c r="U101" s="46"/>
      <c r="V101" s="144"/>
    </row>
    <row r="102" spans="1:22" ht="15" customHeight="1" x14ac:dyDescent="0.25">
      <c r="A102" s="166">
        <v>2</v>
      </c>
      <c r="B102" s="167" t="s">
        <v>191</v>
      </c>
      <c r="C102" s="168">
        <v>0</v>
      </c>
      <c r="D102" s="169">
        <v>0</v>
      </c>
      <c r="E102" s="170">
        <f t="shared" ref="E102:E124" si="16">D102</f>
        <v>0</v>
      </c>
      <c r="F102" s="171" t="str">
        <f t="shared" si="15"/>
        <v>NO BET</v>
      </c>
      <c r="G102" s="172"/>
      <c r="H102" s="173">
        <f t="shared" ref="H102:H124" si="17">IF(F102="NO BET",0,IF(G102&gt;1,F102*-1,IF(G102=1,SUM(F102*E102-F102,0))))</f>
        <v>0</v>
      </c>
      <c r="I102" s="174"/>
      <c r="J102" s="51"/>
      <c r="K102" s="51"/>
      <c r="L102" s="83"/>
      <c r="M102" s="172"/>
      <c r="N102" s="51">
        <v>2</v>
      </c>
      <c r="O102" s="167" t="s">
        <v>191</v>
      </c>
      <c r="P102" s="169">
        <v>0</v>
      </c>
      <c r="Q102" s="208">
        <f t="shared" ref="Q102:Q105" si="18">P102</f>
        <v>0</v>
      </c>
      <c r="R102" s="177">
        <v>0</v>
      </c>
      <c r="S102" s="177">
        <v>0</v>
      </c>
      <c r="T102" s="177">
        <v>0</v>
      </c>
      <c r="U102" s="51"/>
      <c r="V102" s="144"/>
    </row>
    <row r="103" spans="1:22" ht="15" customHeight="1" x14ac:dyDescent="0.25">
      <c r="A103" s="181">
        <v>3</v>
      </c>
      <c r="B103" s="182" t="s">
        <v>192</v>
      </c>
      <c r="C103" s="183">
        <v>16</v>
      </c>
      <c r="D103" s="184">
        <v>4.8</v>
      </c>
      <c r="E103" s="72">
        <v>7.65</v>
      </c>
      <c r="F103" s="4" t="str">
        <f t="shared" si="15"/>
        <v>NO BET</v>
      </c>
      <c r="G103" s="80"/>
      <c r="H103" s="74">
        <f t="shared" si="17"/>
        <v>0</v>
      </c>
      <c r="J103" s="46"/>
      <c r="K103" s="46" t="s">
        <v>66</v>
      </c>
      <c r="L103" s="202">
        <v>1.05</v>
      </c>
      <c r="M103" s="79"/>
      <c r="N103" s="148">
        <v>3</v>
      </c>
      <c r="O103" s="43" t="s">
        <v>192</v>
      </c>
      <c r="P103" s="24">
        <v>4.8</v>
      </c>
      <c r="Q103" s="82">
        <v>7.65</v>
      </c>
      <c r="R103" s="50">
        <v>0</v>
      </c>
      <c r="S103" s="50">
        <v>0</v>
      </c>
      <c r="T103" s="50">
        <v>0</v>
      </c>
      <c r="U103" s="46"/>
      <c r="V103" s="144"/>
    </row>
    <row r="104" spans="1:22" ht="15" customHeight="1" x14ac:dyDescent="0.25">
      <c r="A104" s="166">
        <v>4</v>
      </c>
      <c r="B104" s="167" t="s">
        <v>193</v>
      </c>
      <c r="C104" s="168">
        <v>0</v>
      </c>
      <c r="D104" s="169">
        <v>0</v>
      </c>
      <c r="E104" s="170">
        <f t="shared" si="16"/>
        <v>0</v>
      </c>
      <c r="F104" s="171" t="str">
        <f t="shared" si="15"/>
        <v>NO BET</v>
      </c>
      <c r="G104" s="172"/>
      <c r="H104" s="173">
        <f t="shared" si="17"/>
        <v>0</v>
      </c>
      <c r="I104" s="174"/>
      <c r="J104" s="51"/>
      <c r="K104" s="51"/>
      <c r="L104" s="83"/>
      <c r="M104" s="172"/>
      <c r="N104" s="51">
        <v>4</v>
      </c>
      <c r="O104" s="167" t="s">
        <v>193</v>
      </c>
      <c r="P104" s="169">
        <v>0</v>
      </c>
      <c r="Q104" s="208">
        <f t="shared" si="18"/>
        <v>0</v>
      </c>
      <c r="R104" s="177">
        <v>0</v>
      </c>
      <c r="S104" s="177">
        <v>0</v>
      </c>
      <c r="T104" s="177">
        <v>0</v>
      </c>
      <c r="U104" s="51"/>
      <c r="V104" s="144"/>
    </row>
    <row r="105" spans="1:22" ht="15" customHeight="1" x14ac:dyDescent="0.25">
      <c r="A105" s="166">
        <v>5</v>
      </c>
      <c r="B105" s="167" t="s">
        <v>194</v>
      </c>
      <c r="C105" s="168">
        <v>0</v>
      </c>
      <c r="D105" s="169">
        <v>0</v>
      </c>
      <c r="E105" s="170">
        <f t="shared" si="16"/>
        <v>0</v>
      </c>
      <c r="F105" s="171" t="str">
        <f t="shared" si="15"/>
        <v>NO BET</v>
      </c>
      <c r="G105" s="172"/>
      <c r="H105" s="173">
        <f t="shared" si="17"/>
        <v>0</v>
      </c>
      <c r="I105" s="174"/>
      <c r="J105" s="51"/>
      <c r="K105" s="51"/>
      <c r="L105" s="83"/>
      <c r="M105" s="172"/>
      <c r="N105" s="51">
        <v>5</v>
      </c>
      <c r="O105" s="167" t="s">
        <v>194</v>
      </c>
      <c r="P105" s="169">
        <v>0</v>
      </c>
      <c r="Q105" s="208">
        <f t="shared" si="18"/>
        <v>0</v>
      </c>
      <c r="R105" s="177">
        <v>0</v>
      </c>
      <c r="S105" s="177">
        <v>0</v>
      </c>
      <c r="T105" s="177">
        <v>0</v>
      </c>
      <c r="U105" s="51"/>
      <c r="V105" s="144"/>
    </row>
    <row r="106" spans="1:22" ht="15" customHeight="1" x14ac:dyDescent="0.25">
      <c r="A106" s="160">
        <v>6</v>
      </c>
      <c r="B106" s="224" t="s">
        <v>251</v>
      </c>
      <c r="C106" s="179">
        <v>3.7</v>
      </c>
      <c r="D106" s="180">
        <v>5</v>
      </c>
      <c r="E106" s="68">
        <v>9.8000000000000007</v>
      </c>
      <c r="F106" s="53">
        <f t="shared" si="15"/>
        <v>24.324324324324323</v>
      </c>
      <c r="G106" s="30">
        <v>2</v>
      </c>
      <c r="H106" s="70">
        <f t="shared" si="17"/>
        <v>-24.324324324324323</v>
      </c>
      <c r="I106" s="29"/>
      <c r="J106" s="46" t="s">
        <v>66</v>
      </c>
      <c r="K106" s="46" t="s">
        <v>66</v>
      </c>
      <c r="L106" s="228">
        <v>0</v>
      </c>
      <c r="M106" s="30"/>
      <c r="N106" s="54">
        <v>6</v>
      </c>
      <c r="O106" s="226" t="s">
        <v>195</v>
      </c>
      <c r="P106" s="28">
        <v>5</v>
      </c>
      <c r="Q106" s="269">
        <v>9.8000000000000007</v>
      </c>
      <c r="R106" s="56">
        <v>0</v>
      </c>
      <c r="S106" s="56">
        <v>0</v>
      </c>
      <c r="T106" s="56">
        <v>0</v>
      </c>
      <c r="U106" s="54"/>
      <c r="V106" s="144"/>
    </row>
    <row r="107" spans="1:22" ht="15" customHeight="1" x14ac:dyDescent="0.25">
      <c r="A107" s="147">
        <v>7</v>
      </c>
      <c r="B107" s="43" t="s">
        <v>196</v>
      </c>
      <c r="C107" s="27">
        <v>2.9</v>
      </c>
      <c r="D107" s="28">
        <v>12</v>
      </c>
      <c r="E107" s="72">
        <v>18</v>
      </c>
      <c r="F107" s="4">
        <v>0</v>
      </c>
      <c r="G107" s="80"/>
      <c r="H107" s="74" t="b">
        <f t="shared" si="17"/>
        <v>0</v>
      </c>
      <c r="I107" s="2"/>
      <c r="J107" s="46" t="s">
        <v>66</v>
      </c>
      <c r="K107" s="46"/>
      <c r="L107" s="83">
        <v>0</v>
      </c>
      <c r="M107" s="80"/>
      <c r="N107" s="148">
        <v>7</v>
      </c>
      <c r="O107" s="43" t="s">
        <v>196</v>
      </c>
      <c r="P107" s="28">
        <v>12</v>
      </c>
      <c r="Q107" s="82">
        <v>18</v>
      </c>
      <c r="R107" s="50">
        <v>0</v>
      </c>
      <c r="S107" s="50">
        <v>0</v>
      </c>
      <c r="T107" s="50">
        <v>0</v>
      </c>
      <c r="U107" s="46"/>
      <c r="V107" s="144"/>
    </row>
    <row r="108" spans="1:22" ht="15" customHeight="1" x14ac:dyDescent="0.25">
      <c r="A108" s="191">
        <v>8</v>
      </c>
      <c r="B108" s="192" t="s">
        <v>197</v>
      </c>
      <c r="C108" s="193">
        <v>2.6</v>
      </c>
      <c r="D108" s="194">
        <v>16</v>
      </c>
      <c r="E108" s="152">
        <v>20.75</v>
      </c>
      <c r="F108" s="153">
        <f t="shared" si="15"/>
        <v>34.615384615384613</v>
      </c>
      <c r="G108" s="79">
        <v>2</v>
      </c>
      <c r="H108" s="154">
        <f t="shared" si="17"/>
        <v>-34.615384615384613</v>
      </c>
      <c r="I108" s="2"/>
      <c r="J108" s="46" t="s">
        <v>66</v>
      </c>
      <c r="K108" s="46" t="s">
        <v>66</v>
      </c>
      <c r="L108" s="227">
        <v>1.01</v>
      </c>
      <c r="M108" s="79"/>
      <c r="N108" s="46">
        <v>8</v>
      </c>
      <c r="O108" s="150" t="s">
        <v>197</v>
      </c>
      <c r="P108" s="151">
        <v>16</v>
      </c>
      <c r="Q108" s="207">
        <v>20.75</v>
      </c>
      <c r="R108" s="157">
        <v>0</v>
      </c>
      <c r="S108" s="157">
        <v>0</v>
      </c>
      <c r="T108" s="157">
        <v>0</v>
      </c>
      <c r="U108" s="46"/>
      <c r="V108" s="144"/>
    </row>
    <row r="109" spans="1:22" ht="15" customHeight="1" x14ac:dyDescent="0.25">
      <c r="A109" s="147">
        <v>9</v>
      </c>
      <c r="B109" s="165" t="s">
        <v>198</v>
      </c>
      <c r="C109" s="229">
        <v>10.6</v>
      </c>
      <c r="D109" s="230">
        <v>3.3</v>
      </c>
      <c r="E109" s="72">
        <v>2.4</v>
      </c>
      <c r="F109" s="231" t="str">
        <f t="shared" si="15"/>
        <v>NO BET</v>
      </c>
      <c r="G109" s="264">
        <v>1</v>
      </c>
      <c r="H109" s="233">
        <f t="shared" si="17"/>
        <v>0</v>
      </c>
      <c r="I109" s="265"/>
      <c r="J109" s="235" t="s">
        <v>66</v>
      </c>
      <c r="K109" s="235"/>
      <c r="L109" s="202">
        <v>0</v>
      </c>
      <c r="M109" s="264"/>
      <c r="N109" s="200">
        <v>9</v>
      </c>
      <c r="O109" s="268" t="s">
        <v>198</v>
      </c>
      <c r="P109" s="230">
        <v>3.3</v>
      </c>
      <c r="Q109" s="72">
        <v>2.4</v>
      </c>
      <c r="R109" s="237">
        <v>0</v>
      </c>
      <c r="S109" s="237">
        <v>0</v>
      </c>
      <c r="T109" s="237">
        <v>0</v>
      </c>
      <c r="U109" s="235"/>
      <c r="V109" s="144"/>
    </row>
    <row r="110" spans="1:22" ht="15" customHeight="1" x14ac:dyDescent="0.25">
      <c r="A110" s="147">
        <v>10</v>
      </c>
      <c r="B110" s="165" t="s">
        <v>199</v>
      </c>
      <c r="C110" s="23">
        <v>23.2</v>
      </c>
      <c r="D110" s="24">
        <v>50</v>
      </c>
      <c r="E110" s="72">
        <v>170</v>
      </c>
      <c r="F110" s="4">
        <v>0</v>
      </c>
      <c r="G110" s="80"/>
      <c r="H110" s="74" t="b">
        <f t="shared" si="17"/>
        <v>0</v>
      </c>
      <c r="J110" s="46"/>
      <c r="K110" s="46"/>
      <c r="L110" s="84">
        <f t="shared" ref="L110" si="19">SUM(I110*J110*K110)</f>
        <v>0</v>
      </c>
      <c r="M110" s="80"/>
      <c r="N110" s="148">
        <v>10</v>
      </c>
      <c r="O110" s="165" t="s">
        <v>199</v>
      </c>
      <c r="P110" s="24">
        <v>50</v>
      </c>
      <c r="Q110" s="82">
        <v>170</v>
      </c>
      <c r="R110" s="50">
        <v>0</v>
      </c>
      <c r="S110" s="50">
        <v>0</v>
      </c>
      <c r="T110" s="50">
        <v>0</v>
      </c>
      <c r="U110" s="46"/>
      <c r="V110" s="144"/>
    </row>
    <row r="111" spans="1:22" ht="15" hidden="1" customHeight="1" x14ac:dyDescent="0.25">
      <c r="A111" s="147">
        <v>11</v>
      </c>
      <c r="B111" s="32"/>
      <c r="C111" s="23">
        <v>0</v>
      </c>
      <c r="D111" s="24">
        <v>0</v>
      </c>
      <c r="E111" s="72">
        <f t="shared" si="16"/>
        <v>0</v>
      </c>
      <c r="F111" s="4" t="str">
        <f t="shared" si="15"/>
        <v>NO BET</v>
      </c>
      <c r="G111" s="80"/>
      <c r="H111" s="74">
        <f t="shared" si="17"/>
        <v>0</v>
      </c>
      <c r="J111" s="46"/>
      <c r="K111" s="46"/>
      <c r="L111" s="84">
        <f t="shared" ref="L111:L124" si="20">SUM(I111*J111*K111)</f>
        <v>0</v>
      </c>
      <c r="M111" s="80"/>
      <c r="N111" s="148">
        <v>11</v>
      </c>
      <c r="O111" s="43"/>
      <c r="P111" s="42">
        <v>0</v>
      </c>
      <c r="Q111" s="42">
        <v>0</v>
      </c>
      <c r="R111" s="50">
        <v>0</v>
      </c>
      <c r="S111" s="50">
        <v>0</v>
      </c>
      <c r="T111" s="50">
        <v>0</v>
      </c>
      <c r="U111" s="46"/>
      <c r="V111" s="144"/>
    </row>
    <row r="112" spans="1:22" ht="15" hidden="1" customHeight="1" x14ac:dyDescent="0.25">
      <c r="A112" s="147">
        <v>12</v>
      </c>
      <c r="B112" s="32"/>
      <c r="C112" s="23">
        <v>0</v>
      </c>
      <c r="D112" s="24">
        <v>0</v>
      </c>
      <c r="E112" s="72">
        <f t="shared" si="16"/>
        <v>0</v>
      </c>
      <c r="F112" s="4" t="str">
        <f t="shared" si="15"/>
        <v>NO BET</v>
      </c>
      <c r="G112" s="80"/>
      <c r="H112" s="74">
        <f t="shared" si="17"/>
        <v>0</v>
      </c>
      <c r="J112" s="46"/>
      <c r="K112" s="46"/>
      <c r="L112" s="84">
        <f t="shared" si="20"/>
        <v>0</v>
      </c>
      <c r="M112" s="80"/>
      <c r="N112" s="148">
        <v>12</v>
      </c>
      <c r="O112" s="44"/>
      <c r="P112" s="42">
        <v>0</v>
      </c>
      <c r="Q112" s="42">
        <v>0</v>
      </c>
      <c r="R112" s="50">
        <v>0</v>
      </c>
      <c r="S112" s="50">
        <v>0</v>
      </c>
      <c r="T112" s="50">
        <v>0</v>
      </c>
      <c r="U112" s="46"/>
      <c r="V112" s="144"/>
    </row>
    <row r="113" spans="1:22" ht="15" hidden="1" customHeight="1" x14ac:dyDescent="0.25">
      <c r="A113" s="147">
        <v>13</v>
      </c>
      <c r="B113" s="32"/>
      <c r="C113" s="23">
        <v>0</v>
      </c>
      <c r="D113" s="24">
        <v>0</v>
      </c>
      <c r="E113" s="72">
        <f t="shared" si="16"/>
        <v>0</v>
      </c>
      <c r="F113" s="4" t="str">
        <f t="shared" si="15"/>
        <v>NO BET</v>
      </c>
      <c r="G113" s="80"/>
      <c r="H113" s="74">
        <f t="shared" si="17"/>
        <v>0</v>
      </c>
      <c r="J113" s="46"/>
      <c r="K113" s="46"/>
      <c r="L113" s="84">
        <f t="shared" si="20"/>
        <v>0</v>
      </c>
      <c r="M113" s="80"/>
      <c r="N113" s="148">
        <v>13</v>
      </c>
      <c r="O113" s="44"/>
      <c r="P113" s="42">
        <v>0</v>
      </c>
      <c r="Q113" s="42">
        <v>0</v>
      </c>
      <c r="R113" s="50">
        <v>0</v>
      </c>
      <c r="S113" s="50">
        <v>0</v>
      </c>
      <c r="T113" s="50">
        <v>0</v>
      </c>
      <c r="U113" s="46"/>
      <c r="V113" s="144"/>
    </row>
    <row r="114" spans="1:22" ht="15" hidden="1" customHeight="1" x14ac:dyDescent="0.25">
      <c r="A114" s="147">
        <v>14</v>
      </c>
      <c r="B114" s="32"/>
      <c r="C114" s="23">
        <v>0</v>
      </c>
      <c r="D114" s="24">
        <v>0</v>
      </c>
      <c r="E114" s="72">
        <f t="shared" si="16"/>
        <v>0</v>
      </c>
      <c r="F114" s="4" t="str">
        <f t="shared" si="15"/>
        <v>NO BET</v>
      </c>
      <c r="G114" s="80"/>
      <c r="H114" s="74">
        <f t="shared" si="17"/>
        <v>0</v>
      </c>
      <c r="J114" s="46"/>
      <c r="K114" s="46"/>
      <c r="L114" s="84">
        <f t="shared" si="20"/>
        <v>0</v>
      </c>
      <c r="M114" s="80" t="s">
        <v>12</v>
      </c>
      <c r="N114" s="148">
        <v>14</v>
      </c>
      <c r="O114" s="44"/>
      <c r="P114" s="42">
        <v>0</v>
      </c>
      <c r="Q114" s="42">
        <v>0</v>
      </c>
      <c r="R114" s="50">
        <v>0</v>
      </c>
      <c r="S114" s="50">
        <v>0</v>
      </c>
      <c r="T114" s="50">
        <v>0</v>
      </c>
      <c r="U114" s="46"/>
      <c r="V114" s="144"/>
    </row>
    <row r="115" spans="1:22" ht="15" hidden="1" customHeight="1" x14ac:dyDescent="0.25">
      <c r="A115" s="147">
        <v>15</v>
      </c>
      <c r="B115" s="32"/>
      <c r="C115" s="27">
        <v>0</v>
      </c>
      <c r="D115" s="28">
        <v>0</v>
      </c>
      <c r="E115" s="72">
        <f t="shared" si="16"/>
        <v>0</v>
      </c>
      <c r="F115" s="4" t="str">
        <f t="shared" si="15"/>
        <v>NO BET</v>
      </c>
      <c r="G115" s="80"/>
      <c r="H115" s="74">
        <f t="shared" si="17"/>
        <v>0</v>
      </c>
      <c r="J115" s="54"/>
      <c r="K115" s="54"/>
      <c r="L115" s="84">
        <f t="shared" si="20"/>
        <v>0</v>
      </c>
      <c r="M115" s="80"/>
      <c r="N115" s="54">
        <v>15</v>
      </c>
      <c r="O115" s="44"/>
      <c r="P115" s="42">
        <v>0</v>
      </c>
      <c r="Q115" s="42">
        <v>0</v>
      </c>
      <c r="R115" s="56">
        <v>0</v>
      </c>
      <c r="S115" s="56">
        <v>0</v>
      </c>
      <c r="T115" s="56">
        <v>0</v>
      </c>
      <c r="U115" s="46"/>
      <c r="V115" s="144"/>
    </row>
    <row r="116" spans="1:22" ht="15" hidden="1" customHeight="1" x14ac:dyDescent="0.3">
      <c r="A116" s="147">
        <v>16</v>
      </c>
      <c r="B116" s="32"/>
      <c r="C116" s="23">
        <v>0</v>
      </c>
      <c r="D116" s="24">
        <v>0</v>
      </c>
      <c r="E116" s="72">
        <f t="shared" si="16"/>
        <v>0</v>
      </c>
      <c r="F116" s="4" t="str">
        <f t="shared" si="15"/>
        <v>NO BET</v>
      </c>
      <c r="G116" s="80"/>
      <c r="H116" s="74">
        <f t="shared" si="17"/>
        <v>0</v>
      </c>
      <c r="J116" s="46"/>
      <c r="K116" s="46"/>
      <c r="L116" s="84">
        <f t="shared" si="20"/>
        <v>0</v>
      </c>
      <c r="M116" s="80"/>
      <c r="N116" s="148">
        <v>16</v>
      </c>
      <c r="O116" s="45"/>
      <c r="P116" s="42">
        <v>0</v>
      </c>
      <c r="Q116" s="42">
        <v>0</v>
      </c>
      <c r="R116" s="50">
        <v>0</v>
      </c>
      <c r="S116" s="50">
        <v>0</v>
      </c>
      <c r="T116" s="50">
        <v>0</v>
      </c>
      <c r="U116" s="46"/>
      <c r="V116" s="144"/>
    </row>
    <row r="117" spans="1:22" ht="15" hidden="1" customHeight="1" x14ac:dyDescent="0.3">
      <c r="A117" s="147">
        <v>17</v>
      </c>
      <c r="B117" s="32"/>
      <c r="C117" s="23">
        <v>0</v>
      </c>
      <c r="D117" s="24">
        <v>0</v>
      </c>
      <c r="E117" s="72">
        <f t="shared" si="16"/>
        <v>0</v>
      </c>
      <c r="F117" s="4" t="str">
        <f t="shared" si="15"/>
        <v>NO BET</v>
      </c>
      <c r="G117" s="80"/>
      <c r="H117" s="74">
        <f t="shared" si="17"/>
        <v>0</v>
      </c>
      <c r="J117" s="46"/>
      <c r="K117" s="46"/>
      <c r="L117" s="84">
        <f t="shared" si="20"/>
        <v>0</v>
      </c>
      <c r="M117" s="80"/>
      <c r="N117" s="148">
        <v>17</v>
      </c>
      <c r="O117" s="45"/>
      <c r="P117" s="42">
        <v>0</v>
      </c>
      <c r="Q117" s="42">
        <v>0</v>
      </c>
      <c r="R117" s="50">
        <v>0</v>
      </c>
      <c r="S117" s="50">
        <v>0</v>
      </c>
      <c r="T117" s="50">
        <v>0</v>
      </c>
      <c r="U117" s="46"/>
      <c r="V117" s="144"/>
    </row>
    <row r="118" spans="1:22" ht="15" hidden="1" customHeight="1" x14ac:dyDescent="0.3">
      <c r="A118" s="147">
        <v>18</v>
      </c>
      <c r="B118" s="32"/>
      <c r="C118" s="23">
        <v>0</v>
      </c>
      <c r="D118" s="24">
        <v>0</v>
      </c>
      <c r="E118" s="72">
        <f t="shared" si="16"/>
        <v>0</v>
      </c>
      <c r="F118" s="4" t="str">
        <f t="shared" si="15"/>
        <v>NO BET</v>
      </c>
      <c r="G118" s="80"/>
      <c r="H118" s="74">
        <f t="shared" si="17"/>
        <v>0</v>
      </c>
      <c r="J118" s="46"/>
      <c r="K118" s="46"/>
      <c r="L118" s="84">
        <f t="shared" si="20"/>
        <v>0</v>
      </c>
      <c r="M118" s="80"/>
      <c r="N118" s="148">
        <v>18</v>
      </c>
      <c r="O118" s="45"/>
      <c r="P118" s="42">
        <v>0</v>
      </c>
      <c r="Q118" s="42">
        <v>0</v>
      </c>
      <c r="R118" s="50">
        <v>0</v>
      </c>
      <c r="S118" s="50">
        <v>0</v>
      </c>
      <c r="T118" s="50">
        <v>0</v>
      </c>
      <c r="U118" s="46"/>
      <c r="V118" s="144"/>
    </row>
    <row r="119" spans="1:22" ht="15" hidden="1" customHeight="1" x14ac:dyDescent="0.3">
      <c r="A119" s="147">
        <v>19</v>
      </c>
      <c r="B119" s="32"/>
      <c r="C119" s="23">
        <v>0</v>
      </c>
      <c r="D119" s="24">
        <v>0</v>
      </c>
      <c r="E119" s="72">
        <f t="shared" si="16"/>
        <v>0</v>
      </c>
      <c r="F119" s="4" t="str">
        <f t="shared" si="15"/>
        <v>NO BET</v>
      </c>
      <c r="G119" s="80"/>
      <c r="H119" s="74">
        <f t="shared" si="17"/>
        <v>0</v>
      </c>
      <c r="J119" s="46"/>
      <c r="K119" s="46"/>
      <c r="L119" s="84">
        <f t="shared" si="20"/>
        <v>0</v>
      </c>
      <c r="M119" s="80"/>
      <c r="N119" s="148">
        <v>19</v>
      </c>
      <c r="O119" s="45"/>
      <c r="P119" s="42">
        <v>0</v>
      </c>
      <c r="Q119" s="42">
        <v>0</v>
      </c>
      <c r="R119" s="50">
        <v>0</v>
      </c>
      <c r="S119" s="50">
        <v>0</v>
      </c>
      <c r="T119" s="50">
        <v>0</v>
      </c>
      <c r="U119" s="46"/>
      <c r="V119" s="144"/>
    </row>
    <row r="120" spans="1:22" ht="15" hidden="1" customHeight="1" x14ac:dyDescent="0.3">
      <c r="A120" s="147">
        <v>20</v>
      </c>
      <c r="B120" s="32"/>
      <c r="C120" s="23">
        <v>0</v>
      </c>
      <c r="D120" s="24">
        <v>0</v>
      </c>
      <c r="E120" s="72">
        <f t="shared" si="16"/>
        <v>0</v>
      </c>
      <c r="F120" s="4" t="str">
        <f t="shared" si="15"/>
        <v>NO BET</v>
      </c>
      <c r="G120" s="80"/>
      <c r="H120" s="74">
        <f t="shared" si="17"/>
        <v>0</v>
      </c>
      <c r="I120" s="2"/>
      <c r="J120" s="46"/>
      <c r="K120" s="46"/>
      <c r="L120" s="84">
        <f t="shared" si="20"/>
        <v>0</v>
      </c>
      <c r="M120" s="80"/>
      <c r="N120" s="148">
        <v>20</v>
      </c>
      <c r="O120" s="45"/>
      <c r="P120" s="42">
        <v>0</v>
      </c>
      <c r="Q120" s="42">
        <v>0</v>
      </c>
      <c r="R120" s="50">
        <v>0</v>
      </c>
      <c r="S120" s="50">
        <v>0</v>
      </c>
      <c r="T120" s="50">
        <v>0</v>
      </c>
      <c r="U120" s="46"/>
      <c r="V120" s="144"/>
    </row>
    <row r="121" spans="1:22" ht="15" hidden="1" customHeight="1" x14ac:dyDescent="0.3">
      <c r="A121" s="147">
        <v>21</v>
      </c>
      <c r="B121" s="32"/>
      <c r="C121" s="23">
        <v>0</v>
      </c>
      <c r="D121" s="24">
        <v>0</v>
      </c>
      <c r="E121" s="72">
        <f t="shared" si="16"/>
        <v>0</v>
      </c>
      <c r="F121" s="4" t="str">
        <f t="shared" si="15"/>
        <v>NO BET</v>
      </c>
      <c r="G121" s="80"/>
      <c r="H121" s="74">
        <f t="shared" si="17"/>
        <v>0</v>
      </c>
      <c r="J121" s="46"/>
      <c r="K121" s="46"/>
      <c r="L121" s="84">
        <f t="shared" si="20"/>
        <v>0</v>
      </c>
      <c r="M121" s="79"/>
      <c r="N121" s="148">
        <v>21</v>
      </c>
      <c r="O121" s="45"/>
      <c r="P121" s="42">
        <v>0</v>
      </c>
      <c r="Q121" s="42">
        <v>0</v>
      </c>
      <c r="R121" s="50">
        <v>0</v>
      </c>
      <c r="S121" s="50">
        <v>0</v>
      </c>
      <c r="T121" s="50">
        <v>0</v>
      </c>
      <c r="U121" s="46"/>
      <c r="V121" s="144"/>
    </row>
    <row r="122" spans="1:22" ht="15" hidden="1" customHeight="1" x14ac:dyDescent="0.3">
      <c r="A122" s="147">
        <v>22</v>
      </c>
      <c r="B122" s="32"/>
      <c r="C122" s="27">
        <v>0</v>
      </c>
      <c r="D122" s="28">
        <v>0</v>
      </c>
      <c r="E122" s="72">
        <f t="shared" si="16"/>
        <v>0</v>
      </c>
      <c r="F122" s="4" t="str">
        <f t="shared" si="15"/>
        <v>NO BET</v>
      </c>
      <c r="G122" s="80"/>
      <c r="H122" s="74">
        <f t="shared" si="17"/>
        <v>0</v>
      </c>
      <c r="J122" s="46"/>
      <c r="K122" s="46"/>
      <c r="L122" s="84">
        <f t="shared" si="20"/>
        <v>0</v>
      </c>
      <c r="M122" s="80"/>
      <c r="N122" s="148">
        <v>22</v>
      </c>
      <c r="O122" s="45"/>
      <c r="P122" s="42">
        <v>0</v>
      </c>
      <c r="Q122" s="42">
        <v>0</v>
      </c>
      <c r="R122" s="50">
        <v>0</v>
      </c>
      <c r="S122" s="50">
        <v>0</v>
      </c>
      <c r="T122" s="50">
        <v>0</v>
      </c>
      <c r="U122" s="46"/>
      <c r="V122" s="144"/>
    </row>
    <row r="123" spans="1:22" ht="15" hidden="1" customHeight="1" x14ac:dyDescent="0.3">
      <c r="A123" s="147">
        <v>23</v>
      </c>
      <c r="B123" s="32"/>
      <c r="C123" s="23">
        <v>0</v>
      </c>
      <c r="D123" s="24">
        <v>0</v>
      </c>
      <c r="E123" s="72">
        <f t="shared" si="16"/>
        <v>0</v>
      </c>
      <c r="F123" s="4" t="str">
        <f t="shared" si="15"/>
        <v>NO BET</v>
      </c>
      <c r="G123" s="80"/>
      <c r="H123" s="74">
        <f t="shared" si="17"/>
        <v>0</v>
      </c>
      <c r="J123" s="46"/>
      <c r="K123" s="46"/>
      <c r="L123" s="84">
        <f t="shared" si="20"/>
        <v>0</v>
      </c>
      <c r="M123" s="80"/>
      <c r="N123" s="148">
        <v>23</v>
      </c>
      <c r="O123" s="45"/>
      <c r="P123" s="42">
        <v>0</v>
      </c>
      <c r="Q123" s="42">
        <v>0</v>
      </c>
      <c r="R123" s="50">
        <v>0</v>
      </c>
      <c r="S123" s="50">
        <v>0</v>
      </c>
      <c r="T123" s="50">
        <v>0</v>
      </c>
      <c r="U123" s="46"/>
      <c r="V123" s="144"/>
    </row>
    <row r="124" spans="1:22" ht="15" hidden="1" customHeight="1" x14ac:dyDescent="0.3">
      <c r="A124" s="147">
        <v>24</v>
      </c>
      <c r="B124" s="32"/>
      <c r="C124" s="23">
        <v>0</v>
      </c>
      <c r="D124" s="24">
        <v>0</v>
      </c>
      <c r="E124" s="72">
        <f t="shared" si="16"/>
        <v>0</v>
      </c>
      <c r="F124" s="4" t="str">
        <f t="shared" si="15"/>
        <v>NO BET</v>
      </c>
      <c r="G124" s="80"/>
      <c r="H124" s="74">
        <f t="shared" si="17"/>
        <v>0</v>
      </c>
      <c r="J124" s="46"/>
      <c r="K124" s="46"/>
      <c r="L124" s="84">
        <f t="shared" si="20"/>
        <v>0</v>
      </c>
      <c r="M124" s="80"/>
      <c r="N124" s="148">
        <v>24</v>
      </c>
      <c r="O124" s="45"/>
      <c r="P124" s="42">
        <v>0</v>
      </c>
      <c r="Q124" s="42">
        <v>0</v>
      </c>
      <c r="R124" s="50">
        <v>0</v>
      </c>
      <c r="S124" s="50">
        <v>0</v>
      </c>
      <c r="T124" s="50">
        <v>0</v>
      </c>
      <c r="U124" s="46"/>
      <c r="V124" s="144"/>
    </row>
    <row r="125" spans="1:22" ht="15" customHeight="1" x14ac:dyDescent="0.25">
      <c r="J125" s="47"/>
      <c r="K125" s="47"/>
      <c r="L125" s="47"/>
      <c r="N125" s="323"/>
      <c r="O125" s="323"/>
      <c r="P125" s="323"/>
      <c r="Q125" s="323"/>
      <c r="R125" s="323"/>
      <c r="S125" s="323"/>
      <c r="T125" s="323"/>
    </row>
    <row r="126" spans="1:22" ht="15" customHeight="1" x14ac:dyDescent="0.25">
      <c r="A126" s="25"/>
      <c r="B126" s="141" t="s">
        <v>50</v>
      </c>
      <c r="C126" s="2"/>
      <c r="D126" s="5"/>
      <c r="E126" s="6" t="s">
        <v>10</v>
      </c>
      <c r="F126" s="7">
        <f>SUM(F101:F124)</f>
        <v>80.368280368280367</v>
      </c>
      <c r="G126" s="8" t="s">
        <v>11</v>
      </c>
      <c r="H126" s="7">
        <f>SUM(H101:H125)</f>
        <v>-80.368280368280367</v>
      </c>
      <c r="J126" s="47"/>
      <c r="K126" s="47"/>
      <c r="L126" s="47"/>
      <c r="N126" s="57"/>
      <c r="O126" s="57"/>
      <c r="P126" s="57"/>
      <c r="Q126" s="57"/>
      <c r="R126" s="57"/>
      <c r="S126" s="142" t="s">
        <v>26</v>
      </c>
      <c r="T126" s="143" t="s">
        <v>280</v>
      </c>
      <c r="U126" s="145"/>
    </row>
    <row r="127" spans="1:22" ht="15" customHeight="1" x14ac:dyDescent="0.25">
      <c r="A127" s="81"/>
      <c r="B127" s="81"/>
    </row>
    <row r="128" spans="1:22" ht="15" customHeight="1" x14ac:dyDescent="0.25">
      <c r="A128" s="11" t="s">
        <v>5</v>
      </c>
      <c r="B128" s="9" t="s">
        <v>2</v>
      </c>
      <c r="C128" s="58" t="s">
        <v>218</v>
      </c>
      <c r="D128" s="11"/>
      <c r="E128" s="315" t="s">
        <v>9</v>
      </c>
      <c r="F128" s="324">
        <v>0.9</v>
      </c>
      <c r="G128" s="317" t="s">
        <v>3</v>
      </c>
      <c r="H128" s="325">
        <v>100</v>
      </c>
      <c r="I128" s="319" t="s">
        <v>1</v>
      </c>
      <c r="J128" s="320"/>
      <c r="K128" s="320" t="s">
        <v>21</v>
      </c>
      <c r="L128" s="10"/>
      <c r="M128" s="321"/>
      <c r="N128" s="11" t="s">
        <v>5</v>
      </c>
      <c r="O128" s="9" t="s">
        <v>2</v>
      </c>
      <c r="P128" s="33"/>
      <c r="Q128" s="33"/>
      <c r="R128" s="33"/>
      <c r="S128" s="33"/>
      <c r="T128" s="33"/>
      <c r="U128" s="314" t="s">
        <v>20</v>
      </c>
    </row>
    <row r="129" spans="1:22" ht="15" customHeight="1" x14ac:dyDescent="0.25">
      <c r="A129" s="9" t="s">
        <v>6</v>
      </c>
      <c r="B129" s="49">
        <v>8</v>
      </c>
      <c r="C129" s="49" t="s">
        <v>219</v>
      </c>
      <c r="D129" s="10"/>
      <c r="E129" s="315"/>
      <c r="F129" s="324"/>
      <c r="G129" s="317"/>
      <c r="H129" s="325"/>
      <c r="I129" s="319"/>
      <c r="J129" s="320"/>
      <c r="K129" s="320"/>
      <c r="L129" s="9"/>
      <c r="M129" s="321"/>
      <c r="N129" s="9" t="s">
        <v>6</v>
      </c>
      <c r="O129" s="58">
        <v>8</v>
      </c>
      <c r="P129" s="35"/>
      <c r="Q129" s="35"/>
      <c r="R129" s="35"/>
      <c r="S129" s="35"/>
      <c r="T129" s="35"/>
      <c r="U129" s="314"/>
      <c r="V129" s="2"/>
    </row>
    <row r="130" spans="1:22" ht="15" customHeight="1" x14ac:dyDescent="0.25">
      <c r="A130" s="10"/>
      <c r="B130" s="10" t="s">
        <v>217</v>
      </c>
      <c r="C130" s="10"/>
      <c r="D130" s="314" t="s">
        <v>31</v>
      </c>
      <c r="E130" s="314" t="s">
        <v>32</v>
      </c>
      <c r="F130" s="10"/>
      <c r="G130" s="10"/>
      <c r="H130" s="10"/>
      <c r="I130" s="314" t="s">
        <v>15</v>
      </c>
      <c r="J130" s="85" t="s">
        <v>37</v>
      </c>
      <c r="K130" s="322" t="s">
        <v>51</v>
      </c>
      <c r="L130" s="86" t="s">
        <v>33</v>
      </c>
      <c r="M130" s="321"/>
      <c r="N130" s="34"/>
      <c r="O130" s="35"/>
      <c r="P130" s="35" t="s">
        <v>18</v>
      </c>
      <c r="Q130" s="35"/>
      <c r="R130" s="35" t="s">
        <v>19</v>
      </c>
      <c r="S130" s="35"/>
      <c r="T130" s="35"/>
      <c r="U130" s="314"/>
      <c r="V130" s="2"/>
    </row>
    <row r="131" spans="1:22" ht="15" customHeight="1" x14ac:dyDescent="0.25">
      <c r="A131" s="1" t="s">
        <v>16</v>
      </c>
      <c r="B131" s="26"/>
      <c r="C131" s="1" t="s">
        <v>7</v>
      </c>
      <c r="D131" s="314"/>
      <c r="E131" s="314"/>
      <c r="F131" s="1" t="s">
        <v>0</v>
      </c>
      <c r="G131" s="1" t="s">
        <v>8</v>
      </c>
      <c r="H131" s="1" t="s">
        <v>4</v>
      </c>
      <c r="I131" s="314"/>
      <c r="J131" s="85" t="s">
        <v>35</v>
      </c>
      <c r="K131" s="322"/>
      <c r="L131" s="86" t="s">
        <v>34</v>
      </c>
      <c r="M131" s="321"/>
      <c r="N131" s="36" t="s">
        <v>16</v>
      </c>
      <c r="O131" s="36" t="s">
        <v>17</v>
      </c>
      <c r="P131" s="37" t="s">
        <v>22</v>
      </c>
      <c r="Q131" s="38" t="s">
        <v>23</v>
      </c>
      <c r="R131" s="38" t="s">
        <v>24</v>
      </c>
      <c r="S131" s="38" t="s">
        <v>25</v>
      </c>
      <c r="T131" s="38" t="s">
        <v>25</v>
      </c>
      <c r="U131" s="314"/>
    </row>
    <row r="132" spans="1:22" ht="15" customHeight="1" x14ac:dyDescent="0.25">
      <c r="A132" s="166">
        <v>1</v>
      </c>
      <c r="B132" s="167" t="s">
        <v>203</v>
      </c>
      <c r="C132" s="168">
        <v>0</v>
      </c>
      <c r="D132" s="169">
        <v>0</v>
      </c>
      <c r="E132" s="170">
        <f>D132</f>
        <v>0</v>
      </c>
      <c r="F132" s="171" t="str">
        <f t="shared" ref="F132:F155" si="21">IF(I132="B", $H$128/C132*$F$128,IF(E132&lt;=C132,$I$128,IF(E132&gt;C132,SUM($H$128/C132*$F$128,0,ROUNDUP(,0)))))</f>
        <v>NO BET</v>
      </c>
      <c r="G132" s="172"/>
      <c r="H132" s="173">
        <f>IF(F132="NO BET",0,IF(G132&gt;1,F132*-1,IF(G132=1,SUM(F132*E132-F132,0))))</f>
        <v>0</v>
      </c>
      <c r="I132" s="174"/>
      <c r="J132" s="51"/>
      <c r="K132" s="51"/>
      <c r="L132" s="196"/>
      <c r="M132" s="172"/>
      <c r="N132" s="51">
        <v>1</v>
      </c>
      <c r="O132" s="167" t="s">
        <v>203</v>
      </c>
      <c r="P132" s="198">
        <v>0</v>
      </c>
      <c r="Q132" s="208">
        <f>P132</f>
        <v>0</v>
      </c>
      <c r="R132" s="177">
        <v>0</v>
      </c>
      <c r="S132" s="177">
        <v>0</v>
      </c>
      <c r="T132" s="177">
        <v>0</v>
      </c>
      <c r="U132" s="51"/>
      <c r="V132" s="144"/>
    </row>
    <row r="133" spans="1:22" ht="15" customHeight="1" x14ac:dyDescent="0.25">
      <c r="A133" s="181">
        <v>2</v>
      </c>
      <c r="B133" s="182" t="s">
        <v>204</v>
      </c>
      <c r="C133" s="189">
        <v>11.6</v>
      </c>
      <c r="D133" s="190">
        <v>10</v>
      </c>
      <c r="E133" s="72">
        <v>8</v>
      </c>
      <c r="F133" s="4" t="str">
        <f t="shared" si="21"/>
        <v>NO BET</v>
      </c>
      <c r="G133" s="80"/>
      <c r="H133" s="74">
        <f t="shared" ref="H133:H155" si="22">IF(F133="NO BET",0,IF(G133&gt;1,F133*-1,IF(G133=1,SUM(F133*E133-F133,0))))</f>
        <v>0</v>
      </c>
      <c r="J133" s="46" t="s">
        <v>66</v>
      </c>
      <c r="K133" s="46" t="s">
        <v>66</v>
      </c>
      <c r="L133" s="202">
        <v>1.0900000000000001</v>
      </c>
      <c r="M133" s="79"/>
      <c r="N133" s="148">
        <v>2</v>
      </c>
      <c r="O133" s="43" t="s">
        <v>204</v>
      </c>
      <c r="P133" s="197">
        <v>10</v>
      </c>
      <c r="Q133" s="82">
        <v>8</v>
      </c>
      <c r="R133" s="50">
        <v>0</v>
      </c>
      <c r="S133" s="50">
        <v>0</v>
      </c>
      <c r="T133" s="50">
        <v>0</v>
      </c>
      <c r="U133" s="46"/>
      <c r="V133" s="144"/>
    </row>
    <row r="134" spans="1:22" ht="15" customHeight="1" x14ac:dyDescent="0.25">
      <c r="A134" s="166">
        <v>3</v>
      </c>
      <c r="B134" s="167" t="s">
        <v>205</v>
      </c>
      <c r="C134" s="168">
        <v>0</v>
      </c>
      <c r="D134" s="169">
        <v>0</v>
      </c>
      <c r="E134" s="170">
        <f t="shared" ref="E134:E155" si="23">D134</f>
        <v>0</v>
      </c>
      <c r="F134" s="171" t="str">
        <f t="shared" si="21"/>
        <v>NO BET</v>
      </c>
      <c r="G134" s="172"/>
      <c r="H134" s="173">
        <f t="shared" si="22"/>
        <v>0</v>
      </c>
      <c r="I134" s="174"/>
      <c r="J134" s="51"/>
      <c r="K134" s="51"/>
      <c r="L134" s="196"/>
      <c r="M134" s="172"/>
      <c r="N134" s="51">
        <v>3</v>
      </c>
      <c r="O134" s="167" t="s">
        <v>205</v>
      </c>
      <c r="P134" s="198">
        <v>0</v>
      </c>
      <c r="Q134" s="208">
        <f t="shared" ref="Q134:Q143" si="24">P134</f>
        <v>0</v>
      </c>
      <c r="R134" s="177">
        <v>0</v>
      </c>
      <c r="S134" s="177">
        <v>0</v>
      </c>
      <c r="T134" s="177">
        <v>0</v>
      </c>
      <c r="U134" s="51"/>
      <c r="V134" s="144"/>
    </row>
    <row r="135" spans="1:22" ht="15" customHeight="1" x14ac:dyDescent="0.25">
      <c r="A135" s="160">
        <v>4</v>
      </c>
      <c r="B135" s="161" t="s">
        <v>206</v>
      </c>
      <c r="C135" s="162">
        <v>5.0999999999999996</v>
      </c>
      <c r="D135" s="163">
        <v>12.5</v>
      </c>
      <c r="E135" s="72">
        <v>18</v>
      </c>
      <c r="F135" s="4">
        <f t="shared" si="21"/>
        <v>17.647058823529413</v>
      </c>
      <c r="G135" s="80">
        <v>2</v>
      </c>
      <c r="H135" s="74">
        <f t="shared" si="22"/>
        <v>-17.647058823529413</v>
      </c>
      <c r="J135" s="46"/>
      <c r="K135" s="46" t="s">
        <v>66</v>
      </c>
      <c r="L135" s="83">
        <v>0</v>
      </c>
      <c r="M135" s="80"/>
      <c r="N135" s="148">
        <v>4</v>
      </c>
      <c r="O135" s="43" t="s">
        <v>206</v>
      </c>
      <c r="P135" s="164">
        <v>12.5</v>
      </c>
      <c r="Q135" s="82">
        <v>18</v>
      </c>
      <c r="R135" s="50">
        <v>0</v>
      </c>
      <c r="S135" s="50">
        <v>0</v>
      </c>
      <c r="T135" s="50">
        <v>0</v>
      </c>
      <c r="U135" s="46"/>
      <c r="V135" s="144"/>
    </row>
    <row r="136" spans="1:22" ht="15" customHeight="1" x14ac:dyDescent="0.25">
      <c r="A136" s="147">
        <v>5</v>
      </c>
      <c r="B136" s="43" t="s">
        <v>215</v>
      </c>
      <c r="C136" s="229">
        <v>8.9</v>
      </c>
      <c r="D136" s="230">
        <v>3.1</v>
      </c>
      <c r="E136" s="72">
        <v>4.8</v>
      </c>
      <c r="F136" s="231" t="str">
        <f t="shared" si="21"/>
        <v>NO BET</v>
      </c>
      <c r="G136" s="264">
        <v>1</v>
      </c>
      <c r="H136" s="233">
        <f t="shared" si="22"/>
        <v>0</v>
      </c>
      <c r="I136" s="265"/>
      <c r="J136" s="235"/>
      <c r="K136" s="235" t="s">
        <v>66</v>
      </c>
      <c r="L136" s="202">
        <v>0</v>
      </c>
      <c r="M136" s="264"/>
      <c r="N136" s="200">
        <v>5</v>
      </c>
      <c r="O136" s="236" t="s">
        <v>215</v>
      </c>
      <c r="P136" s="230">
        <v>3.1</v>
      </c>
      <c r="Q136" s="72">
        <v>4.8</v>
      </c>
      <c r="R136" s="237">
        <v>0</v>
      </c>
      <c r="S136" s="237">
        <v>0</v>
      </c>
      <c r="T136" s="237">
        <v>0</v>
      </c>
      <c r="U136" s="235"/>
      <c r="V136" s="144"/>
    </row>
    <row r="137" spans="1:22" ht="15" customHeight="1" x14ac:dyDescent="0.25">
      <c r="A137" s="181">
        <v>6</v>
      </c>
      <c r="B137" s="182" t="s">
        <v>207</v>
      </c>
      <c r="C137" s="183">
        <v>8.1</v>
      </c>
      <c r="D137" s="184">
        <v>3.35</v>
      </c>
      <c r="E137" s="72">
        <v>4.45</v>
      </c>
      <c r="F137" s="4" t="str">
        <f t="shared" si="21"/>
        <v>NO BET</v>
      </c>
      <c r="G137" s="80"/>
      <c r="H137" s="74">
        <f t="shared" si="22"/>
        <v>0</v>
      </c>
      <c r="J137" s="46" t="s">
        <v>66</v>
      </c>
      <c r="K137" s="46" t="s">
        <v>66</v>
      </c>
      <c r="L137" s="202">
        <v>1.21</v>
      </c>
      <c r="M137" s="80"/>
      <c r="N137" s="148">
        <v>6</v>
      </c>
      <c r="O137" s="43" t="s">
        <v>207</v>
      </c>
      <c r="P137" s="164">
        <v>3.35</v>
      </c>
      <c r="Q137" s="82">
        <v>4.45</v>
      </c>
      <c r="R137" s="50">
        <v>0</v>
      </c>
      <c r="S137" s="50">
        <v>0</v>
      </c>
      <c r="T137" s="50">
        <v>0</v>
      </c>
      <c r="U137" s="46"/>
      <c r="V137" s="144"/>
    </row>
    <row r="138" spans="1:22" ht="15" customHeight="1" x14ac:dyDescent="0.25">
      <c r="A138" s="160">
        <v>7</v>
      </c>
      <c r="B138" s="161" t="s">
        <v>213</v>
      </c>
      <c r="C138" s="179">
        <v>6.9</v>
      </c>
      <c r="D138" s="180">
        <v>8.4</v>
      </c>
      <c r="E138" s="72">
        <v>9.1999999999999993</v>
      </c>
      <c r="F138" s="4">
        <f t="shared" si="21"/>
        <v>13.043478260869565</v>
      </c>
      <c r="G138" s="80">
        <v>2</v>
      </c>
      <c r="H138" s="74">
        <f t="shared" si="22"/>
        <v>-13.043478260869565</v>
      </c>
      <c r="I138" s="2"/>
      <c r="J138" s="46" t="s">
        <v>66</v>
      </c>
      <c r="K138" s="46"/>
      <c r="L138" s="202">
        <v>1.21</v>
      </c>
      <c r="M138" s="80"/>
      <c r="N138" s="148">
        <v>7</v>
      </c>
      <c r="O138" s="43" t="s">
        <v>213</v>
      </c>
      <c r="P138" s="197">
        <v>8.4</v>
      </c>
      <c r="Q138" s="82">
        <v>9.1999999999999993</v>
      </c>
      <c r="R138" s="50">
        <v>0</v>
      </c>
      <c r="S138" s="50">
        <v>0</v>
      </c>
      <c r="T138" s="50">
        <v>0</v>
      </c>
      <c r="U138" s="46"/>
      <c r="V138" s="144"/>
    </row>
    <row r="139" spans="1:22" ht="15" customHeight="1" x14ac:dyDescent="0.25">
      <c r="A139" s="191">
        <v>8</v>
      </c>
      <c r="B139" s="192" t="s">
        <v>220</v>
      </c>
      <c r="C139" s="193">
        <v>4.5</v>
      </c>
      <c r="D139" s="194">
        <v>5.8</v>
      </c>
      <c r="E139" s="152">
        <v>5.95</v>
      </c>
      <c r="F139" s="153">
        <f t="shared" si="21"/>
        <v>20</v>
      </c>
      <c r="G139" s="79">
        <v>2</v>
      </c>
      <c r="H139" s="154">
        <f t="shared" si="22"/>
        <v>-20</v>
      </c>
      <c r="I139" s="2"/>
      <c r="J139" s="46" t="s">
        <v>66</v>
      </c>
      <c r="K139" s="46" t="s">
        <v>66</v>
      </c>
      <c r="L139" s="216">
        <v>1.31</v>
      </c>
      <c r="M139" s="79"/>
      <c r="N139" s="46">
        <v>8</v>
      </c>
      <c r="O139" s="150" t="s">
        <v>214</v>
      </c>
      <c r="P139" s="199">
        <v>5.8</v>
      </c>
      <c r="Q139" s="207">
        <v>5.95</v>
      </c>
      <c r="R139" s="157">
        <v>0</v>
      </c>
      <c r="S139" s="157">
        <v>0</v>
      </c>
      <c r="T139" s="157">
        <v>0</v>
      </c>
      <c r="U139" s="46"/>
      <c r="V139" s="144"/>
    </row>
    <row r="140" spans="1:22" ht="15" customHeight="1" x14ac:dyDescent="0.25">
      <c r="A140" s="147">
        <v>9</v>
      </c>
      <c r="B140" s="43" t="s">
        <v>208</v>
      </c>
      <c r="C140" s="23">
        <v>12.8</v>
      </c>
      <c r="D140" s="24">
        <v>30</v>
      </c>
      <c r="E140" s="72">
        <v>44</v>
      </c>
      <c r="F140" s="4">
        <v>0</v>
      </c>
      <c r="G140" s="80"/>
      <c r="H140" s="74" t="b">
        <f t="shared" si="22"/>
        <v>0</v>
      </c>
      <c r="J140" s="46"/>
      <c r="K140" s="46"/>
      <c r="L140" s="83">
        <f t="shared" ref="L140:L145" si="25">SUM(I140*J140*K140)</f>
        <v>0</v>
      </c>
      <c r="M140" s="80"/>
      <c r="N140" s="148">
        <v>9</v>
      </c>
      <c r="O140" s="43" t="s">
        <v>208</v>
      </c>
      <c r="P140" s="164">
        <v>30</v>
      </c>
      <c r="Q140" s="82">
        <v>44</v>
      </c>
      <c r="R140" s="50">
        <v>0</v>
      </c>
      <c r="S140" s="50">
        <v>0</v>
      </c>
      <c r="T140" s="50">
        <v>0</v>
      </c>
      <c r="U140" s="46"/>
      <c r="V140" s="144"/>
    </row>
    <row r="141" spans="1:22" ht="15" customHeight="1" x14ac:dyDescent="0.25">
      <c r="A141" s="166">
        <v>10</v>
      </c>
      <c r="B141" s="167" t="s">
        <v>216</v>
      </c>
      <c r="C141" s="168">
        <v>0</v>
      </c>
      <c r="D141" s="169">
        <v>0</v>
      </c>
      <c r="E141" s="170">
        <v>0</v>
      </c>
      <c r="F141" s="171" t="str">
        <f t="shared" si="21"/>
        <v>NO BET</v>
      </c>
      <c r="G141" s="172"/>
      <c r="H141" s="173">
        <f t="shared" si="22"/>
        <v>0</v>
      </c>
      <c r="I141" s="174"/>
      <c r="J141" s="51"/>
      <c r="K141" s="51"/>
      <c r="L141" s="175">
        <v>0</v>
      </c>
      <c r="M141" s="172"/>
      <c r="N141" s="51">
        <v>10</v>
      </c>
      <c r="O141" s="167" t="s">
        <v>216</v>
      </c>
      <c r="P141" s="198">
        <v>0</v>
      </c>
      <c r="Q141" s="208">
        <v>0</v>
      </c>
      <c r="R141" s="177">
        <v>0</v>
      </c>
      <c r="S141" s="177">
        <v>0</v>
      </c>
      <c r="T141" s="177">
        <v>0</v>
      </c>
      <c r="U141" s="51"/>
      <c r="V141" s="144"/>
    </row>
    <row r="142" spans="1:22" ht="15" customHeight="1" x14ac:dyDescent="0.25">
      <c r="A142" s="160">
        <v>11</v>
      </c>
      <c r="B142" s="161" t="s">
        <v>209</v>
      </c>
      <c r="C142" s="162">
        <v>8</v>
      </c>
      <c r="D142" s="163">
        <v>17</v>
      </c>
      <c r="E142" s="72">
        <v>29</v>
      </c>
      <c r="F142" s="4">
        <f t="shared" si="21"/>
        <v>11.25</v>
      </c>
      <c r="G142" s="80">
        <v>2</v>
      </c>
      <c r="H142" s="74">
        <f t="shared" si="22"/>
        <v>-11.25</v>
      </c>
      <c r="J142" s="46" t="s">
        <v>66</v>
      </c>
      <c r="K142" s="46" t="s">
        <v>66</v>
      </c>
      <c r="L142" s="202">
        <v>1.29</v>
      </c>
      <c r="M142" s="80"/>
      <c r="N142" s="148">
        <v>11</v>
      </c>
      <c r="O142" s="43" t="s">
        <v>209</v>
      </c>
      <c r="P142" s="164">
        <v>17</v>
      </c>
      <c r="Q142" s="82">
        <v>29</v>
      </c>
      <c r="R142" s="50">
        <v>0</v>
      </c>
      <c r="S142" s="50">
        <v>0</v>
      </c>
      <c r="T142" s="50">
        <v>0</v>
      </c>
      <c r="U142" s="46"/>
      <c r="V142" s="144"/>
    </row>
    <row r="143" spans="1:22" ht="15" customHeight="1" x14ac:dyDescent="0.25">
      <c r="A143" s="166">
        <v>12</v>
      </c>
      <c r="B143" s="167" t="s">
        <v>210</v>
      </c>
      <c r="C143" s="168">
        <v>0</v>
      </c>
      <c r="D143" s="169">
        <v>0</v>
      </c>
      <c r="E143" s="170">
        <f t="shared" si="23"/>
        <v>0</v>
      </c>
      <c r="F143" s="171" t="str">
        <f t="shared" si="21"/>
        <v>NO BET</v>
      </c>
      <c r="G143" s="172"/>
      <c r="H143" s="173">
        <f t="shared" si="22"/>
        <v>0</v>
      </c>
      <c r="I143" s="174"/>
      <c r="J143" s="51"/>
      <c r="K143" s="51"/>
      <c r="L143" s="175"/>
      <c r="M143" s="172"/>
      <c r="N143" s="51">
        <v>12</v>
      </c>
      <c r="O143" s="167" t="s">
        <v>210</v>
      </c>
      <c r="P143" s="198">
        <v>0</v>
      </c>
      <c r="Q143" s="208">
        <f t="shared" si="24"/>
        <v>0</v>
      </c>
      <c r="R143" s="177">
        <v>0</v>
      </c>
      <c r="S143" s="177">
        <v>0</v>
      </c>
      <c r="T143" s="177">
        <v>0</v>
      </c>
      <c r="U143" s="51"/>
      <c r="V143" s="144"/>
    </row>
    <row r="144" spans="1:22" ht="15" customHeight="1" x14ac:dyDescent="0.25">
      <c r="A144" s="147">
        <v>13</v>
      </c>
      <c r="B144" s="43" t="s">
        <v>211</v>
      </c>
      <c r="C144" s="23">
        <v>211.4</v>
      </c>
      <c r="D144" s="24">
        <v>100</v>
      </c>
      <c r="E144" s="72">
        <v>380</v>
      </c>
      <c r="F144" s="4">
        <v>0</v>
      </c>
      <c r="G144" s="80"/>
      <c r="H144" s="74" t="b">
        <f t="shared" si="22"/>
        <v>0</v>
      </c>
      <c r="J144" s="46"/>
      <c r="K144" s="46"/>
      <c r="L144" s="84">
        <f t="shared" si="25"/>
        <v>0</v>
      </c>
      <c r="M144" s="80"/>
      <c r="N144" s="148">
        <v>13</v>
      </c>
      <c r="O144" s="43" t="s">
        <v>211</v>
      </c>
      <c r="P144" s="164">
        <v>100</v>
      </c>
      <c r="Q144" s="82">
        <v>380</v>
      </c>
      <c r="R144" s="50">
        <v>0</v>
      </c>
      <c r="S144" s="50">
        <v>0</v>
      </c>
      <c r="T144" s="50">
        <v>0</v>
      </c>
      <c r="U144" s="46"/>
      <c r="V144" s="144"/>
    </row>
    <row r="145" spans="1:22" ht="15" customHeight="1" x14ac:dyDescent="0.25">
      <c r="A145" s="147">
        <v>14</v>
      </c>
      <c r="B145" s="43" t="s">
        <v>212</v>
      </c>
      <c r="C145" s="23">
        <v>19.399999999999999</v>
      </c>
      <c r="D145" s="24">
        <v>32</v>
      </c>
      <c r="E145" s="72">
        <v>9.4</v>
      </c>
      <c r="F145" s="4" t="str">
        <f t="shared" si="21"/>
        <v>NO BET</v>
      </c>
      <c r="G145" s="80"/>
      <c r="H145" s="74">
        <f t="shared" si="22"/>
        <v>0</v>
      </c>
      <c r="J145" s="46"/>
      <c r="K145" s="46"/>
      <c r="L145" s="84">
        <f t="shared" si="25"/>
        <v>0</v>
      </c>
      <c r="M145" s="80" t="s">
        <v>12</v>
      </c>
      <c r="N145" s="148">
        <v>14</v>
      </c>
      <c r="O145" s="43" t="s">
        <v>212</v>
      </c>
      <c r="P145" s="164">
        <v>32</v>
      </c>
      <c r="Q145" s="82">
        <v>9.4</v>
      </c>
      <c r="R145" s="50">
        <v>0</v>
      </c>
      <c r="S145" s="50">
        <v>0</v>
      </c>
      <c r="T145" s="50">
        <v>0</v>
      </c>
      <c r="U145" s="46"/>
      <c r="V145" s="144"/>
    </row>
    <row r="146" spans="1:22" ht="15" hidden="1" customHeight="1" x14ac:dyDescent="0.25">
      <c r="A146" s="147">
        <v>15</v>
      </c>
      <c r="B146" s="32"/>
      <c r="C146" s="27">
        <v>0</v>
      </c>
      <c r="D146" s="28">
        <v>0</v>
      </c>
      <c r="E146" s="72">
        <f t="shared" si="23"/>
        <v>0</v>
      </c>
      <c r="F146" s="4" t="str">
        <f t="shared" si="21"/>
        <v>NO BET</v>
      </c>
      <c r="G146" s="80"/>
      <c r="H146" s="74">
        <f t="shared" si="22"/>
        <v>0</v>
      </c>
      <c r="J146" s="54"/>
      <c r="K146" s="54"/>
      <c r="L146" s="84">
        <f t="shared" ref="L146:L155" si="26">SUM(I146*J146*K146)</f>
        <v>0</v>
      </c>
      <c r="M146" s="80"/>
      <c r="N146" s="54">
        <v>15</v>
      </c>
      <c r="O146" s="44"/>
      <c r="P146" s="42">
        <v>0</v>
      </c>
      <c r="Q146" s="42">
        <v>0</v>
      </c>
      <c r="R146" s="56">
        <v>0</v>
      </c>
      <c r="S146" s="56">
        <v>0</v>
      </c>
      <c r="T146" s="56">
        <v>0</v>
      </c>
      <c r="U146" s="46"/>
      <c r="V146" s="144"/>
    </row>
    <row r="147" spans="1:22" ht="15" hidden="1" customHeight="1" x14ac:dyDescent="0.3">
      <c r="A147" s="147">
        <v>16</v>
      </c>
      <c r="B147" s="32"/>
      <c r="C147" s="23">
        <v>0</v>
      </c>
      <c r="D147" s="24">
        <v>0</v>
      </c>
      <c r="E147" s="72">
        <f t="shared" si="23"/>
        <v>0</v>
      </c>
      <c r="F147" s="4" t="str">
        <f t="shared" si="21"/>
        <v>NO BET</v>
      </c>
      <c r="G147" s="80"/>
      <c r="H147" s="74">
        <f t="shared" si="22"/>
        <v>0</v>
      </c>
      <c r="J147" s="46"/>
      <c r="K147" s="46"/>
      <c r="L147" s="84">
        <f t="shared" si="26"/>
        <v>0</v>
      </c>
      <c r="M147" s="80"/>
      <c r="N147" s="148">
        <v>16</v>
      </c>
      <c r="O147" s="45"/>
      <c r="P147" s="42">
        <v>0</v>
      </c>
      <c r="Q147" s="42">
        <v>0</v>
      </c>
      <c r="R147" s="50">
        <v>0</v>
      </c>
      <c r="S147" s="50">
        <v>0</v>
      </c>
      <c r="T147" s="50">
        <v>0</v>
      </c>
      <c r="U147" s="46"/>
      <c r="V147" s="144"/>
    </row>
    <row r="148" spans="1:22" ht="15" hidden="1" customHeight="1" x14ac:dyDescent="0.3">
      <c r="A148" s="147">
        <v>17</v>
      </c>
      <c r="B148" s="32"/>
      <c r="C148" s="23">
        <v>0</v>
      </c>
      <c r="D148" s="24">
        <v>0</v>
      </c>
      <c r="E148" s="72">
        <f t="shared" si="23"/>
        <v>0</v>
      </c>
      <c r="F148" s="4" t="str">
        <f t="shared" si="21"/>
        <v>NO BET</v>
      </c>
      <c r="G148" s="80"/>
      <c r="H148" s="74">
        <f t="shared" si="22"/>
        <v>0</v>
      </c>
      <c r="J148" s="46"/>
      <c r="K148" s="46"/>
      <c r="L148" s="84">
        <f t="shared" si="26"/>
        <v>0</v>
      </c>
      <c r="M148" s="80"/>
      <c r="N148" s="148">
        <v>17</v>
      </c>
      <c r="O148" s="45"/>
      <c r="P148" s="42">
        <v>0</v>
      </c>
      <c r="Q148" s="42">
        <v>0</v>
      </c>
      <c r="R148" s="50">
        <v>0</v>
      </c>
      <c r="S148" s="50">
        <v>0</v>
      </c>
      <c r="T148" s="50">
        <v>0</v>
      </c>
      <c r="U148" s="46"/>
      <c r="V148" s="144"/>
    </row>
    <row r="149" spans="1:22" ht="15" hidden="1" customHeight="1" x14ac:dyDescent="0.3">
      <c r="A149" s="147">
        <v>18</v>
      </c>
      <c r="B149" s="32"/>
      <c r="C149" s="23">
        <v>0</v>
      </c>
      <c r="D149" s="24">
        <v>0</v>
      </c>
      <c r="E149" s="72">
        <f t="shared" si="23"/>
        <v>0</v>
      </c>
      <c r="F149" s="4" t="str">
        <f t="shared" si="21"/>
        <v>NO BET</v>
      </c>
      <c r="G149" s="80"/>
      <c r="H149" s="74">
        <f t="shared" si="22"/>
        <v>0</v>
      </c>
      <c r="J149" s="46"/>
      <c r="K149" s="46"/>
      <c r="L149" s="84">
        <f t="shared" si="26"/>
        <v>0</v>
      </c>
      <c r="M149" s="80"/>
      <c r="N149" s="148">
        <v>18</v>
      </c>
      <c r="O149" s="45"/>
      <c r="P149" s="42">
        <v>0</v>
      </c>
      <c r="Q149" s="42">
        <v>0</v>
      </c>
      <c r="R149" s="50">
        <v>0</v>
      </c>
      <c r="S149" s="50">
        <v>0</v>
      </c>
      <c r="T149" s="50">
        <v>0</v>
      </c>
      <c r="U149" s="46"/>
      <c r="V149" s="144"/>
    </row>
    <row r="150" spans="1:22" ht="15" hidden="1" customHeight="1" x14ac:dyDescent="0.3">
      <c r="A150" s="147">
        <v>19</v>
      </c>
      <c r="B150" s="32"/>
      <c r="C150" s="23">
        <v>0</v>
      </c>
      <c r="D150" s="24">
        <v>0</v>
      </c>
      <c r="E150" s="72">
        <f t="shared" si="23"/>
        <v>0</v>
      </c>
      <c r="F150" s="4" t="str">
        <f t="shared" si="21"/>
        <v>NO BET</v>
      </c>
      <c r="G150" s="80"/>
      <c r="H150" s="74">
        <f t="shared" si="22"/>
        <v>0</v>
      </c>
      <c r="J150" s="46"/>
      <c r="K150" s="46"/>
      <c r="L150" s="84">
        <f t="shared" si="26"/>
        <v>0</v>
      </c>
      <c r="M150" s="80"/>
      <c r="N150" s="148">
        <v>19</v>
      </c>
      <c r="O150" s="45"/>
      <c r="P150" s="42">
        <v>0</v>
      </c>
      <c r="Q150" s="42">
        <v>0</v>
      </c>
      <c r="R150" s="50">
        <v>0</v>
      </c>
      <c r="S150" s="50">
        <v>0</v>
      </c>
      <c r="T150" s="50">
        <v>0</v>
      </c>
      <c r="U150" s="46"/>
      <c r="V150" s="144"/>
    </row>
    <row r="151" spans="1:22" ht="15" hidden="1" customHeight="1" x14ac:dyDescent="0.3">
      <c r="A151" s="147">
        <v>20</v>
      </c>
      <c r="B151" s="32"/>
      <c r="C151" s="23">
        <v>0</v>
      </c>
      <c r="D151" s="24">
        <v>0</v>
      </c>
      <c r="E151" s="72">
        <f t="shared" si="23"/>
        <v>0</v>
      </c>
      <c r="F151" s="4" t="str">
        <f t="shared" si="21"/>
        <v>NO BET</v>
      </c>
      <c r="G151" s="80"/>
      <c r="H151" s="74">
        <f t="shared" si="22"/>
        <v>0</v>
      </c>
      <c r="I151" s="2"/>
      <c r="J151" s="46"/>
      <c r="K151" s="46"/>
      <c r="L151" s="84">
        <f t="shared" si="26"/>
        <v>0</v>
      </c>
      <c r="M151" s="80"/>
      <c r="N151" s="148">
        <v>20</v>
      </c>
      <c r="O151" s="45"/>
      <c r="P151" s="42">
        <v>0</v>
      </c>
      <c r="Q151" s="42">
        <v>0</v>
      </c>
      <c r="R151" s="50">
        <v>0</v>
      </c>
      <c r="S151" s="50">
        <v>0</v>
      </c>
      <c r="T151" s="50">
        <v>0</v>
      </c>
      <c r="U151" s="46"/>
      <c r="V151" s="144"/>
    </row>
    <row r="152" spans="1:22" ht="15" hidden="1" customHeight="1" x14ac:dyDescent="0.3">
      <c r="A152" s="147">
        <v>21</v>
      </c>
      <c r="B152" s="32"/>
      <c r="C152" s="23">
        <v>0</v>
      </c>
      <c r="D152" s="24">
        <v>0</v>
      </c>
      <c r="E152" s="72">
        <f t="shared" si="23"/>
        <v>0</v>
      </c>
      <c r="F152" s="4" t="str">
        <f t="shared" si="21"/>
        <v>NO BET</v>
      </c>
      <c r="G152" s="80"/>
      <c r="H152" s="74">
        <f t="shared" si="22"/>
        <v>0</v>
      </c>
      <c r="J152" s="46"/>
      <c r="K152" s="46"/>
      <c r="L152" s="84">
        <f t="shared" si="26"/>
        <v>0</v>
      </c>
      <c r="M152" s="79"/>
      <c r="N152" s="148">
        <v>21</v>
      </c>
      <c r="O152" s="45"/>
      <c r="P152" s="42">
        <v>0</v>
      </c>
      <c r="Q152" s="42">
        <v>0</v>
      </c>
      <c r="R152" s="50">
        <v>0</v>
      </c>
      <c r="S152" s="50">
        <v>0</v>
      </c>
      <c r="T152" s="50">
        <v>0</v>
      </c>
      <c r="U152" s="46"/>
      <c r="V152" s="144"/>
    </row>
    <row r="153" spans="1:22" ht="15" hidden="1" customHeight="1" x14ac:dyDescent="0.3">
      <c r="A153" s="147">
        <v>22</v>
      </c>
      <c r="B153" s="32"/>
      <c r="C153" s="27">
        <v>0</v>
      </c>
      <c r="D153" s="28">
        <v>0</v>
      </c>
      <c r="E153" s="72">
        <f t="shared" si="23"/>
        <v>0</v>
      </c>
      <c r="F153" s="4" t="str">
        <f t="shared" si="21"/>
        <v>NO BET</v>
      </c>
      <c r="G153" s="80"/>
      <c r="H153" s="74">
        <f t="shared" si="22"/>
        <v>0</v>
      </c>
      <c r="J153" s="46"/>
      <c r="K153" s="46"/>
      <c r="L153" s="84">
        <f t="shared" si="26"/>
        <v>0</v>
      </c>
      <c r="M153" s="80"/>
      <c r="N153" s="148">
        <v>22</v>
      </c>
      <c r="O153" s="45"/>
      <c r="P153" s="42">
        <v>0</v>
      </c>
      <c r="Q153" s="42">
        <v>0</v>
      </c>
      <c r="R153" s="50">
        <v>0</v>
      </c>
      <c r="S153" s="50">
        <v>0</v>
      </c>
      <c r="T153" s="50">
        <v>0</v>
      </c>
      <c r="U153" s="46"/>
      <c r="V153" s="144"/>
    </row>
    <row r="154" spans="1:22" ht="15" hidden="1" customHeight="1" x14ac:dyDescent="0.3">
      <c r="A154" s="147">
        <v>23</v>
      </c>
      <c r="B154" s="32"/>
      <c r="C154" s="23">
        <v>0</v>
      </c>
      <c r="D154" s="24">
        <v>0</v>
      </c>
      <c r="E154" s="72">
        <f t="shared" si="23"/>
        <v>0</v>
      </c>
      <c r="F154" s="4" t="str">
        <f t="shared" si="21"/>
        <v>NO BET</v>
      </c>
      <c r="G154" s="80"/>
      <c r="H154" s="74">
        <f t="shared" si="22"/>
        <v>0</v>
      </c>
      <c r="J154" s="46"/>
      <c r="K154" s="46"/>
      <c r="L154" s="84">
        <f t="shared" si="26"/>
        <v>0</v>
      </c>
      <c r="M154" s="80"/>
      <c r="N154" s="148">
        <v>23</v>
      </c>
      <c r="O154" s="45"/>
      <c r="P154" s="42">
        <v>0</v>
      </c>
      <c r="Q154" s="42">
        <v>0</v>
      </c>
      <c r="R154" s="50">
        <v>0</v>
      </c>
      <c r="S154" s="50">
        <v>0</v>
      </c>
      <c r="T154" s="50">
        <v>0</v>
      </c>
      <c r="U154" s="46"/>
      <c r="V154" s="144"/>
    </row>
    <row r="155" spans="1:22" ht="15" hidden="1" customHeight="1" x14ac:dyDescent="0.3">
      <c r="A155" s="147">
        <v>24</v>
      </c>
      <c r="B155" s="32"/>
      <c r="C155" s="23">
        <v>0</v>
      </c>
      <c r="D155" s="24">
        <v>0</v>
      </c>
      <c r="E155" s="72">
        <f t="shared" si="23"/>
        <v>0</v>
      </c>
      <c r="F155" s="4" t="str">
        <f t="shared" si="21"/>
        <v>NO BET</v>
      </c>
      <c r="G155" s="80"/>
      <c r="H155" s="74">
        <f t="shared" si="22"/>
        <v>0</v>
      </c>
      <c r="J155" s="46"/>
      <c r="K155" s="46"/>
      <c r="L155" s="84">
        <f t="shared" si="26"/>
        <v>0</v>
      </c>
      <c r="M155" s="80"/>
      <c r="N155" s="148">
        <v>24</v>
      </c>
      <c r="O155" s="45"/>
      <c r="P155" s="42">
        <v>0</v>
      </c>
      <c r="Q155" s="42">
        <v>0</v>
      </c>
      <c r="R155" s="50">
        <v>0</v>
      </c>
      <c r="S155" s="50">
        <v>0</v>
      </c>
      <c r="T155" s="50">
        <v>0</v>
      </c>
      <c r="U155" s="46"/>
      <c r="V155" s="144"/>
    </row>
    <row r="156" spans="1:22" ht="15" customHeight="1" x14ac:dyDescent="0.25">
      <c r="N156" s="323"/>
      <c r="O156" s="323"/>
      <c r="P156" s="323"/>
      <c r="Q156" s="323"/>
      <c r="R156" s="323"/>
      <c r="S156" s="323"/>
      <c r="T156" s="323"/>
    </row>
    <row r="157" spans="1:22" ht="15" customHeight="1" x14ac:dyDescent="0.25">
      <c r="A157" s="25"/>
      <c r="B157" s="141" t="s">
        <v>50</v>
      </c>
      <c r="C157" s="2"/>
      <c r="D157" s="5"/>
      <c r="E157" s="6" t="s">
        <v>10</v>
      </c>
      <c r="F157" s="7">
        <f>SUM(F132:F155)</f>
        <v>61.940537084398976</v>
      </c>
      <c r="G157" s="8" t="s">
        <v>11</v>
      </c>
      <c r="H157" s="7">
        <f>SUM(H132:H156)</f>
        <v>-61.940537084398976</v>
      </c>
      <c r="N157" s="57"/>
      <c r="O157" s="57"/>
      <c r="P157" s="57"/>
      <c r="Q157" s="57"/>
      <c r="R157" s="57"/>
      <c r="S157" s="142" t="s">
        <v>26</v>
      </c>
      <c r="T157" s="143" t="s">
        <v>281</v>
      </c>
      <c r="U157" s="145"/>
    </row>
    <row r="158" spans="1:22" ht="15" customHeight="1" x14ac:dyDescent="0.25">
      <c r="A158" s="81"/>
      <c r="B158" s="81"/>
      <c r="C158" s="14"/>
      <c r="D158" s="19"/>
      <c r="E158" s="82"/>
      <c r="F158" s="15"/>
      <c r="G158" s="80"/>
      <c r="H158" s="81"/>
      <c r="M158" s="2"/>
      <c r="N158" s="20"/>
    </row>
    <row r="159" spans="1:22" ht="15" customHeight="1" x14ac:dyDescent="0.25">
      <c r="A159" s="11" t="s">
        <v>5</v>
      </c>
      <c r="B159" s="9" t="s">
        <v>2</v>
      </c>
      <c r="C159" s="58" t="s">
        <v>218</v>
      </c>
      <c r="D159" s="11" t="s">
        <v>14</v>
      </c>
      <c r="E159" s="315" t="s">
        <v>9</v>
      </c>
      <c r="F159" s="324">
        <v>0.9</v>
      </c>
      <c r="G159" s="317" t="s">
        <v>3</v>
      </c>
      <c r="H159" s="325">
        <v>100</v>
      </c>
      <c r="I159" s="319" t="s">
        <v>1</v>
      </c>
      <c r="J159" s="320"/>
      <c r="K159" s="320" t="s">
        <v>21</v>
      </c>
      <c r="L159" s="10"/>
      <c r="M159" s="321"/>
      <c r="N159" s="11" t="s">
        <v>5</v>
      </c>
      <c r="O159" s="9" t="s">
        <v>2</v>
      </c>
      <c r="P159" s="33"/>
      <c r="Q159" s="33"/>
      <c r="R159" s="33"/>
      <c r="S159" s="33"/>
      <c r="T159" s="33"/>
      <c r="U159" s="314" t="s">
        <v>20</v>
      </c>
    </row>
    <row r="160" spans="1:22" ht="15" customHeight="1" x14ac:dyDescent="0.25">
      <c r="A160" s="9" t="s">
        <v>6</v>
      </c>
      <c r="B160" s="49">
        <v>9</v>
      </c>
      <c r="C160" s="49" t="s">
        <v>160</v>
      </c>
      <c r="D160" s="10"/>
      <c r="E160" s="315"/>
      <c r="F160" s="324"/>
      <c r="G160" s="317"/>
      <c r="H160" s="325"/>
      <c r="I160" s="319"/>
      <c r="J160" s="320"/>
      <c r="K160" s="320"/>
      <c r="L160" s="9"/>
      <c r="M160" s="321"/>
      <c r="N160" s="9" t="s">
        <v>6</v>
      </c>
      <c r="O160" s="58">
        <v>9</v>
      </c>
      <c r="P160" s="35"/>
      <c r="Q160" s="35"/>
      <c r="R160" s="35"/>
      <c r="S160" s="35"/>
      <c r="T160" s="35"/>
      <c r="U160" s="314"/>
      <c r="V160" s="2"/>
    </row>
    <row r="161" spans="1:22" ht="15" customHeight="1" x14ac:dyDescent="0.25">
      <c r="A161" s="10"/>
      <c r="B161" s="10" t="s">
        <v>221</v>
      </c>
      <c r="C161" s="49"/>
      <c r="D161" s="314" t="s">
        <v>31</v>
      </c>
      <c r="E161" s="314" t="s">
        <v>32</v>
      </c>
      <c r="F161" s="10"/>
      <c r="G161" s="10"/>
      <c r="H161" s="10"/>
      <c r="I161" s="314" t="s">
        <v>15</v>
      </c>
      <c r="J161" s="85" t="s">
        <v>37</v>
      </c>
      <c r="K161" s="322" t="s">
        <v>51</v>
      </c>
      <c r="L161" s="86" t="s">
        <v>33</v>
      </c>
      <c r="M161" s="321"/>
      <c r="N161" s="34"/>
      <c r="O161" s="35"/>
      <c r="P161" s="35" t="s">
        <v>18</v>
      </c>
      <c r="Q161" s="35"/>
      <c r="R161" s="35" t="s">
        <v>19</v>
      </c>
      <c r="S161" s="35"/>
      <c r="T161" s="35"/>
      <c r="U161" s="314"/>
      <c r="V161" s="2"/>
    </row>
    <row r="162" spans="1:22" ht="15" customHeight="1" x14ac:dyDescent="0.25">
      <c r="A162" s="1" t="s">
        <v>16</v>
      </c>
      <c r="B162" s="26"/>
      <c r="C162" s="1" t="s">
        <v>7</v>
      </c>
      <c r="D162" s="314"/>
      <c r="E162" s="314"/>
      <c r="F162" s="1" t="s">
        <v>0</v>
      </c>
      <c r="G162" s="1" t="s">
        <v>8</v>
      </c>
      <c r="H162" s="1" t="s">
        <v>4</v>
      </c>
      <c r="I162" s="314"/>
      <c r="J162" s="85" t="s">
        <v>35</v>
      </c>
      <c r="K162" s="322"/>
      <c r="L162" s="86" t="s">
        <v>34</v>
      </c>
      <c r="M162" s="321"/>
      <c r="N162" s="36" t="s">
        <v>16</v>
      </c>
      <c r="O162" s="36" t="s">
        <v>17</v>
      </c>
      <c r="P162" s="37" t="s">
        <v>22</v>
      </c>
      <c r="Q162" s="38" t="s">
        <v>23</v>
      </c>
      <c r="R162" s="38" t="s">
        <v>24</v>
      </c>
      <c r="S162" s="38" t="s">
        <v>25</v>
      </c>
      <c r="T162" s="38" t="s">
        <v>25</v>
      </c>
      <c r="U162" s="314"/>
    </row>
    <row r="163" spans="1:22" ht="15" customHeight="1" x14ac:dyDescent="0.25">
      <c r="A163" s="160">
        <v>1</v>
      </c>
      <c r="B163" s="178" t="s">
        <v>222</v>
      </c>
      <c r="C163" s="179">
        <v>8</v>
      </c>
      <c r="D163" s="180">
        <v>19.5</v>
      </c>
      <c r="E163" s="72">
        <v>30</v>
      </c>
      <c r="F163" s="4">
        <f t="shared" ref="F163:F186" si="27">IF(I163="B", $H$159/C163*$F$159,IF(E163&lt;=C163,$I$159,IF(E163&gt;C163,SUM($H$159/C163*$F$159,0,ROUNDUP(,0)))))</f>
        <v>11.25</v>
      </c>
      <c r="G163" s="80">
        <v>2</v>
      </c>
      <c r="H163" s="74">
        <f>IF(F163="NO BET",0,IF(G163&gt;1,F163*-1,IF(G163=1,SUM(F163*E163-F163,0))))</f>
        <v>-11.25</v>
      </c>
      <c r="J163" s="54"/>
      <c r="K163" s="46" t="s">
        <v>66</v>
      </c>
      <c r="L163" s="83">
        <v>0</v>
      </c>
      <c r="M163" s="80"/>
      <c r="N163" s="54">
        <v>1</v>
      </c>
      <c r="O163" s="165" t="s">
        <v>222</v>
      </c>
      <c r="P163" s="28">
        <v>19.5</v>
      </c>
      <c r="Q163" s="82">
        <v>30</v>
      </c>
      <c r="R163" s="56">
        <v>0</v>
      </c>
      <c r="S163" s="56">
        <v>0</v>
      </c>
      <c r="T163" s="56">
        <v>0</v>
      </c>
      <c r="U163" s="46"/>
      <c r="V163" s="144"/>
    </row>
    <row r="164" spans="1:22" ht="15" customHeight="1" x14ac:dyDescent="0.25">
      <c r="A164" s="147">
        <v>2</v>
      </c>
      <c r="B164" s="165" t="s">
        <v>223</v>
      </c>
      <c r="C164" s="27">
        <v>9.6</v>
      </c>
      <c r="D164" s="28">
        <v>14.5</v>
      </c>
      <c r="E164" s="72">
        <v>47</v>
      </c>
      <c r="F164" s="4">
        <v>0</v>
      </c>
      <c r="G164" s="80"/>
      <c r="H164" s="74" t="b">
        <f t="shared" ref="H164:H186" si="28">IF(F164="NO BET",0,IF(G164&gt;1,F164*-1,IF(G164=1,SUM(F164*E164-F164,0))))</f>
        <v>0</v>
      </c>
      <c r="J164" s="46"/>
      <c r="K164" s="46"/>
      <c r="L164" s="83">
        <f t="shared" ref="L164:L179" si="29">SUM(I164*J164*K164)</f>
        <v>0</v>
      </c>
      <c r="M164" s="79"/>
      <c r="N164" s="148">
        <v>2</v>
      </c>
      <c r="O164" s="165" t="s">
        <v>223</v>
      </c>
      <c r="P164" s="28">
        <v>14.5</v>
      </c>
      <c r="Q164" s="82">
        <v>47</v>
      </c>
      <c r="R164" s="50">
        <v>0</v>
      </c>
      <c r="S164" s="50">
        <v>0</v>
      </c>
      <c r="T164" s="50">
        <v>0</v>
      </c>
      <c r="U164" s="46"/>
      <c r="V164" s="144"/>
    </row>
    <row r="165" spans="1:22" ht="15" customHeight="1" x14ac:dyDescent="0.25">
      <c r="A165" s="160">
        <v>3</v>
      </c>
      <c r="B165" s="178" t="s">
        <v>224</v>
      </c>
      <c r="C165" s="162">
        <v>8.3000000000000007</v>
      </c>
      <c r="D165" s="163">
        <v>17</v>
      </c>
      <c r="E165" s="72">
        <v>21</v>
      </c>
      <c r="F165" s="4">
        <f t="shared" si="27"/>
        <v>10.843373493975903</v>
      </c>
      <c r="G165" s="80">
        <v>2</v>
      </c>
      <c r="H165" s="74">
        <f t="shared" si="28"/>
        <v>-10.843373493975903</v>
      </c>
      <c r="J165" s="46"/>
      <c r="K165" s="46" t="s">
        <v>66</v>
      </c>
      <c r="L165" s="83">
        <v>0</v>
      </c>
      <c r="M165" s="79"/>
      <c r="N165" s="148">
        <v>3</v>
      </c>
      <c r="O165" s="165" t="s">
        <v>224</v>
      </c>
      <c r="P165" s="24">
        <v>17</v>
      </c>
      <c r="Q165" s="82">
        <v>21</v>
      </c>
      <c r="R165" s="50">
        <v>0</v>
      </c>
      <c r="S165" s="50">
        <v>0</v>
      </c>
      <c r="T165" s="50">
        <v>0</v>
      </c>
      <c r="U165" s="46"/>
      <c r="V165" s="144"/>
    </row>
    <row r="166" spans="1:22" ht="15" customHeight="1" x14ac:dyDescent="0.25">
      <c r="A166" s="147">
        <v>4</v>
      </c>
      <c r="B166" s="43" t="s">
        <v>225</v>
      </c>
      <c r="C166" s="23">
        <v>8.3000000000000007</v>
      </c>
      <c r="D166" s="24">
        <v>6.2</v>
      </c>
      <c r="E166" s="72">
        <v>10.3</v>
      </c>
      <c r="F166" s="4"/>
      <c r="G166" s="80"/>
      <c r="H166" s="74" t="b">
        <f t="shared" si="28"/>
        <v>0</v>
      </c>
      <c r="J166" s="46" t="s">
        <v>66</v>
      </c>
      <c r="K166" s="46"/>
      <c r="L166" s="83">
        <v>0</v>
      </c>
      <c r="M166" s="80"/>
      <c r="N166" s="148">
        <v>4</v>
      </c>
      <c r="O166" s="43" t="s">
        <v>225</v>
      </c>
      <c r="P166" s="24">
        <v>6.2</v>
      </c>
      <c r="Q166" s="82">
        <v>10.3</v>
      </c>
      <c r="R166" s="50">
        <v>0</v>
      </c>
      <c r="S166" s="50">
        <v>0</v>
      </c>
      <c r="T166" s="50">
        <v>0</v>
      </c>
      <c r="U166" s="46"/>
      <c r="V166" s="144"/>
    </row>
    <row r="167" spans="1:22" ht="15" customHeight="1" x14ac:dyDescent="0.25">
      <c r="A167" s="160">
        <v>5</v>
      </c>
      <c r="B167" s="161" t="s">
        <v>226</v>
      </c>
      <c r="C167" s="162">
        <v>16.100000000000001</v>
      </c>
      <c r="D167" s="163">
        <v>13.5</v>
      </c>
      <c r="E167" s="72">
        <v>20</v>
      </c>
      <c r="F167" s="4">
        <f t="shared" si="27"/>
        <v>5.5900621118012417</v>
      </c>
      <c r="G167" s="80">
        <v>2</v>
      </c>
      <c r="H167" s="74">
        <f t="shared" si="28"/>
        <v>-5.5900621118012417</v>
      </c>
      <c r="J167" s="46"/>
      <c r="K167" s="46" t="s">
        <v>66</v>
      </c>
      <c r="L167" s="83">
        <v>0</v>
      </c>
      <c r="M167" s="80"/>
      <c r="N167" s="148">
        <v>5</v>
      </c>
      <c r="O167" s="43" t="s">
        <v>226</v>
      </c>
      <c r="P167" s="24">
        <v>13.5</v>
      </c>
      <c r="Q167" s="82">
        <v>20</v>
      </c>
      <c r="R167" s="50">
        <v>0</v>
      </c>
      <c r="S167" s="50">
        <v>0</v>
      </c>
      <c r="T167" s="50">
        <v>0</v>
      </c>
      <c r="U167" s="46"/>
      <c r="V167" s="144"/>
    </row>
    <row r="168" spans="1:22" ht="15" customHeight="1" x14ac:dyDescent="0.25">
      <c r="A168" s="166">
        <v>6</v>
      </c>
      <c r="B168" s="167" t="s">
        <v>227</v>
      </c>
      <c r="C168" s="168">
        <v>0</v>
      </c>
      <c r="D168" s="169">
        <v>0</v>
      </c>
      <c r="E168" s="170">
        <f t="shared" ref="E168:E186" si="30">D168</f>
        <v>0</v>
      </c>
      <c r="F168" s="171" t="str">
        <f t="shared" si="27"/>
        <v>NO BET</v>
      </c>
      <c r="G168" s="172"/>
      <c r="H168" s="173">
        <f t="shared" si="28"/>
        <v>0</v>
      </c>
      <c r="I168" s="174"/>
      <c r="J168" s="51"/>
      <c r="K168" s="51"/>
      <c r="L168" s="83"/>
      <c r="M168" s="172"/>
      <c r="N168" s="51">
        <v>6</v>
      </c>
      <c r="O168" s="167" t="s">
        <v>227</v>
      </c>
      <c r="P168" s="169">
        <v>0</v>
      </c>
      <c r="Q168" s="208">
        <f t="shared" ref="Q168:Q179" si="31">P168</f>
        <v>0</v>
      </c>
      <c r="R168" s="177">
        <v>0</v>
      </c>
      <c r="S168" s="177">
        <v>0</v>
      </c>
      <c r="T168" s="177">
        <v>0</v>
      </c>
      <c r="U168" s="51"/>
      <c r="V168" s="144"/>
    </row>
    <row r="169" spans="1:22" ht="15" customHeight="1" x14ac:dyDescent="0.25">
      <c r="A169" s="166">
        <v>7</v>
      </c>
      <c r="B169" s="167" t="s">
        <v>228</v>
      </c>
      <c r="C169" s="168">
        <v>0</v>
      </c>
      <c r="D169" s="169">
        <v>0</v>
      </c>
      <c r="E169" s="170">
        <f t="shared" si="30"/>
        <v>0</v>
      </c>
      <c r="F169" s="171" t="str">
        <f t="shared" si="27"/>
        <v>NO BET</v>
      </c>
      <c r="G169" s="172"/>
      <c r="H169" s="173">
        <f t="shared" si="28"/>
        <v>0</v>
      </c>
      <c r="I169" s="174"/>
      <c r="J169" s="51"/>
      <c r="K169" s="51"/>
      <c r="L169" s="83"/>
      <c r="M169" s="172"/>
      <c r="N169" s="51">
        <v>7</v>
      </c>
      <c r="O169" s="167" t="s">
        <v>228</v>
      </c>
      <c r="P169" s="169">
        <v>0</v>
      </c>
      <c r="Q169" s="208">
        <f t="shared" si="31"/>
        <v>0</v>
      </c>
      <c r="R169" s="177">
        <v>0</v>
      </c>
      <c r="S169" s="177">
        <v>0</v>
      </c>
      <c r="T169" s="177">
        <v>0</v>
      </c>
      <c r="U169" s="51"/>
      <c r="V169" s="144"/>
    </row>
    <row r="170" spans="1:22" ht="15" customHeight="1" x14ac:dyDescent="0.25">
      <c r="A170" s="147">
        <v>8</v>
      </c>
      <c r="B170" s="43" t="s">
        <v>229</v>
      </c>
      <c r="C170" s="23">
        <v>40.9</v>
      </c>
      <c r="D170" s="24">
        <v>13</v>
      </c>
      <c r="E170" s="72">
        <v>9</v>
      </c>
      <c r="F170" s="4" t="str">
        <f t="shared" si="27"/>
        <v>NO BET</v>
      </c>
      <c r="G170" s="80"/>
      <c r="H170" s="74">
        <f t="shared" si="28"/>
        <v>0</v>
      </c>
      <c r="J170" s="46"/>
      <c r="K170" s="46"/>
      <c r="L170" s="83">
        <f t="shared" si="29"/>
        <v>0</v>
      </c>
      <c r="M170" s="80"/>
      <c r="N170" s="148">
        <v>8</v>
      </c>
      <c r="O170" s="43" t="s">
        <v>229</v>
      </c>
      <c r="P170" s="24">
        <v>13</v>
      </c>
      <c r="Q170" s="82">
        <v>9</v>
      </c>
      <c r="R170" s="50">
        <v>0</v>
      </c>
      <c r="S170" s="50">
        <v>0</v>
      </c>
      <c r="T170" s="50">
        <v>0</v>
      </c>
      <c r="U170" s="46"/>
      <c r="V170" s="144"/>
    </row>
    <row r="171" spans="1:22" ht="15" customHeight="1" x14ac:dyDescent="0.25">
      <c r="A171" s="147">
        <v>9</v>
      </c>
      <c r="B171" s="43" t="s">
        <v>236</v>
      </c>
      <c r="C171" s="23">
        <v>12</v>
      </c>
      <c r="D171" s="24">
        <v>9.4</v>
      </c>
      <c r="E171" s="72">
        <v>12.6</v>
      </c>
      <c r="F171" s="4"/>
      <c r="G171" s="80"/>
      <c r="H171" s="74" t="b">
        <f t="shared" si="28"/>
        <v>0</v>
      </c>
      <c r="J171" s="46"/>
      <c r="K171" s="46"/>
      <c r="L171" s="83">
        <f t="shared" si="29"/>
        <v>0</v>
      </c>
      <c r="M171" s="80"/>
      <c r="N171" s="148">
        <v>9</v>
      </c>
      <c r="O171" s="43" t="s">
        <v>236</v>
      </c>
      <c r="P171" s="24">
        <v>9.4</v>
      </c>
      <c r="Q171" s="82">
        <v>12.6</v>
      </c>
      <c r="R171" s="50">
        <v>0</v>
      </c>
      <c r="S171" s="50">
        <v>0</v>
      </c>
      <c r="T171" s="50">
        <v>0</v>
      </c>
      <c r="U171" s="46"/>
      <c r="V171" s="144"/>
    </row>
    <row r="172" spans="1:22" ht="15" customHeight="1" x14ac:dyDescent="0.25">
      <c r="A172" s="147">
        <v>10</v>
      </c>
      <c r="B172" s="43" t="s">
        <v>230</v>
      </c>
      <c r="C172" s="229">
        <v>21</v>
      </c>
      <c r="D172" s="230">
        <v>17</v>
      </c>
      <c r="E172" s="72">
        <v>22</v>
      </c>
      <c r="F172" s="231">
        <v>0</v>
      </c>
      <c r="G172" s="264">
        <v>1</v>
      </c>
      <c r="H172" s="233">
        <f t="shared" si="28"/>
        <v>0</v>
      </c>
      <c r="I172" s="265"/>
      <c r="J172" s="235"/>
      <c r="K172" s="235"/>
      <c r="L172" s="202">
        <f t="shared" si="29"/>
        <v>0</v>
      </c>
      <c r="M172" s="264"/>
      <c r="N172" s="200">
        <v>10</v>
      </c>
      <c r="O172" s="236" t="s">
        <v>230</v>
      </c>
      <c r="P172" s="230">
        <v>17</v>
      </c>
      <c r="Q172" s="72">
        <v>22</v>
      </c>
      <c r="R172" s="237">
        <v>0</v>
      </c>
      <c r="S172" s="237">
        <v>0</v>
      </c>
      <c r="T172" s="237">
        <v>0</v>
      </c>
      <c r="U172" s="235"/>
      <c r="V172" s="144"/>
    </row>
    <row r="173" spans="1:22" ht="15" customHeight="1" x14ac:dyDescent="0.25">
      <c r="A173" s="147">
        <v>11</v>
      </c>
      <c r="B173" s="43" t="s">
        <v>231</v>
      </c>
      <c r="C173" s="23">
        <v>14.9</v>
      </c>
      <c r="D173" s="24">
        <v>34</v>
      </c>
      <c r="E173" s="72">
        <v>36</v>
      </c>
      <c r="F173" s="4">
        <v>0</v>
      </c>
      <c r="G173" s="80"/>
      <c r="H173" s="74" t="b">
        <f t="shared" si="28"/>
        <v>0</v>
      </c>
      <c r="J173" s="46"/>
      <c r="K173" s="46"/>
      <c r="L173" s="84">
        <f t="shared" si="29"/>
        <v>0</v>
      </c>
      <c r="M173" s="80"/>
      <c r="N173" s="148">
        <v>11</v>
      </c>
      <c r="O173" s="43" t="s">
        <v>231</v>
      </c>
      <c r="P173" s="24">
        <v>34</v>
      </c>
      <c r="Q173" s="82">
        <v>36</v>
      </c>
      <c r="R173" s="50">
        <v>0</v>
      </c>
      <c r="S173" s="50">
        <v>0</v>
      </c>
      <c r="T173" s="50">
        <v>0</v>
      </c>
      <c r="U173" s="46"/>
      <c r="V173" s="144"/>
    </row>
    <row r="174" spans="1:22" ht="15" customHeight="1" x14ac:dyDescent="0.25">
      <c r="A174" s="166">
        <v>12</v>
      </c>
      <c r="B174" s="167" t="s">
        <v>232</v>
      </c>
      <c r="C174" s="168">
        <v>0</v>
      </c>
      <c r="D174" s="169">
        <v>0</v>
      </c>
      <c r="E174" s="170">
        <f t="shared" si="30"/>
        <v>0</v>
      </c>
      <c r="F174" s="171" t="str">
        <f t="shared" si="27"/>
        <v>NO BET</v>
      </c>
      <c r="G174" s="172"/>
      <c r="H174" s="173">
        <f t="shared" si="28"/>
        <v>0</v>
      </c>
      <c r="I174" s="174"/>
      <c r="J174" s="51"/>
      <c r="K174" s="51"/>
      <c r="L174" s="84"/>
      <c r="M174" s="172"/>
      <c r="N174" s="51">
        <v>12</v>
      </c>
      <c r="O174" s="167" t="s">
        <v>232</v>
      </c>
      <c r="P174" s="169">
        <v>0</v>
      </c>
      <c r="Q174" s="208">
        <f t="shared" si="31"/>
        <v>0</v>
      </c>
      <c r="R174" s="177">
        <v>0</v>
      </c>
      <c r="S174" s="177">
        <v>0</v>
      </c>
      <c r="T174" s="177">
        <v>0</v>
      </c>
      <c r="U174" s="46"/>
      <c r="V174" s="144"/>
    </row>
    <row r="175" spans="1:22" ht="15" customHeight="1" x14ac:dyDescent="0.25">
      <c r="A175" s="147">
        <v>13</v>
      </c>
      <c r="B175" s="43" t="s">
        <v>233</v>
      </c>
      <c r="C175" s="23">
        <v>9.9</v>
      </c>
      <c r="D175" s="24">
        <v>11</v>
      </c>
      <c r="E175" s="72">
        <v>17.600000000000001</v>
      </c>
      <c r="F175" s="4">
        <v>0</v>
      </c>
      <c r="G175" s="80"/>
      <c r="H175" s="74" t="b">
        <f t="shared" si="28"/>
        <v>0</v>
      </c>
      <c r="J175" s="46" t="s">
        <v>66</v>
      </c>
      <c r="K175" s="46"/>
      <c r="L175" s="202">
        <v>1.1399999999999999</v>
      </c>
      <c r="M175" s="80"/>
      <c r="N175" s="148">
        <v>13</v>
      </c>
      <c r="O175" s="43" t="s">
        <v>233</v>
      </c>
      <c r="P175" s="24">
        <v>11</v>
      </c>
      <c r="Q175" s="82">
        <v>17.600000000000001</v>
      </c>
      <c r="R175" s="50">
        <v>0</v>
      </c>
      <c r="S175" s="50">
        <v>0</v>
      </c>
      <c r="T175" s="50">
        <v>0</v>
      </c>
      <c r="U175" s="46"/>
      <c r="V175" s="144"/>
    </row>
    <row r="176" spans="1:22" ht="15" customHeight="1" x14ac:dyDescent="0.25">
      <c r="A176" s="160">
        <v>14</v>
      </c>
      <c r="B176" s="161" t="s">
        <v>234</v>
      </c>
      <c r="C176" s="162">
        <v>6.63</v>
      </c>
      <c r="D176" s="163">
        <v>17</v>
      </c>
      <c r="E176" s="72">
        <f t="shared" si="30"/>
        <v>17</v>
      </c>
      <c r="F176" s="4">
        <f t="shared" si="27"/>
        <v>13.574660633484163</v>
      </c>
      <c r="G176" s="80">
        <v>2</v>
      </c>
      <c r="H176" s="74">
        <f t="shared" si="28"/>
        <v>-13.574660633484163</v>
      </c>
      <c r="J176" s="46" t="s">
        <v>66</v>
      </c>
      <c r="K176" s="46" t="s">
        <v>66</v>
      </c>
      <c r="L176" s="84">
        <v>0</v>
      </c>
      <c r="M176" s="80" t="s">
        <v>12</v>
      </c>
      <c r="N176" s="148">
        <v>14</v>
      </c>
      <c r="O176" s="43" t="s">
        <v>234</v>
      </c>
      <c r="P176" s="24">
        <v>17</v>
      </c>
      <c r="Q176" s="82">
        <f t="shared" si="31"/>
        <v>17</v>
      </c>
      <c r="R176" s="50">
        <v>0</v>
      </c>
      <c r="S176" s="50">
        <v>0</v>
      </c>
      <c r="T176" s="50">
        <v>0</v>
      </c>
      <c r="U176" s="46"/>
      <c r="V176" s="144"/>
    </row>
    <row r="177" spans="1:22" ht="15" customHeight="1" x14ac:dyDescent="0.25">
      <c r="A177" s="185">
        <v>15</v>
      </c>
      <c r="B177" s="186" t="s">
        <v>238</v>
      </c>
      <c r="C177" s="187">
        <v>4.5</v>
      </c>
      <c r="D177" s="188">
        <v>3.75</v>
      </c>
      <c r="E177" s="152">
        <f t="shared" si="30"/>
        <v>3.75</v>
      </c>
      <c r="F177" s="153" t="str">
        <f t="shared" si="27"/>
        <v>NO BET</v>
      </c>
      <c r="G177" s="79"/>
      <c r="H177" s="154">
        <f t="shared" si="28"/>
        <v>0</v>
      </c>
      <c r="I177" s="2"/>
      <c r="J177" s="46" t="s">
        <v>66</v>
      </c>
      <c r="K177" s="46" t="s">
        <v>66</v>
      </c>
      <c r="L177" s="201">
        <v>1.7</v>
      </c>
      <c r="M177" s="79"/>
      <c r="N177" s="46">
        <v>15</v>
      </c>
      <c r="O177" s="150" t="s">
        <v>238</v>
      </c>
      <c r="P177" s="151">
        <v>3.75</v>
      </c>
      <c r="Q177" s="207">
        <f t="shared" si="31"/>
        <v>3.75</v>
      </c>
      <c r="R177" s="157">
        <v>0</v>
      </c>
      <c r="S177" s="157">
        <v>0</v>
      </c>
      <c r="T177" s="157">
        <v>0</v>
      </c>
      <c r="U177" s="46"/>
      <c r="V177" s="144"/>
    </row>
    <row r="178" spans="1:22" ht="15" customHeight="1" x14ac:dyDescent="0.25">
      <c r="A178" s="181">
        <v>16</v>
      </c>
      <c r="B178" s="182" t="s">
        <v>235</v>
      </c>
      <c r="C178" s="183">
        <v>16</v>
      </c>
      <c r="D178" s="184">
        <v>11.5</v>
      </c>
      <c r="E178" s="72">
        <f t="shared" si="30"/>
        <v>11.5</v>
      </c>
      <c r="F178" s="4" t="str">
        <f t="shared" si="27"/>
        <v>NO BET</v>
      </c>
      <c r="G178" s="80"/>
      <c r="H178" s="74">
        <f t="shared" si="28"/>
        <v>0</v>
      </c>
      <c r="J178" s="46"/>
      <c r="K178" s="46" t="s">
        <v>66</v>
      </c>
      <c r="L178" s="84">
        <v>0</v>
      </c>
      <c r="M178" s="80"/>
      <c r="N178" s="148">
        <v>16</v>
      </c>
      <c r="O178" s="43" t="s">
        <v>235</v>
      </c>
      <c r="P178" s="24">
        <v>11.5</v>
      </c>
      <c r="Q178" s="82">
        <f t="shared" si="31"/>
        <v>11.5</v>
      </c>
      <c r="R178" s="50">
        <v>0</v>
      </c>
      <c r="S178" s="50">
        <v>0</v>
      </c>
      <c r="T178" s="50">
        <v>0</v>
      </c>
      <c r="U178" s="46"/>
      <c r="V178" s="144"/>
    </row>
    <row r="179" spans="1:22" ht="15" customHeight="1" x14ac:dyDescent="0.25">
      <c r="A179" s="160">
        <v>17</v>
      </c>
      <c r="B179" s="161" t="s">
        <v>237</v>
      </c>
      <c r="C179" s="162">
        <v>6.6</v>
      </c>
      <c r="D179" s="163">
        <v>18.5</v>
      </c>
      <c r="E179" s="72">
        <f t="shared" si="30"/>
        <v>18.5</v>
      </c>
      <c r="F179" s="4">
        <f t="shared" si="27"/>
        <v>13.636363636363637</v>
      </c>
      <c r="G179" s="80">
        <v>2</v>
      </c>
      <c r="H179" s="74">
        <f t="shared" si="28"/>
        <v>-13.636363636363637</v>
      </c>
      <c r="J179" s="46"/>
      <c r="K179" s="46"/>
      <c r="L179" s="84">
        <f t="shared" si="29"/>
        <v>0</v>
      </c>
      <c r="M179" s="80"/>
      <c r="N179" s="148">
        <v>17</v>
      </c>
      <c r="O179" s="43" t="s">
        <v>237</v>
      </c>
      <c r="P179" s="24">
        <v>18.5</v>
      </c>
      <c r="Q179" s="82">
        <f t="shared" si="31"/>
        <v>18.5</v>
      </c>
      <c r="R179" s="50">
        <v>0</v>
      </c>
      <c r="S179" s="50">
        <v>0</v>
      </c>
      <c r="T179" s="50">
        <v>0</v>
      </c>
      <c r="U179" s="46"/>
      <c r="V179" s="144"/>
    </row>
    <row r="180" spans="1:22" ht="15" hidden="1" customHeight="1" x14ac:dyDescent="0.3">
      <c r="A180" s="147">
        <v>18</v>
      </c>
      <c r="B180" s="32"/>
      <c r="C180" s="23">
        <v>0</v>
      </c>
      <c r="D180" s="24">
        <v>0</v>
      </c>
      <c r="E180" s="72">
        <f t="shared" si="30"/>
        <v>0</v>
      </c>
      <c r="F180" s="4" t="str">
        <f t="shared" si="27"/>
        <v>NO BET</v>
      </c>
      <c r="G180" s="80"/>
      <c r="H180" s="74">
        <f t="shared" si="28"/>
        <v>0</v>
      </c>
      <c r="J180" s="46"/>
      <c r="K180" s="46"/>
      <c r="L180" s="84">
        <f t="shared" ref="L180:L186" si="32">SUM(I180*J180*K180)</f>
        <v>0</v>
      </c>
      <c r="M180" s="80"/>
      <c r="N180" s="148">
        <v>18</v>
      </c>
      <c r="O180" s="45"/>
      <c r="P180" s="42">
        <v>0</v>
      </c>
      <c r="Q180" s="42">
        <v>0</v>
      </c>
      <c r="R180" s="50">
        <v>0</v>
      </c>
      <c r="S180" s="50">
        <v>0</v>
      </c>
      <c r="T180" s="50">
        <v>0</v>
      </c>
      <c r="U180" s="46"/>
      <c r="V180" s="144"/>
    </row>
    <row r="181" spans="1:22" ht="15" hidden="1" customHeight="1" x14ac:dyDescent="0.3">
      <c r="A181" s="147">
        <v>19</v>
      </c>
      <c r="B181" s="32"/>
      <c r="C181" s="23">
        <v>0</v>
      </c>
      <c r="D181" s="24">
        <v>0</v>
      </c>
      <c r="E181" s="72">
        <f t="shared" si="30"/>
        <v>0</v>
      </c>
      <c r="F181" s="4" t="str">
        <f t="shared" si="27"/>
        <v>NO BET</v>
      </c>
      <c r="G181" s="80"/>
      <c r="H181" s="74">
        <f t="shared" si="28"/>
        <v>0</v>
      </c>
      <c r="J181" s="46"/>
      <c r="K181" s="46"/>
      <c r="L181" s="84">
        <f t="shared" si="32"/>
        <v>0</v>
      </c>
      <c r="M181" s="80"/>
      <c r="N181" s="148">
        <v>19</v>
      </c>
      <c r="O181" s="45"/>
      <c r="P181" s="42">
        <v>0</v>
      </c>
      <c r="Q181" s="42">
        <v>0</v>
      </c>
      <c r="R181" s="50">
        <v>0</v>
      </c>
      <c r="S181" s="50">
        <v>0</v>
      </c>
      <c r="T181" s="50">
        <v>0</v>
      </c>
      <c r="U181" s="46"/>
      <c r="V181" s="144"/>
    </row>
    <row r="182" spans="1:22" ht="15" hidden="1" customHeight="1" x14ac:dyDescent="0.3">
      <c r="A182" s="147">
        <v>20</v>
      </c>
      <c r="B182" s="32"/>
      <c r="C182" s="23">
        <v>0</v>
      </c>
      <c r="D182" s="24">
        <v>0</v>
      </c>
      <c r="E182" s="72">
        <f t="shared" si="30"/>
        <v>0</v>
      </c>
      <c r="F182" s="4" t="str">
        <f t="shared" si="27"/>
        <v>NO BET</v>
      </c>
      <c r="G182" s="80"/>
      <c r="H182" s="74">
        <f t="shared" si="28"/>
        <v>0</v>
      </c>
      <c r="I182" s="2"/>
      <c r="J182" s="46"/>
      <c r="K182" s="46"/>
      <c r="L182" s="84">
        <f t="shared" si="32"/>
        <v>0</v>
      </c>
      <c r="M182" s="80"/>
      <c r="N182" s="148">
        <v>20</v>
      </c>
      <c r="O182" s="45"/>
      <c r="P182" s="42">
        <v>0</v>
      </c>
      <c r="Q182" s="42">
        <v>0</v>
      </c>
      <c r="R182" s="50">
        <v>0</v>
      </c>
      <c r="S182" s="50">
        <v>0</v>
      </c>
      <c r="T182" s="50">
        <v>0</v>
      </c>
      <c r="U182" s="46"/>
      <c r="V182" s="144"/>
    </row>
    <row r="183" spans="1:22" ht="15" hidden="1" customHeight="1" x14ac:dyDescent="0.3">
      <c r="A183" s="147">
        <v>21</v>
      </c>
      <c r="B183" s="32"/>
      <c r="C183" s="23">
        <v>0</v>
      </c>
      <c r="D183" s="24">
        <v>0</v>
      </c>
      <c r="E183" s="72">
        <f t="shared" si="30"/>
        <v>0</v>
      </c>
      <c r="F183" s="4" t="str">
        <f t="shared" si="27"/>
        <v>NO BET</v>
      </c>
      <c r="G183" s="80"/>
      <c r="H183" s="74">
        <f t="shared" si="28"/>
        <v>0</v>
      </c>
      <c r="J183" s="46"/>
      <c r="K183" s="46"/>
      <c r="L183" s="84">
        <f t="shared" si="32"/>
        <v>0</v>
      </c>
      <c r="M183" s="79"/>
      <c r="N183" s="148">
        <v>21</v>
      </c>
      <c r="O183" s="45"/>
      <c r="P183" s="42">
        <v>0</v>
      </c>
      <c r="Q183" s="42">
        <v>0</v>
      </c>
      <c r="R183" s="50">
        <v>0</v>
      </c>
      <c r="S183" s="50">
        <v>0</v>
      </c>
      <c r="T183" s="50">
        <v>0</v>
      </c>
      <c r="U183" s="46"/>
      <c r="V183" s="144"/>
    </row>
    <row r="184" spans="1:22" ht="15" hidden="1" customHeight="1" x14ac:dyDescent="0.3">
      <c r="A184" s="147">
        <v>22</v>
      </c>
      <c r="B184" s="32"/>
      <c r="C184" s="27">
        <v>0</v>
      </c>
      <c r="D184" s="28">
        <v>0</v>
      </c>
      <c r="E184" s="72">
        <f t="shared" si="30"/>
        <v>0</v>
      </c>
      <c r="F184" s="4" t="str">
        <f t="shared" si="27"/>
        <v>NO BET</v>
      </c>
      <c r="G184" s="80"/>
      <c r="H184" s="74">
        <f t="shared" si="28"/>
        <v>0</v>
      </c>
      <c r="J184" s="46"/>
      <c r="K184" s="46"/>
      <c r="L184" s="84">
        <f t="shared" si="32"/>
        <v>0</v>
      </c>
      <c r="M184" s="80"/>
      <c r="N184" s="148">
        <v>22</v>
      </c>
      <c r="O184" s="45"/>
      <c r="P184" s="42">
        <v>0</v>
      </c>
      <c r="Q184" s="42">
        <v>0</v>
      </c>
      <c r="R184" s="50">
        <v>0</v>
      </c>
      <c r="S184" s="50">
        <v>0</v>
      </c>
      <c r="T184" s="50">
        <v>0</v>
      </c>
      <c r="U184" s="46"/>
      <c r="V184" s="144"/>
    </row>
    <row r="185" spans="1:22" ht="15" hidden="1" customHeight="1" x14ac:dyDescent="0.3">
      <c r="A185" s="147">
        <v>23</v>
      </c>
      <c r="B185" s="32"/>
      <c r="C185" s="23">
        <v>0</v>
      </c>
      <c r="D185" s="24">
        <v>0</v>
      </c>
      <c r="E185" s="72">
        <f t="shared" si="30"/>
        <v>0</v>
      </c>
      <c r="F185" s="4" t="str">
        <f t="shared" si="27"/>
        <v>NO BET</v>
      </c>
      <c r="G185" s="80"/>
      <c r="H185" s="74">
        <f t="shared" si="28"/>
        <v>0</v>
      </c>
      <c r="J185" s="46"/>
      <c r="K185" s="46"/>
      <c r="L185" s="84">
        <f t="shared" si="32"/>
        <v>0</v>
      </c>
      <c r="M185" s="80"/>
      <c r="N185" s="148">
        <v>23</v>
      </c>
      <c r="O185" s="45"/>
      <c r="P185" s="42">
        <v>0</v>
      </c>
      <c r="Q185" s="42">
        <v>0</v>
      </c>
      <c r="R185" s="50">
        <v>0</v>
      </c>
      <c r="S185" s="50">
        <v>0</v>
      </c>
      <c r="T185" s="50">
        <v>0</v>
      </c>
      <c r="U185" s="46"/>
      <c r="V185" s="144"/>
    </row>
    <row r="186" spans="1:22" ht="15" hidden="1" customHeight="1" x14ac:dyDescent="0.3">
      <c r="A186" s="147">
        <v>24</v>
      </c>
      <c r="B186" s="32"/>
      <c r="C186" s="23">
        <v>0</v>
      </c>
      <c r="D186" s="24">
        <v>0</v>
      </c>
      <c r="E186" s="72">
        <f t="shared" si="30"/>
        <v>0</v>
      </c>
      <c r="F186" s="4" t="str">
        <f t="shared" si="27"/>
        <v>NO BET</v>
      </c>
      <c r="G186" s="80"/>
      <c r="H186" s="74">
        <f t="shared" si="28"/>
        <v>0</v>
      </c>
      <c r="J186" s="46"/>
      <c r="K186" s="46"/>
      <c r="L186" s="84">
        <f t="shared" si="32"/>
        <v>0</v>
      </c>
      <c r="M186" s="80"/>
      <c r="N186" s="148">
        <v>24</v>
      </c>
      <c r="O186" s="45"/>
      <c r="P186" s="42">
        <v>0</v>
      </c>
      <c r="Q186" s="42">
        <v>0</v>
      </c>
      <c r="R186" s="50">
        <v>0</v>
      </c>
      <c r="S186" s="50">
        <v>0</v>
      </c>
      <c r="T186" s="50">
        <v>0</v>
      </c>
      <c r="U186" s="46"/>
      <c r="V186" s="144"/>
    </row>
    <row r="187" spans="1:22" ht="15" customHeight="1" x14ac:dyDescent="0.25">
      <c r="N187" s="323"/>
      <c r="O187" s="323"/>
      <c r="P187" s="323"/>
      <c r="Q187" s="323"/>
      <c r="R187" s="323"/>
      <c r="S187" s="323"/>
      <c r="T187" s="323"/>
    </row>
    <row r="188" spans="1:22" ht="15" customHeight="1" x14ac:dyDescent="0.25">
      <c r="A188" s="25"/>
      <c r="B188" s="141" t="s">
        <v>50</v>
      </c>
      <c r="C188" s="2"/>
      <c r="D188" s="5"/>
      <c r="E188" s="6" t="s">
        <v>10</v>
      </c>
      <c r="F188" s="7">
        <f>SUM(F163:F186)</f>
        <v>54.894459875624946</v>
      </c>
      <c r="G188" s="8" t="s">
        <v>11</v>
      </c>
      <c r="H188" s="7">
        <f>SUM(H163:H187)</f>
        <v>-54.894459875624946</v>
      </c>
      <c r="N188" s="57"/>
      <c r="O188" s="57"/>
      <c r="P188" s="57"/>
      <c r="Q188" s="57"/>
      <c r="R188" s="57"/>
      <c r="S188" s="142" t="s">
        <v>26</v>
      </c>
      <c r="T188" s="143" t="s">
        <v>282</v>
      </c>
      <c r="U188" s="145"/>
    </row>
    <row r="189" spans="1:22" ht="15" customHeight="1" x14ac:dyDescent="0.25">
      <c r="A189" s="81"/>
      <c r="B189" s="81"/>
      <c r="C189" s="16"/>
      <c r="D189" s="13"/>
      <c r="E189" s="82"/>
      <c r="F189" s="15"/>
      <c r="G189" s="80"/>
      <c r="H189" s="81"/>
      <c r="N189" s="21"/>
    </row>
    <row r="190" spans="1:22" ht="15" hidden="1" customHeight="1" x14ac:dyDescent="0.25">
      <c r="A190" s="11" t="s">
        <v>5</v>
      </c>
      <c r="B190" s="9" t="s">
        <v>2</v>
      </c>
      <c r="C190" s="36"/>
      <c r="D190" s="11" t="s">
        <v>14</v>
      </c>
      <c r="E190" s="315" t="s">
        <v>9</v>
      </c>
      <c r="F190" s="324">
        <v>0.9</v>
      </c>
      <c r="G190" s="317" t="s">
        <v>3</v>
      </c>
      <c r="H190" s="325">
        <v>100</v>
      </c>
      <c r="I190" s="319" t="s">
        <v>1</v>
      </c>
      <c r="J190" s="320"/>
      <c r="K190" s="320" t="s">
        <v>21</v>
      </c>
      <c r="L190" s="10"/>
      <c r="M190" s="321"/>
      <c r="N190" s="11" t="s">
        <v>5</v>
      </c>
      <c r="O190" s="9" t="s">
        <v>2</v>
      </c>
      <c r="P190" s="33"/>
      <c r="Q190" s="33"/>
      <c r="R190" s="33"/>
      <c r="S190" s="33"/>
      <c r="T190" s="33"/>
      <c r="U190" s="314" t="s">
        <v>20</v>
      </c>
    </row>
    <row r="191" spans="1:22" ht="15" hidden="1" customHeight="1" x14ac:dyDescent="0.25">
      <c r="A191" s="9" t="s">
        <v>6</v>
      </c>
      <c r="B191" s="49">
        <v>8</v>
      </c>
      <c r="C191" s="10"/>
      <c r="D191" s="10"/>
      <c r="E191" s="315"/>
      <c r="F191" s="324"/>
      <c r="G191" s="317"/>
      <c r="H191" s="325"/>
      <c r="I191" s="319"/>
      <c r="J191" s="320"/>
      <c r="K191" s="320"/>
      <c r="L191" s="9"/>
      <c r="M191" s="321"/>
      <c r="N191" s="9" t="s">
        <v>6</v>
      </c>
      <c r="O191" s="58">
        <v>7</v>
      </c>
      <c r="P191" s="35"/>
      <c r="Q191" s="35"/>
      <c r="R191" s="35"/>
      <c r="S191" s="35"/>
      <c r="T191" s="35"/>
      <c r="U191" s="314"/>
      <c r="V191" s="2"/>
    </row>
    <row r="192" spans="1:22" ht="15" hidden="1" customHeight="1" x14ac:dyDescent="0.25">
      <c r="A192" s="10"/>
      <c r="B192" s="10"/>
      <c r="C192" s="10"/>
      <c r="D192" s="314" t="s">
        <v>31</v>
      </c>
      <c r="E192" s="314" t="s">
        <v>32</v>
      </c>
      <c r="F192" s="10"/>
      <c r="G192" s="10"/>
      <c r="H192" s="10"/>
      <c r="I192" s="314" t="s">
        <v>15</v>
      </c>
      <c r="J192" s="85" t="s">
        <v>37</v>
      </c>
      <c r="K192" s="322" t="s">
        <v>51</v>
      </c>
      <c r="L192" s="86" t="s">
        <v>33</v>
      </c>
      <c r="M192" s="321"/>
      <c r="N192" s="34"/>
      <c r="O192" s="35"/>
      <c r="P192" s="35" t="s">
        <v>18</v>
      </c>
      <c r="Q192" s="35"/>
      <c r="R192" s="35" t="s">
        <v>19</v>
      </c>
      <c r="S192" s="35"/>
      <c r="T192" s="35"/>
      <c r="U192" s="314"/>
      <c r="V192" s="2"/>
    </row>
    <row r="193" spans="1:22" ht="15" hidden="1" customHeight="1" x14ac:dyDescent="0.25">
      <c r="A193" s="1" t="s">
        <v>16</v>
      </c>
      <c r="B193" s="26"/>
      <c r="C193" s="1" t="s">
        <v>7</v>
      </c>
      <c r="D193" s="314"/>
      <c r="E193" s="314"/>
      <c r="F193" s="1" t="s">
        <v>0</v>
      </c>
      <c r="G193" s="1" t="s">
        <v>8</v>
      </c>
      <c r="H193" s="1" t="s">
        <v>4</v>
      </c>
      <c r="I193" s="314"/>
      <c r="J193" s="85" t="s">
        <v>35</v>
      </c>
      <c r="K193" s="322"/>
      <c r="L193" s="86" t="s">
        <v>34</v>
      </c>
      <c r="M193" s="321"/>
      <c r="N193" s="36" t="s">
        <v>16</v>
      </c>
      <c r="O193" s="36" t="s">
        <v>17</v>
      </c>
      <c r="P193" s="37" t="s">
        <v>22</v>
      </c>
      <c r="Q193" s="38" t="s">
        <v>23</v>
      </c>
      <c r="R193" s="38" t="s">
        <v>24</v>
      </c>
      <c r="S193" s="38" t="s">
        <v>25</v>
      </c>
      <c r="T193" s="38" t="s">
        <v>25</v>
      </c>
      <c r="U193" s="314"/>
    </row>
    <row r="194" spans="1:22" ht="15" hidden="1" customHeight="1" x14ac:dyDescent="0.25">
      <c r="A194" s="147">
        <v>1</v>
      </c>
      <c r="B194" s="32"/>
      <c r="C194" s="27">
        <v>0</v>
      </c>
      <c r="D194" s="28">
        <v>0</v>
      </c>
      <c r="E194" s="72">
        <f>D194</f>
        <v>0</v>
      </c>
      <c r="F194" s="4" t="str">
        <f t="shared" ref="F194:F217" si="33">IF(I194="B", $H$190/C194*$F$190,IF(E194&lt;=C194,$I$190,IF(E194&gt;C194,SUM($H$190/C194*$F$190,0,ROUNDUP(,0)))))</f>
        <v>NO BET</v>
      </c>
      <c r="G194" s="80"/>
      <c r="H194" s="74">
        <f>IF(F194="NO BET",0,IF(G194&gt;1,F194*-1,IF(G194=1,SUM(F194*E194-F194,0))))</f>
        <v>0</v>
      </c>
      <c r="J194" s="54"/>
      <c r="K194" s="54"/>
      <c r="L194" s="83">
        <v>0</v>
      </c>
      <c r="M194" s="80"/>
      <c r="N194" s="54">
        <v>1</v>
      </c>
      <c r="O194" s="41"/>
      <c r="P194" s="42">
        <v>0</v>
      </c>
      <c r="Q194" s="42">
        <v>0</v>
      </c>
      <c r="R194" s="56">
        <v>0</v>
      </c>
      <c r="S194" s="56">
        <v>0</v>
      </c>
      <c r="T194" s="56">
        <v>0</v>
      </c>
      <c r="U194" s="46"/>
      <c r="V194" s="144"/>
    </row>
    <row r="195" spans="1:22" ht="15" hidden="1" customHeight="1" x14ac:dyDescent="0.25">
      <c r="A195" s="147">
        <v>2</v>
      </c>
      <c r="B195" s="32"/>
      <c r="C195" s="27">
        <v>0</v>
      </c>
      <c r="D195" s="28">
        <v>0</v>
      </c>
      <c r="E195" s="72">
        <f t="shared" ref="E195:E217" si="34">D195</f>
        <v>0</v>
      </c>
      <c r="F195" s="4" t="str">
        <f t="shared" si="33"/>
        <v>NO BET</v>
      </c>
      <c r="G195" s="80"/>
      <c r="H195" s="74">
        <f t="shared" ref="H195:H217" si="35">IF(F195="NO BET",0,IF(G195&gt;1,F195*-1,IF(G195=1,SUM(F195*E195-F195,0))))</f>
        <v>0</v>
      </c>
      <c r="J195" s="46"/>
      <c r="K195" s="46"/>
      <c r="L195" s="83">
        <f t="shared" ref="L195:L217" si="36">SUM(I195*J195*K195)</f>
        <v>0</v>
      </c>
      <c r="M195" s="79"/>
      <c r="N195" s="148">
        <v>2</v>
      </c>
      <c r="O195" s="43"/>
      <c r="P195" s="42">
        <v>0</v>
      </c>
      <c r="Q195" s="42">
        <v>0</v>
      </c>
      <c r="R195" s="50">
        <v>0</v>
      </c>
      <c r="S195" s="50">
        <v>0</v>
      </c>
      <c r="T195" s="50">
        <v>0</v>
      </c>
      <c r="U195" s="46"/>
      <c r="V195" s="144"/>
    </row>
    <row r="196" spans="1:22" ht="15" hidden="1" customHeight="1" x14ac:dyDescent="0.25">
      <c r="A196" s="147">
        <v>3</v>
      </c>
      <c r="B196" s="32"/>
      <c r="C196" s="23">
        <v>0</v>
      </c>
      <c r="D196" s="24">
        <v>0</v>
      </c>
      <c r="E196" s="72">
        <f t="shared" si="34"/>
        <v>0</v>
      </c>
      <c r="F196" s="4" t="str">
        <f t="shared" si="33"/>
        <v>NO BET</v>
      </c>
      <c r="G196" s="80"/>
      <c r="H196" s="74">
        <f t="shared" si="35"/>
        <v>0</v>
      </c>
      <c r="J196" s="46"/>
      <c r="K196" s="46"/>
      <c r="L196" s="83">
        <f t="shared" si="36"/>
        <v>0</v>
      </c>
      <c r="M196" s="79"/>
      <c r="N196" s="148">
        <v>3</v>
      </c>
      <c r="O196" s="43"/>
      <c r="P196" s="42">
        <v>0</v>
      </c>
      <c r="Q196" s="42">
        <v>0</v>
      </c>
      <c r="R196" s="50">
        <v>0</v>
      </c>
      <c r="S196" s="50">
        <v>0</v>
      </c>
      <c r="T196" s="50">
        <v>0</v>
      </c>
      <c r="U196" s="46"/>
      <c r="V196" s="144"/>
    </row>
    <row r="197" spans="1:22" ht="15" hidden="1" customHeight="1" x14ac:dyDescent="0.25">
      <c r="A197" s="147">
        <v>4</v>
      </c>
      <c r="B197" s="32"/>
      <c r="C197" s="23">
        <v>0</v>
      </c>
      <c r="D197" s="24">
        <v>0</v>
      </c>
      <c r="E197" s="72">
        <f t="shared" si="34"/>
        <v>0</v>
      </c>
      <c r="F197" s="4" t="str">
        <f t="shared" si="33"/>
        <v>NO BET</v>
      </c>
      <c r="G197" s="80"/>
      <c r="H197" s="74">
        <f t="shared" si="35"/>
        <v>0</v>
      </c>
      <c r="J197" s="46"/>
      <c r="K197" s="46"/>
      <c r="L197" s="83">
        <f t="shared" si="36"/>
        <v>0</v>
      </c>
      <c r="M197" s="80"/>
      <c r="N197" s="148">
        <v>4</v>
      </c>
      <c r="O197" s="43"/>
      <c r="P197" s="42">
        <v>0</v>
      </c>
      <c r="Q197" s="42">
        <v>0</v>
      </c>
      <c r="R197" s="50">
        <v>0</v>
      </c>
      <c r="S197" s="50">
        <v>0</v>
      </c>
      <c r="T197" s="50">
        <v>0</v>
      </c>
      <c r="U197" s="46"/>
      <c r="V197" s="144"/>
    </row>
    <row r="198" spans="1:22" ht="15" hidden="1" customHeight="1" x14ac:dyDescent="0.25">
      <c r="A198" s="147">
        <v>5</v>
      </c>
      <c r="B198" s="32"/>
      <c r="C198" s="23">
        <v>0</v>
      </c>
      <c r="D198" s="24">
        <v>0</v>
      </c>
      <c r="E198" s="72">
        <f t="shared" si="34"/>
        <v>0</v>
      </c>
      <c r="F198" s="4" t="str">
        <f t="shared" si="33"/>
        <v>NO BET</v>
      </c>
      <c r="G198" s="80"/>
      <c r="H198" s="74">
        <f t="shared" si="35"/>
        <v>0</v>
      </c>
      <c r="J198" s="46"/>
      <c r="K198" s="46"/>
      <c r="L198" s="83">
        <f t="shared" si="36"/>
        <v>0</v>
      </c>
      <c r="M198" s="80"/>
      <c r="N198" s="148">
        <v>5</v>
      </c>
      <c r="O198" s="43"/>
      <c r="P198" s="42">
        <v>0</v>
      </c>
      <c r="Q198" s="42">
        <v>0</v>
      </c>
      <c r="R198" s="50">
        <v>0</v>
      </c>
      <c r="S198" s="50">
        <v>0</v>
      </c>
      <c r="T198" s="50">
        <v>0</v>
      </c>
      <c r="U198" s="46"/>
      <c r="V198" s="144"/>
    </row>
    <row r="199" spans="1:22" ht="15" hidden="1" customHeight="1" x14ac:dyDescent="0.25">
      <c r="A199" s="147">
        <v>6</v>
      </c>
      <c r="B199" s="32"/>
      <c r="C199" s="23">
        <v>0</v>
      </c>
      <c r="D199" s="24">
        <v>0</v>
      </c>
      <c r="E199" s="72">
        <f t="shared" si="34"/>
        <v>0</v>
      </c>
      <c r="F199" s="4" t="str">
        <f t="shared" si="33"/>
        <v>NO BET</v>
      </c>
      <c r="G199" s="80"/>
      <c r="H199" s="74">
        <f t="shared" si="35"/>
        <v>0</v>
      </c>
      <c r="J199" s="46"/>
      <c r="K199" s="46"/>
      <c r="L199" s="83">
        <f t="shared" si="36"/>
        <v>0</v>
      </c>
      <c r="M199" s="80"/>
      <c r="N199" s="148">
        <v>6</v>
      </c>
      <c r="O199" s="43"/>
      <c r="P199" s="42">
        <v>0</v>
      </c>
      <c r="Q199" s="42">
        <v>0</v>
      </c>
      <c r="R199" s="50">
        <v>0</v>
      </c>
      <c r="S199" s="50">
        <v>0</v>
      </c>
      <c r="T199" s="50">
        <v>0</v>
      </c>
      <c r="U199" s="46"/>
      <c r="V199" s="144"/>
    </row>
    <row r="200" spans="1:22" ht="15" hidden="1" customHeight="1" x14ac:dyDescent="0.25">
      <c r="A200" s="147">
        <v>7</v>
      </c>
      <c r="B200" s="32"/>
      <c r="C200" s="27">
        <v>0</v>
      </c>
      <c r="D200" s="28">
        <v>0</v>
      </c>
      <c r="E200" s="72">
        <f t="shared" si="34"/>
        <v>0</v>
      </c>
      <c r="F200" s="4" t="str">
        <f t="shared" si="33"/>
        <v>NO BET</v>
      </c>
      <c r="G200" s="80"/>
      <c r="H200" s="74">
        <f t="shared" si="35"/>
        <v>0</v>
      </c>
      <c r="I200" s="2"/>
      <c r="J200" s="46"/>
      <c r="K200" s="46"/>
      <c r="L200" s="83">
        <f t="shared" si="36"/>
        <v>0</v>
      </c>
      <c r="M200" s="80"/>
      <c r="N200" s="148">
        <v>7</v>
      </c>
      <c r="O200" s="43"/>
      <c r="P200" s="42">
        <v>0</v>
      </c>
      <c r="Q200" s="42">
        <v>0</v>
      </c>
      <c r="R200" s="50">
        <v>0</v>
      </c>
      <c r="S200" s="50">
        <v>0</v>
      </c>
      <c r="T200" s="50">
        <v>0</v>
      </c>
      <c r="U200" s="46"/>
      <c r="V200" s="144"/>
    </row>
    <row r="201" spans="1:22" ht="15" hidden="1" customHeight="1" x14ac:dyDescent="0.25">
      <c r="A201" s="147">
        <v>8</v>
      </c>
      <c r="B201" s="32"/>
      <c r="C201" s="23">
        <v>0</v>
      </c>
      <c r="D201" s="24">
        <v>0</v>
      </c>
      <c r="E201" s="72">
        <f t="shared" si="34"/>
        <v>0</v>
      </c>
      <c r="F201" s="4" t="str">
        <f t="shared" si="33"/>
        <v>NO BET</v>
      </c>
      <c r="G201" s="80"/>
      <c r="H201" s="74">
        <f t="shared" si="35"/>
        <v>0</v>
      </c>
      <c r="J201" s="46"/>
      <c r="K201" s="46"/>
      <c r="L201" s="83">
        <f t="shared" si="36"/>
        <v>0</v>
      </c>
      <c r="M201" s="80"/>
      <c r="N201" s="148">
        <v>8</v>
      </c>
      <c r="O201" s="43"/>
      <c r="P201" s="42">
        <v>0</v>
      </c>
      <c r="Q201" s="42">
        <v>0</v>
      </c>
      <c r="R201" s="50">
        <v>0</v>
      </c>
      <c r="S201" s="50">
        <v>0</v>
      </c>
      <c r="T201" s="50">
        <v>0</v>
      </c>
      <c r="U201" s="46"/>
      <c r="V201" s="144"/>
    </row>
    <row r="202" spans="1:22" ht="15" hidden="1" customHeight="1" x14ac:dyDescent="0.25">
      <c r="A202" s="147">
        <v>9</v>
      </c>
      <c r="B202" s="32"/>
      <c r="C202" s="23">
        <v>0</v>
      </c>
      <c r="D202" s="24">
        <v>0</v>
      </c>
      <c r="E202" s="72">
        <f t="shared" si="34"/>
        <v>0</v>
      </c>
      <c r="F202" s="4" t="str">
        <f t="shared" si="33"/>
        <v>NO BET</v>
      </c>
      <c r="G202" s="80"/>
      <c r="H202" s="74">
        <f t="shared" si="35"/>
        <v>0</v>
      </c>
      <c r="J202" s="46"/>
      <c r="K202" s="46"/>
      <c r="L202" s="83">
        <f t="shared" si="36"/>
        <v>0</v>
      </c>
      <c r="M202" s="80"/>
      <c r="N202" s="148">
        <v>9</v>
      </c>
      <c r="O202" s="43"/>
      <c r="P202" s="42">
        <v>0</v>
      </c>
      <c r="Q202" s="42">
        <v>0</v>
      </c>
      <c r="R202" s="50">
        <v>0</v>
      </c>
      <c r="S202" s="50">
        <v>0</v>
      </c>
      <c r="T202" s="50">
        <v>0</v>
      </c>
      <c r="U202" s="46"/>
      <c r="V202" s="144"/>
    </row>
    <row r="203" spans="1:22" ht="15" hidden="1" customHeight="1" x14ac:dyDescent="0.25">
      <c r="A203" s="147">
        <v>10</v>
      </c>
      <c r="B203" s="32"/>
      <c r="C203" s="23">
        <v>0</v>
      </c>
      <c r="D203" s="24">
        <v>0</v>
      </c>
      <c r="E203" s="72">
        <f t="shared" si="34"/>
        <v>0</v>
      </c>
      <c r="F203" s="4" t="str">
        <f t="shared" si="33"/>
        <v>NO BET</v>
      </c>
      <c r="G203" s="80"/>
      <c r="H203" s="74">
        <f t="shared" si="35"/>
        <v>0</v>
      </c>
      <c r="J203" s="46"/>
      <c r="K203" s="46"/>
      <c r="L203" s="84">
        <f t="shared" si="36"/>
        <v>0</v>
      </c>
      <c r="M203" s="80"/>
      <c r="N203" s="148">
        <v>10</v>
      </c>
      <c r="O203" s="43"/>
      <c r="P203" s="42">
        <v>0</v>
      </c>
      <c r="Q203" s="42">
        <v>0</v>
      </c>
      <c r="R203" s="50">
        <v>0</v>
      </c>
      <c r="S203" s="50">
        <v>0</v>
      </c>
      <c r="T203" s="50">
        <v>0</v>
      </c>
      <c r="U203" s="46"/>
      <c r="V203" s="144"/>
    </row>
    <row r="204" spans="1:22" ht="15" hidden="1" customHeight="1" x14ac:dyDescent="0.25">
      <c r="A204" s="147">
        <v>11</v>
      </c>
      <c r="B204" s="32"/>
      <c r="C204" s="23">
        <v>0</v>
      </c>
      <c r="D204" s="24">
        <v>0</v>
      </c>
      <c r="E204" s="72">
        <f t="shared" si="34"/>
        <v>0</v>
      </c>
      <c r="F204" s="4" t="str">
        <f t="shared" si="33"/>
        <v>NO BET</v>
      </c>
      <c r="G204" s="80"/>
      <c r="H204" s="74">
        <f t="shared" si="35"/>
        <v>0</v>
      </c>
      <c r="J204" s="46"/>
      <c r="K204" s="46"/>
      <c r="L204" s="84">
        <f t="shared" si="36"/>
        <v>0</v>
      </c>
      <c r="M204" s="80"/>
      <c r="N204" s="148">
        <v>11</v>
      </c>
      <c r="O204" s="43"/>
      <c r="P204" s="42">
        <v>0</v>
      </c>
      <c r="Q204" s="42">
        <v>0</v>
      </c>
      <c r="R204" s="50">
        <v>0</v>
      </c>
      <c r="S204" s="50">
        <v>0</v>
      </c>
      <c r="T204" s="50">
        <v>0</v>
      </c>
      <c r="U204" s="46"/>
      <c r="V204" s="144"/>
    </row>
    <row r="205" spans="1:22" ht="15" hidden="1" customHeight="1" x14ac:dyDescent="0.25">
      <c r="A205" s="147">
        <v>12</v>
      </c>
      <c r="B205" s="32"/>
      <c r="C205" s="23">
        <v>0</v>
      </c>
      <c r="D205" s="24">
        <v>0</v>
      </c>
      <c r="E205" s="72">
        <f t="shared" si="34"/>
        <v>0</v>
      </c>
      <c r="F205" s="4" t="str">
        <f t="shared" si="33"/>
        <v>NO BET</v>
      </c>
      <c r="G205" s="80"/>
      <c r="H205" s="74">
        <f t="shared" si="35"/>
        <v>0</v>
      </c>
      <c r="J205" s="46"/>
      <c r="K205" s="46"/>
      <c r="L205" s="84">
        <f t="shared" si="36"/>
        <v>0</v>
      </c>
      <c r="M205" s="80"/>
      <c r="N205" s="148">
        <v>12</v>
      </c>
      <c r="O205" s="44"/>
      <c r="P205" s="42">
        <v>0</v>
      </c>
      <c r="Q205" s="42">
        <v>0</v>
      </c>
      <c r="R205" s="50">
        <v>0</v>
      </c>
      <c r="S205" s="50">
        <v>0</v>
      </c>
      <c r="T205" s="50">
        <v>0</v>
      </c>
      <c r="U205" s="46"/>
      <c r="V205" s="144"/>
    </row>
    <row r="206" spans="1:22" ht="15" hidden="1" customHeight="1" x14ac:dyDescent="0.25">
      <c r="A206" s="147">
        <v>13</v>
      </c>
      <c r="B206" s="32"/>
      <c r="C206" s="23">
        <v>0</v>
      </c>
      <c r="D206" s="24">
        <v>0</v>
      </c>
      <c r="E206" s="72">
        <f t="shared" si="34"/>
        <v>0</v>
      </c>
      <c r="F206" s="4" t="str">
        <f t="shared" si="33"/>
        <v>NO BET</v>
      </c>
      <c r="G206" s="80"/>
      <c r="H206" s="74">
        <f t="shared" si="35"/>
        <v>0</v>
      </c>
      <c r="J206" s="46"/>
      <c r="K206" s="46"/>
      <c r="L206" s="84">
        <f t="shared" si="36"/>
        <v>0</v>
      </c>
      <c r="M206" s="80"/>
      <c r="N206" s="148">
        <v>13</v>
      </c>
      <c r="O206" s="44"/>
      <c r="P206" s="42">
        <v>0</v>
      </c>
      <c r="Q206" s="42">
        <v>0</v>
      </c>
      <c r="R206" s="50">
        <v>0</v>
      </c>
      <c r="S206" s="50">
        <v>0</v>
      </c>
      <c r="T206" s="50">
        <v>0</v>
      </c>
      <c r="U206" s="46"/>
      <c r="V206" s="144"/>
    </row>
    <row r="207" spans="1:22" ht="15" hidden="1" customHeight="1" x14ac:dyDescent="0.25">
      <c r="A207" s="147">
        <v>14</v>
      </c>
      <c r="B207" s="32"/>
      <c r="C207" s="23">
        <v>0</v>
      </c>
      <c r="D207" s="24">
        <v>0</v>
      </c>
      <c r="E207" s="72">
        <f t="shared" si="34"/>
        <v>0</v>
      </c>
      <c r="F207" s="4" t="str">
        <f t="shared" si="33"/>
        <v>NO BET</v>
      </c>
      <c r="G207" s="80"/>
      <c r="H207" s="74">
        <f t="shared" si="35"/>
        <v>0</v>
      </c>
      <c r="J207" s="46"/>
      <c r="K207" s="46"/>
      <c r="L207" s="84">
        <f t="shared" si="36"/>
        <v>0</v>
      </c>
      <c r="M207" s="80" t="s">
        <v>12</v>
      </c>
      <c r="N207" s="148">
        <v>14</v>
      </c>
      <c r="O207" s="44"/>
      <c r="P207" s="42">
        <v>0</v>
      </c>
      <c r="Q207" s="42">
        <v>0</v>
      </c>
      <c r="R207" s="50">
        <v>0</v>
      </c>
      <c r="S207" s="50">
        <v>0</v>
      </c>
      <c r="T207" s="50">
        <v>0</v>
      </c>
      <c r="U207" s="46"/>
      <c r="V207" s="144"/>
    </row>
    <row r="208" spans="1:22" ht="15" hidden="1" customHeight="1" x14ac:dyDescent="0.25">
      <c r="A208" s="147">
        <v>15</v>
      </c>
      <c r="B208" s="32"/>
      <c r="C208" s="27">
        <v>0</v>
      </c>
      <c r="D208" s="28">
        <v>0</v>
      </c>
      <c r="E208" s="72">
        <f t="shared" si="34"/>
        <v>0</v>
      </c>
      <c r="F208" s="4" t="str">
        <f t="shared" si="33"/>
        <v>NO BET</v>
      </c>
      <c r="G208" s="80"/>
      <c r="H208" s="74">
        <f t="shared" si="35"/>
        <v>0</v>
      </c>
      <c r="J208" s="54"/>
      <c r="K208" s="54"/>
      <c r="L208" s="84">
        <f t="shared" si="36"/>
        <v>0</v>
      </c>
      <c r="M208" s="80"/>
      <c r="N208" s="54">
        <v>15</v>
      </c>
      <c r="O208" s="44"/>
      <c r="P208" s="42">
        <v>0</v>
      </c>
      <c r="Q208" s="42">
        <v>0</v>
      </c>
      <c r="R208" s="56">
        <v>0</v>
      </c>
      <c r="S208" s="56">
        <v>0</v>
      </c>
      <c r="T208" s="56">
        <v>0</v>
      </c>
      <c r="U208" s="46"/>
      <c r="V208" s="144"/>
    </row>
    <row r="209" spans="1:22" ht="15" hidden="1" customHeight="1" x14ac:dyDescent="0.3">
      <c r="A209" s="147">
        <v>16</v>
      </c>
      <c r="B209" s="32"/>
      <c r="C209" s="23">
        <v>0</v>
      </c>
      <c r="D209" s="24">
        <v>0</v>
      </c>
      <c r="E209" s="72">
        <f t="shared" si="34"/>
        <v>0</v>
      </c>
      <c r="F209" s="4" t="str">
        <f t="shared" si="33"/>
        <v>NO BET</v>
      </c>
      <c r="G209" s="80"/>
      <c r="H209" s="74">
        <f t="shared" si="35"/>
        <v>0</v>
      </c>
      <c r="J209" s="46"/>
      <c r="K209" s="46"/>
      <c r="L209" s="84">
        <f t="shared" si="36"/>
        <v>0</v>
      </c>
      <c r="M209" s="80"/>
      <c r="N209" s="148">
        <v>16</v>
      </c>
      <c r="O209" s="45"/>
      <c r="P209" s="42">
        <v>0</v>
      </c>
      <c r="Q209" s="42">
        <v>0</v>
      </c>
      <c r="R209" s="50">
        <v>0</v>
      </c>
      <c r="S209" s="50">
        <v>0</v>
      </c>
      <c r="T209" s="50">
        <v>0</v>
      </c>
      <c r="U209" s="46"/>
      <c r="V209" s="144"/>
    </row>
    <row r="210" spans="1:22" ht="15" hidden="1" customHeight="1" x14ac:dyDescent="0.3">
      <c r="A210" s="147">
        <v>17</v>
      </c>
      <c r="B210" s="32"/>
      <c r="C210" s="23">
        <v>0</v>
      </c>
      <c r="D210" s="24">
        <v>0</v>
      </c>
      <c r="E210" s="72">
        <f t="shared" si="34"/>
        <v>0</v>
      </c>
      <c r="F210" s="4" t="str">
        <f t="shared" si="33"/>
        <v>NO BET</v>
      </c>
      <c r="G210" s="80"/>
      <c r="H210" s="74">
        <f t="shared" si="35"/>
        <v>0</v>
      </c>
      <c r="J210" s="46"/>
      <c r="K210" s="46"/>
      <c r="L210" s="84">
        <f t="shared" si="36"/>
        <v>0</v>
      </c>
      <c r="M210" s="80"/>
      <c r="N210" s="148">
        <v>17</v>
      </c>
      <c r="O210" s="45"/>
      <c r="P210" s="42">
        <v>0</v>
      </c>
      <c r="Q210" s="42">
        <v>0</v>
      </c>
      <c r="R210" s="50">
        <v>0</v>
      </c>
      <c r="S210" s="50">
        <v>0</v>
      </c>
      <c r="T210" s="50">
        <v>0</v>
      </c>
      <c r="U210" s="46"/>
      <c r="V210" s="144"/>
    </row>
    <row r="211" spans="1:22" ht="15" hidden="1" customHeight="1" x14ac:dyDescent="0.3">
      <c r="A211" s="147">
        <v>18</v>
      </c>
      <c r="B211" s="32"/>
      <c r="C211" s="23">
        <v>0</v>
      </c>
      <c r="D211" s="24">
        <v>0</v>
      </c>
      <c r="E211" s="72">
        <f t="shared" si="34"/>
        <v>0</v>
      </c>
      <c r="F211" s="4" t="str">
        <f t="shared" si="33"/>
        <v>NO BET</v>
      </c>
      <c r="G211" s="80"/>
      <c r="H211" s="74">
        <f t="shared" si="35"/>
        <v>0</v>
      </c>
      <c r="J211" s="46"/>
      <c r="K211" s="46"/>
      <c r="L211" s="84">
        <f t="shared" si="36"/>
        <v>0</v>
      </c>
      <c r="M211" s="80"/>
      <c r="N211" s="148">
        <v>18</v>
      </c>
      <c r="O211" s="45"/>
      <c r="P211" s="42">
        <v>0</v>
      </c>
      <c r="Q211" s="42">
        <v>0</v>
      </c>
      <c r="R211" s="50">
        <v>0</v>
      </c>
      <c r="S211" s="50">
        <v>0</v>
      </c>
      <c r="T211" s="50">
        <v>0</v>
      </c>
      <c r="U211" s="46"/>
      <c r="V211" s="144"/>
    </row>
    <row r="212" spans="1:22" ht="15" hidden="1" customHeight="1" x14ac:dyDescent="0.3">
      <c r="A212" s="147">
        <v>19</v>
      </c>
      <c r="B212" s="32"/>
      <c r="C212" s="23">
        <v>0</v>
      </c>
      <c r="D212" s="24">
        <v>0</v>
      </c>
      <c r="E212" s="72">
        <f t="shared" si="34"/>
        <v>0</v>
      </c>
      <c r="F212" s="4" t="str">
        <f t="shared" si="33"/>
        <v>NO BET</v>
      </c>
      <c r="G212" s="80"/>
      <c r="H212" s="74">
        <f t="shared" si="35"/>
        <v>0</v>
      </c>
      <c r="J212" s="46"/>
      <c r="K212" s="46"/>
      <c r="L212" s="84">
        <f t="shared" si="36"/>
        <v>0</v>
      </c>
      <c r="M212" s="80"/>
      <c r="N212" s="148">
        <v>19</v>
      </c>
      <c r="O212" s="45"/>
      <c r="P212" s="42">
        <v>0</v>
      </c>
      <c r="Q212" s="42">
        <v>0</v>
      </c>
      <c r="R212" s="50">
        <v>0</v>
      </c>
      <c r="S212" s="50">
        <v>0</v>
      </c>
      <c r="T212" s="50">
        <v>0</v>
      </c>
      <c r="U212" s="46"/>
      <c r="V212" s="144"/>
    </row>
    <row r="213" spans="1:22" ht="15" hidden="1" customHeight="1" x14ac:dyDescent="0.3">
      <c r="A213" s="147">
        <v>20</v>
      </c>
      <c r="B213" s="32"/>
      <c r="C213" s="23">
        <v>0</v>
      </c>
      <c r="D213" s="24">
        <v>0</v>
      </c>
      <c r="E213" s="72">
        <f t="shared" si="34"/>
        <v>0</v>
      </c>
      <c r="F213" s="4" t="str">
        <f t="shared" si="33"/>
        <v>NO BET</v>
      </c>
      <c r="G213" s="80"/>
      <c r="H213" s="74">
        <f t="shared" si="35"/>
        <v>0</v>
      </c>
      <c r="I213" s="2"/>
      <c r="J213" s="46"/>
      <c r="K213" s="46"/>
      <c r="L213" s="84">
        <f t="shared" si="36"/>
        <v>0</v>
      </c>
      <c r="M213" s="80"/>
      <c r="N213" s="148">
        <v>20</v>
      </c>
      <c r="O213" s="45"/>
      <c r="P213" s="42">
        <v>0</v>
      </c>
      <c r="Q213" s="42">
        <v>0</v>
      </c>
      <c r="R213" s="50">
        <v>0</v>
      </c>
      <c r="S213" s="50">
        <v>0</v>
      </c>
      <c r="T213" s="50">
        <v>0</v>
      </c>
      <c r="U213" s="46"/>
      <c r="V213" s="144"/>
    </row>
    <row r="214" spans="1:22" ht="15" hidden="1" customHeight="1" x14ac:dyDescent="0.3">
      <c r="A214" s="147">
        <v>21</v>
      </c>
      <c r="B214" s="32"/>
      <c r="C214" s="23">
        <v>0</v>
      </c>
      <c r="D214" s="24">
        <v>0</v>
      </c>
      <c r="E214" s="72">
        <f t="shared" si="34"/>
        <v>0</v>
      </c>
      <c r="F214" s="4" t="str">
        <f t="shared" si="33"/>
        <v>NO BET</v>
      </c>
      <c r="G214" s="80"/>
      <c r="H214" s="74">
        <f t="shared" si="35"/>
        <v>0</v>
      </c>
      <c r="J214" s="46"/>
      <c r="K214" s="46"/>
      <c r="L214" s="84">
        <f t="shared" si="36"/>
        <v>0</v>
      </c>
      <c r="M214" s="79"/>
      <c r="N214" s="148">
        <v>21</v>
      </c>
      <c r="O214" s="45"/>
      <c r="P214" s="42">
        <v>0</v>
      </c>
      <c r="Q214" s="42">
        <v>0</v>
      </c>
      <c r="R214" s="50">
        <v>0</v>
      </c>
      <c r="S214" s="50">
        <v>0</v>
      </c>
      <c r="T214" s="50">
        <v>0</v>
      </c>
      <c r="U214" s="46"/>
      <c r="V214" s="144"/>
    </row>
    <row r="215" spans="1:22" ht="15" hidden="1" customHeight="1" x14ac:dyDescent="0.3">
      <c r="A215" s="147">
        <v>22</v>
      </c>
      <c r="B215" s="32"/>
      <c r="C215" s="27">
        <v>0</v>
      </c>
      <c r="D215" s="28">
        <v>0</v>
      </c>
      <c r="E215" s="72">
        <f t="shared" si="34"/>
        <v>0</v>
      </c>
      <c r="F215" s="4" t="str">
        <f t="shared" si="33"/>
        <v>NO BET</v>
      </c>
      <c r="G215" s="80"/>
      <c r="H215" s="74">
        <f t="shared" si="35"/>
        <v>0</v>
      </c>
      <c r="J215" s="46"/>
      <c r="K215" s="46"/>
      <c r="L215" s="84">
        <f t="shared" si="36"/>
        <v>0</v>
      </c>
      <c r="M215" s="80"/>
      <c r="N215" s="148">
        <v>22</v>
      </c>
      <c r="O215" s="45"/>
      <c r="P215" s="42">
        <v>0</v>
      </c>
      <c r="Q215" s="42">
        <v>0</v>
      </c>
      <c r="R215" s="50">
        <v>0</v>
      </c>
      <c r="S215" s="50">
        <v>0</v>
      </c>
      <c r="T215" s="50">
        <v>0</v>
      </c>
      <c r="U215" s="46"/>
      <c r="V215" s="144"/>
    </row>
    <row r="216" spans="1:22" ht="15" hidden="1" customHeight="1" x14ac:dyDescent="0.3">
      <c r="A216" s="147">
        <v>23</v>
      </c>
      <c r="B216" s="32"/>
      <c r="C216" s="23">
        <v>0</v>
      </c>
      <c r="D216" s="24">
        <v>0</v>
      </c>
      <c r="E216" s="72">
        <f t="shared" si="34"/>
        <v>0</v>
      </c>
      <c r="F216" s="4" t="str">
        <f t="shared" si="33"/>
        <v>NO BET</v>
      </c>
      <c r="G216" s="80"/>
      <c r="H216" s="74">
        <f t="shared" si="35"/>
        <v>0</v>
      </c>
      <c r="J216" s="46"/>
      <c r="K216" s="46"/>
      <c r="L216" s="84">
        <f t="shared" si="36"/>
        <v>0</v>
      </c>
      <c r="M216" s="80"/>
      <c r="N216" s="148">
        <v>23</v>
      </c>
      <c r="O216" s="45"/>
      <c r="P216" s="42">
        <v>0</v>
      </c>
      <c r="Q216" s="42">
        <v>0</v>
      </c>
      <c r="R216" s="50">
        <v>0</v>
      </c>
      <c r="S216" s="50">
        <v>0</v>
      </c>
      <c r="T216" s="50">
        <v>0</v>
      </c>
      <c r="U216" s="46"/>
      <c r="V216" s="144"/>
    </row>
    <row r="217" spans="1:22" ht="15" hidden="1" customHeight="1" x14ac:dyDescent="0.3">
      <c r="A217" s="147">
        <v>24</v>
      </c>
      <c r="B217" s="32"/>
      <c r="C217" s="23">
        <v>0</v>
      </c>
      <c r="D217" s="24">
        <v>0</v>
      </c>
      <c r="E217" s="72">
        <f t="shared" si="34"/>
        <v>0</v>
      </c>
      <c r="F217" s="4" t="str">
        <f t="shared" si="33"/>
        <v>NO BET</v>
      </c>
      <c r="G217" s="80"/>
      <c r="H217" s="74">
        <f t="shared" si="35"/>
        <v>0</v>
      </c>
      <c r="J217" s="46"/>
      <c r="K217" s="46"/>
      <c r="L217" s="84">
        <f t="shared" si="36"/>
        <v>0</v>
      </c>
      <c r="M217" s="80"/>
      <c r="N217" s="148">
        <v>24</v>
      </c>
      <c r="O217" s="45"/>
      <c r="P217" s="42">
        <v>0</v>
      </c>
      <c r="Q217" s="42">
        <v>0</v>
      </c>
      <c r="R217" s="50">
        <v>0</v>
      </c>
      <c r="S217" s="50">
        <v>0</v>
      </c>
      <c r="T217" s="50">
        <v>0</v>
      </c>
      <c r="U217" s="46"/>
      <c r="V217" s="144"/>
    </row>
    <row r="218" spans="1:22" ht="15" hidden="1" customHeight="1" x14ac:dyDescent="0.25">
      <c r="N218" s="323"/>
      <c r="O218" s="323"/>
      <c r="P218" s="323"/>
      <c r="Q218" s="323"/>
      <c r="R218" s="323"/>
      <c r="S218" s="323"/>
      <c r="T218" s="323"/>
    </row>
    <row r="219" spans="1:22" ht="15" hidden="1" customHeight="1" x14ac:dyDescent="0.25">
      <c r="A219" s="25"/>
      <c r="B219" s="141" t="s">
        <v>50</v>
      </c>
      <c r="C219" s="2"/>
      <c r="D219" s="5"/>
      <c r="E219" s="6" t="s">
        <v>10</v>
      </c>
      <c r="F219" s="7">
        <f>SUM(F194:F217)</f>
        <v>0</v>
      </c>
      <c r="G219" s="8" t="s">
        <v>11</v>
      </c>
      <c r="H219" s="7">
        <f>SUM(H194:H218)</f>
        <v>0</v>
      </c>
      <c r="N219" s="57"/>
      <c r="O219" s="57"/>
      <c r="P219" s="57"/>
      <c r="Q219" s="57"/>
      <c r="R219" s="57"/>
      <c r="S219" s="142" t="s">
        <v>26</v>
      </c>
      <c r="T219" s="143"/>
      <c r="U219" s="145"/>
    </row>
    <row r="220" spans="1:22" ht="15" hidden="1" customHeight="1" x14ac:dyDescent="0.25"/>
    <row r="221" spans="1:22" ht="15" hidden="1" customHeight="1" x14ac:dyDescent="0.25">
      <c r="A221" s="11" t="s">
        <v>5</v>
      </c>
      <c r="B221" s="9" t="s">
        <v>2</v>
      </c>
      <c r="C221" s="36"/>
      <c r="D221" s="11" t="s">
        <v>14</v>
      </c>
      <c r="E221" s="315" t="s">
        <v>9</v>
      </c>
      <c r="F221" s="324">
        <v>0.9</v>
      </c>
      <c r="G221" s="317" t="s">
        <v>3</v>
      </c>
      <c r="H221" s="325">
        <v>100</v>
      </c>
      <c r="I221" s="319" t="s">
        <v>1</v>
      </c>
      <c r="J221" s="320"/>
      <c r="K221" s="320" t="s">
        <v>21</v>
      </c>
      <c r="L221" s="10"/>
      <c r="M221" s="321"/>
      <c r="N221" s="11" t="s">
        <v>5</v>
      </c>
      <c r="O221" s="9" t="s">
        <v>2</v>
      </c>
      <c r="P221" s="33"/>
      <c r="Q221" s="33"/>
      <c r="R221" s="33"/>
      <c r="S221" s="33"/>
      <c r="T221" s="33"/>
      <c r="U221" s="314" t="s">
        <v>20</v>
      </c>
    </row>
    <row r="222" spans="1:22" ht="15" hidden="1" customHeight="1" x14ac:dyDescent="0.25">
      <c r="A222" s="9" t="s">
        <v>6</v>
      </c>
      <c r="B222" s="49">
        <v>9</v>
      </c>
      <c r="C222" s="10"/>
      <c r="D222" s="10"/>
      <c r="E222" s="315"/>
      <c r="F222" s="324"/>
      <c r="G222" s="317"/>
      <c r="H222" s="325"/>
      <c r="I222" s="319"/>
      <c r="J222" s="320"/>
      <c r="K222" s="320"/>
      <c r="L222" s="9"/>
      <c r="M222" s="321"/>
      <c r="N222" s="9" t="s">
        <v>6</v>
      </c>
      <c r="O222" s="58">
        <v>8</v>
      </c>
      <c r="P222" s="35"/>
      <c r="Q222" s="35"/>
      <c r="R222" s="35"/>
      <c r="S222" s="35"/>
      <c r="T222" s="35"/>
      <c r="U222" s="314"/>
      <c r="V222" s="2"/>
    </row>
    <row r="223" spans="1:22" ht="15" hidden="1" customHeight="1" x14ac:dyDescent="0.25">
      <c r="A223" s="10"/>
      <c r="B223" s="10"/>
      <c r="C223" s="10"/>
      <c r="D223" s="314" t="s">
        <v>31</v>
      </c>
      <c r="E223" s="314" t="s">
        <v>32</v>
      </c>
      <c r="F223" s="10"/>
      <c r="G223" s="10"/>
      <c r="H223" s="10"/>
      <c r="I223" s="314" t="s">
        <v>15</v>
      </c>
      <c r="J223" s="85" t="s">
        <v>37</v>
      </c>
      <c r="K223" s="322" t="s">
        <v>51</v>
      </c>
      <c r="L223" s="86" t="s">
        <v>33</v>
      </c>
      <c r="M223" s="321"/>
      <c r="N223" s="34"/>
      <c r="O223" s="35"/>
      <c r="P223" s="35" t="s">
        <v>18</v>
      </c>
      <c r="Q223" s="35"/>
      <c r="R223" s="35" t="s">
        <v>19</v>
      </c>
      <c r="S223" s="35"/>
      <c r="T223" s="35"/>
      <c r="U223" s="314"/>
      <c r="V223" s="2"/>
    </row>
    <row r="224" spans="1:22" ht="15" hidden="1" customHeight="1" x14ac:dyDescent="0.25">
      <c r="A224" s="1" t="s">
        <v>16</v>
      </c>
      <c r="B224" s="26"/>
      <c r="C224" s="1" t="s">
        <v>7</v>
      </c>
      <c r="D224" s="314"/>
      <c r="E224" s="314"/>
      <c r="F224" s="1" t="s">
        <v>0</v>
      </c>
      <c r="G224" s="1" t="s">
        <v>8</v>
      </c>
      <c r="H224" s="1" t="s">
        <v>4</v>
      </c>
      <c r="I224" s="314"/>
      <c r="J224" s="85" t="s">
        <v>35</v>
      </c>
      <c r="K224" s="322"/>
      <c r="L224" s="86" t="s">
        <v>34</v>
      </c>
      <c r="M224" s="321"/>
      <c r="N224" s="36" t="s">
        <v>16</v>
      </c>
      <c r="O224" s="36" t="s">
        <v>17</v>
      </c>
      <c r="P224" s="37" t="s">
        <v>22</v>
      </c>
      <c r="Q224" s="38" t="s">
        <v>23</v>
      </c>
      <c r="R224" s="38" t="s">
        <v>24</v>
      </c>
      <c r="S224" s="38" t="s">
        <v>25</v>
      </c>
      <c r="T224" s="38" t="s">
        <v>25</v>
      </c>
      <c r="U224" s="314"/>
    </row>
    <row r="225" spans="1:22" ht="15" hidden="1" customHeight="1" x14ac:dyDescent="0.25">
      <c r="A225" s="147">
        <v>1</v>
      </c>
      <c r="B225" s="32"/>
      <c r="C225" s="27">
        <v>0</v>
      </c>
      <c r="D225" s="28">
        <v>0</v>
      </c>
      <c r="E225" s="72">
        <f>D225</f>
        <v>0</v>
      </c>
      <c r="F225" s="4" t="str">
        <f t="shared" ref="F225:F248" si="37">IF(I225="B", $H$221/C225*$F$221,IF(E225&lt;=C225,$I$221,IF(E225&gt;C225,SUM($H$221/C225*$F$221,0,ROUNDUP(,0)))))</f>
        <v>NO BET</v>
      </c>
      <c r="G225" s="80"/>
      <c r="H225" s="74">
        <f>IF(F225="NO BET",0,IF(G225&gt;1,F225*-1,IF(G225=1,SUM(F225*E225-F225,0))))</f>
        <v>0</v>
      </c>
      <c r="J225" s="54"/>
      <c r="K225" s="54"/>
      <c r="L225" s="83">
        <v>0</v>
      </c>
      <c r="M225" s="80"/>
      <c r="N225" s="54">
        <v>1</v>
      </c>
      <c r="O225" s="41"/>
      <c r="P225" s="42">
        <v>0</v>
      </c>
      <c r="Q225" s="42">
        <v>0</v>
      </c>
      <c r="R225" s="56">
        <v>0</v>
      </c>
      <c r="S225" s="56">
        <v>0</v>
      </c>
      <c r="T225" s="56">
        <v>0</v>
      </c>
      <c r="U225" s="46"/>
      <c r="V225" s="144"/>
    </row>
    <row r="226" spans="1:22" ht="15" hidden="1" customHeight="1" x14ac:dyDescent="0.25">
      <c r="A226" s="147">
        <v>2</v>
      </c>
      <c r="B226" s="32"/>
      <c r="C226" s="27">
        <v>0</v>
      </c>
      <c r="D226" s="28">
        <v>0</v>
      </c>
      <c r="E226" s="72">
        <f t="shared" ref="E226:E248" si="38">D226</f>
        <v>0</v>
      </c>
      <c r="F226" s="4" t="str">
        <f t="shared" si="37"/>
        <v>NO BET</v>
      </c>
      <c r="G226" s="80"/>
      <c r="H226" s="74">
        <f t="shared" ref="H226:H248" si="39">IF(F226="NO BET",0,IF(G226&gt;1,F226*-1,IF(G226=1,SUM(F226*E226-F226,0))))</f>
        <v>0</v>
      </c>
      <c r="J226" s="46"/>
      <c r="K226" s="46"/>
      <c r="L226" s="83">
        <f t="shared" ref="L226:L248" si="40">SUM(I226*J226*K226)</f>
        <v>0</v>
      </c>
      <c r="M226" s="79"/>
      <c r="N226" s="148">
        <v>2</v>
      </c>
      <c r="O226" s="43"/>
      <c r="P226" s="42">
        <v>0</v>
      </c>
      <c r="Q226" s="42">
        <v>0</v>
      </c>
      <c r="R226" s="50">
        <v>0</v>
      </c>
      <c r="S226" s="50">
        <v>0</v>
      </c>
      <c r="T226" s="50">
        <v>0</v>
      </c>
      <c r="U226" s="46"/>
      <c r="V226" s="144"/>
    </row>
    <row r="227" spans="1:22" ht="15" hidden="1" customHeight="1" x14ac:dyDescent="0.25">
      <c r="A227" s="147">
        <v>3</v>
      </c>
      <c r="B227" s="32"/>
      <c r="C227" s="23">
        <v>0</v>
      </c>
      <c r="D227" s="24">
        <v>0</v>
      </c>
      <c r="E227" s="72">
        <f t="shared" si="38"/>
        <v>0</v>
      </c>
      <c r="F227" s="4" t="str">
        <f t="shared" si="37"/>
        <v>NO BET</v>
      </c>
      <c r="G227" s="80"/>
      <c r="H227" s="74">
        <f t="shared" si="39"/>
        <v>0</v>
      </c>
      <c r="J227" s="46"/>
      <c r="K227" s="46"/>
      <c r="L227" s="83">
        <f t="shared" si="40"/>
        <v>0</v>
      </c>
      <c r="M227" s="79"/>
      <c r="N227" s="148">
        <v>3</v>
      </c>
      <c r="O227" s="43"/>
      <c r="P227" s="42">
        <v>0</v>
      </c>
      <c r="Q227" s="42">
        <v>0</v>
      </c>
      <c r="R227" s="50">
        <v>0</v>
      </c>
      <c r="S227" s="50">
        <v>0</v>
      </c>
      <c r="T227" s="50">
        <v>0</v>
      </c>
      <c r="U227" s="46"/>
      <c r="V227" s="144"/>
    </row>
    <row r="228" spans="1:22" ht="15" hidden="1" customHeight="1" x14ac:dyDescent="0.25">
      <c r="A228" s="147">
        <v>4</v>
      </c>
      <c r="B228" s="32"/>
      <c r="C228" s="23">
        <v>0</v>
      </c>
      <c r="D228" s="24">
        <v>0</v>
      </c>
      <c r="E228" s="72">
        <f t="shared" si="38"/>
        <v>0</v>
      </c>
      <c r="F228" s="4" t="str">
        <f t="shared" si="37"/>
        <v>NO BET</v>
      </c>
      <c r="G228" s="80"/>
      <c r="H228" s="74">
        <f t="shared" si="39"/>
        <v>0</v>
      </c>
      <c r="J228" s="46"/>
      <c r="K228" s="46"/>
      <c r="L228" s="83">
        <f t="shared" si="40"/>
        <v>0</v>
      </c>
      <c r="M228" s="80"/>
      <c r="N228" s="148">
        <v>4</v>
      </c>
      <c r="O228" s="43"/>
      <c r="P228" s="42">
        <v>0</v>
      </c>
      <c r="Q228" s="42">
        <v>0</v>
      </c>
      <c r="R228" s="50">
        <v>0</v>
      </c>
      <c r="S228" s="50">
        <v>0</v>
      </c>
      <c r="T228" s="50">
        <v>0</v>
      </c>
      <c r="U228" s="46"/>
      <c r="V228" s="144"/>
    </row>
    <row r="229" spans="1:22" ht="15" hidden="1" customHeight="1" x14ac:dyDescent="0.25">
      <c r="A229" s="147">
        <v>5</v>
      </c>
      <c r="B229" s="32"/>
      <c r="C229" s="23">
        <v>0</v>
      </c>
      <c r="D229" s="24">
        <v>0</v>
      </c>
      <c r="E229" s="72">
        <f t="shared" si="38"/>
        <v>0</v>
      </c>
      <c r="F229" s="4" t="str">
        <f t="shared" si="37"/>
        <v>NO BET</v>
      </c>
      <c r="G229" s="80"/>
      <c r="H229" s="74">
        <f t="shared" si="39"/>
        <v>0</v>
      </c>
      <c r="J229" s="46"/>
      <c r="K229" s="46"/>
      <c r="L229" s="83">
        <f t="shared" si="40"/>
        <v>0</v>
      </c>
      <c r="M229" s="80"/>
      <c r="N229" s="148">
        <v>5</v>
      </c>
      <c r="O229" s="43"/>
      <c r="P229" s="42">
        <v>0</v>
      </c>
      <c r="Q229" s="42">
        <v>0</v>
      </c>
      <c r="R229" s="50">
        <v>0</v>
      </c>
      <c r="S229" s="50">
        <v>0</v>
      </c>
      <c r="T229" s="50">
        <v>0</v>
      </c>
      <c r="U229" s="46"/>
      <c r="V229" s="144"/>
    </row>
    <row r="230" spans="1:22" ht="15" hidden="1" customHeight="1" x14ac:dyDescent="0.25">
      <c r="A230" s="147">
        <v>6</v>
      </c>
      <c r="B230" s="32"/>
      <c r="C230" s="23">
        <v>0</v>
      </c>
      <c r="D230" s="24">
        <v>0</v>
      </c>
      <c r="E230" s="72">
        <f t="shared" si="38"/>
        <v>0</v>
      </c>
      <c r="F230" s="4" t="str">
        <f t="shared" si="37"/>
        <v>NO BET</v>
      </c>
      <c r="G230" s="80"/>
      <c r="H230" s="74">
        <f t="shared" si="39"/>
        <v>0</v>
      </c>
      <c r="J230" s="46"/>
      <c r="K230" s="46"/>
      <c r="L230" s="83">
        <f t="shared" si="40"/>
        <v>0</v>
      </c>
      <c r="M230" s="80"/>
      <c r="N230" s="148">
        <v>6</v>
      </c>
      <c r="O230" s="43"/>
      <c r="P230" s="42">
        <v>0</v>
      </c>
      <c r="Q230" s="42">
        <v>0</v>
      </c>
      <c r="R230" s="50">
        <v>0</v>
      </c>
      <c r="S230" s="50">
        <v>0</v>
      </c>
      <c r="T230" s="50">
        <v>0</v>
      </c>
      <c r="U230" s="46"/>
      <c r="V230" s="144"/>
    </row>
    <row r="231" spans="1:22" ht="15" hidden="1" customHeight="1" x14ac:dyDescent="0.25">
      <c r="A231" s="147">
        <v>7</v>
      </c>
      <c r="B231" s="32"/>
      <c r="C231" s="27">
        <v>0</v>
      </c>
      <c r="D231" s="28">
        <v>0</v>
      </c>
      <c r="E231" s="72">
        <f t="shared" si="38"/>
        <v>0</v>
      </c>
      <c r="F231" s="4" t="str">
        <f t="shared" si="37"/>
        <v>NO BET</v>
      </c>
      <c r="G231" s="80"/>
      <c r="H231" s="74">
        <f t="shared" si="39"/>
        <v>0</v>
      </c>
      <c r="I231" s="2"/>
      <c r="J231" s="46"/>
      <c r="K231" s="46"/>
      <c r="L231" s="83">
        <f t="shared" si="40"/>
        <v>0</v>
      </c>
      <c r="M231" s="80"/>
      <c r="N231" s="148">
        <v>7</v>
      </c>
      <c r="O231" s="43"/>
      <c r="P231" s="42">
        <v>0</v>
      </c>
      <c r="Q231" s="42">
        <v>0</v>
      </c>
      <c r="R231" s="50">
        <v>0</v>
      </c>
      <c r="S231" s="50">
        <v>0</v>
      </c>
      <c r="T231" s="50">
        <v>0</v>
      </c>
      <c r="U231" s="46"/>
      <c r="V231" s="144"/>
    </row>
    <row r="232" spans="1:22" ht="15" hidden="1" customHeight="1" x14ac:dyDescent="0.25">
      <c r="A232" s="147">
        <v>8</v>
      </c>
      <c r="B232" s="32"/>
      <c r="C232" s="23">
        <v>0</v>
      </c>
      <c r="D232" s="24">
        <v>0</v>
      </c>
      <c r="E232" s="72">
        <f t="shared" si="38"/>
        <v>0</v>
      </c>
      <c r="F232" s="4" t="str">
        <f t="shared" si="37"/>
        <v>NO BET</v>
      </c>
      <c r="G232" s="80"/>
      <c r="H232" s="74">
        <f t="shared" si="39"/>
        <v>0</v>
      </c>
      <c r="J232" s="46"/>
      <c r="K232" s="46"/>
      <c r="L232" s="83">
        <f t="shared" si="40"/>
        <v>0</v>
      </c>
      <c r="M232" s="80"/>
      <c r="N232" s="148">
        <v>8</v>
      </c>
      <c r="O232" s="43"/>
      <c r="P232" s="42">
        <v>0</v>
      </c>
      <c r="Q232" s="42">
        <v>0</v>
      </c>
      <c r="R232" s="50">
        <v>0</v>
      </c>
      <c r="S232" s="50">
        <v>0</v>
      </c>
      <c r="T232" s="50">
        <v>0</v>
      </c>
      <c r="U232" s="46"/>
      <c r="V232" s="144"/>
    </row>
    <row r="233" spans="1:22" ht="15" hidden="1" customHeight="1" x14ac:dyDescent="0.25">
      <c r="A233" s="147">
        <v>9</v>
      </c>
      <c r="B233" s="32"/>
      <c r="C233" s="23">
        <v>0</v>
      </c>
      <c r="D233" s="24">
        <v>0</v>
      </c>
      <c r="E233" s="72">
        <f t="shared" si="38"/>
        <v>0</v>
      </c>
      <c r="F233" s="4" t="str">
        <f t="shared" si="37"/>
        <v>NO BET</v>
      </c>
      <c r="G233" s="80"/>
      <c r="H233" s="74">
        <f t="shared" si="39"/>
        <v>0</v>
      </c>
      <c r="J233" s="46"/>
      <c r="K233" s="46"/>
      <c r="L233" s="83">
        <f t="shared" si="40"/>
        <v>0</v>
      </c>
      <c r="M233" s="80"/>
      <c r="N233" s="148">
        <v>9</v>
      </c>
      <c r="O233" s="43"/>
      <c r="P233" s="42">
        <v>0</v>
      </c>
      <c r="Q233" s="42">
        <v>0</v>
      </c>
      <c r="R233" s="50">
        <v>0</v>
      </c>
      <c r="S233" s="50">
        <v>0</v>
      </c>
      <c r="T233" s="50">
        <v>0</v>
      </c>
      <c r="U233" s="46"/>
      <c r="V233" s="144"/>
    </row>
    <row r="234" spans="1:22" ht="15" hidden="1" customHeight="1" x14ac:dyDescent="0.25">
      <c r="A234" s="147">
        <v>10</v>
      </c>
      <c r="B234" s="32"/>
      <c r="C234" s="23">
        <v>0</v>
      </c>
      <c r="D234" s="24">
        <v>0</v>
      </c>
      <c r="E234" s="72">
        <f t="shared" si="38"/>
        <v>0</v>
      </c>
      <c r="F234" s="4" t="str">
        <f t="shared" si="37"/>
        <v>NO BET</v>
      </c>
      <c r="G234" s="80"/>
      <c r="H234" s="74">
        <f t="shared" si="39"/>
        <v>0</v>
      </c>
      <c r="J234" s="46"/>
      <c r="K234" s="46"/>
      <c r="L234" s="84">
        <f t="shared" si="40"/>
        <v>0</v>
      </c>
      <c r="M234" s="80"/>
      <c r="N234" s="148">
        <v>10</v>
      </c>
      <c r="O234" s="43"/>
      <c r="P234" s="42">
        <v>0</v>
      </c>
      <c r="Q234" s="42">
        <v>0</v>
      </c>
      <c r="R234" s="50">
        <v>0</v>
      </c>
      <c r="S234" s="50">
        <v>0</v>
      </c>
      <c r="T234" s="50">
        <v>0</v>
      </c>
      <c r="U234" s="46"/>
      <c r="V234" s="144"/>
    </row>
    <row r="235" spans="1:22" ht="15" hidden="1" customHeight="1" x14ac:dyDescent="0.25">
      <c r="A235" s="147">
        <v>11</v>
      </c>
      <c r="B235" s="32"/>
      <c r="C235" s="23">
        <v>0</v>
      </c>
      <c r="D235" s="24">
        <v>0</v>
      </c>
      <c r="E235" s="72">
        <f t="shared" si="38"/>
        <v>0</v>
      </c>
      <c r="F235" s="4" t="str">
        <f t="shared" si="37"/>
        <v>NO BET</v>
      </c>
      <c r="G235" s="80"/>
      <c r="H235" s="74">
        <f t="shared" si="39"/>
        <v>0</v>
      </c>
      <c r="J235" s="46"/>
      <c r="K235" s="46"/>
      <c r="L235" s="84">
        <f t="shared" si="40"/>
        <v>0</v>
      </c>
      <c r="M235" s="80"/>
      <c r="N235" s="148">
        <v>11</v>
      </c>
      <c r="O235" s="43"/>
      <c r="P235" s="42">
        <v>0</v>
      </c>
      <c r="Q235" s="42">
        <v>0</v>
      </c>
      <c r="R235" s="50">
        <v>0</v>
      </c>
      <c r="S235" s="50">
        <v>0</v>
      </c>
      <c r="T235" s="50">
        <v>0</v>
      </c>
      <c r="U235" s="46"/>
      <c r="V235" s="144"/>
    </row>
    <row r="236" spans="1:22" ht="15" hidden="1" customHeight="1" x14ac:dyDescent="0.25">
      <c r="A236" s="147">
        <v>12</v>
      </c>
      <c r="B236" s="32"/>
      <c r="C236" s="23">
        <v>0</v>
      </c>
      <c r="D236" s="24">
        <v>0</v>
      </c>
      <c r="E236" s="72">
        <f t="shared" si="38"/>
        <v>0</v>
      </c>
      <c r="F236" s="4" t="str">
        <f t="shared" si="37"/>
        <v>NO BET</v>
      </c>
      <c r="G236" s="80"/>
      <c r="H236" s="74">
        <f t="shared" si="39"/>
        <v>0</v>
      </c>
      <c r="J236" s="46"/>
      <c r="K236" s="46"/>
      <c r="L236" s="84">
        <f t="shared" si="40"/>
        <v>0</v>
      </c>
      <c r="M236" s="80"/>
      <c r="N236" s="148">
        <v>12</v>
      </c>
      <c r="O236" s="44"/>
      <c r="P236" s="42">
        <v>0</v>
      </c>
      <c r="Q236" s="42">
        <v>0</v>
      </c>
      <c r="R236" s="50">
        <v>0</v>
      </c>
      <c r="S236" s="50">
        <v>0</v>
      </c>
      <c r="T236" s="50">
        <v>0</v>
      </c>
      <c r="U236" s="46"/>
      <c r="V236" s="144"/>
    </row>
    <row r="237" spans="1:22" ht="15" hidden="1" customHeight="1" x14ac:dyDescent="0.25">
      <c r="A237" s="147">
        <v>13</v>
      </c>
      <c r="B237" s="32"/>
      <c r="C237" s="23">
        <v>0</v>
      </c>
      <c r="D237" s="24">
        <v>0</v>
      </c>
      <c r="E237" s="72">
        <f t="shared" si="38"/>
        <v>0</v>
      </c>
      <c r="F237" s="4" t="str">
        <f t="shared" si="37"/>
        <v>NO BET</v>
      </c>
      <c r="G237" s="80"/>
      <c r="H237" s="74">
        <f t="shared" si="39"/>
        <v>0</v>
      </c>
      <c r="J237" s="46"/>
      <c r="K237" s="46"/>
      <c r="L237" s="84">
        <f t="shared" si="40"/>
        <v>0</v>
      </c>
      <c r="M237" s="80"/>
      <c r="N237" s="148">
        <v>13</v>
      </c>
      <c r="O237" s="44"/>
      <c r="P237" s="42">
        <v>0</v>
      </c>
      <c r="Q237" s="42">
        <v>0</v>
      </c>
      <c r="R237" s="50">
        <v>0</v>
      </c>
      <c r="S237" s="50">
        <v>0</v>
      </c>
      <c r="T237" s="50">
        <v>0</v>
      </c>
      <c r="U237" s="46"/>
      <c r="V237" s="144"/>
    </row>
    <row r="238" spans="1:22" ht="15" hidden="1" customHeight="1" x14ac:dyDescent="0.25">
      <c r="A238" s="147">
        <v>14</v>
      </c>
      <c r="B238" s="32"/>
      <c r="C238" s="23">
        <v>0</v>
      </c>
      <c r="D238" s="24">
        <v>0</v>
      </c>
      <c r="E238" s="72">
        <f t="shared" si="38"/>
        <v>0</v>
      </c>
      <c r="F238" s="4" t="str">
        <f t="shared" si="37"/>
        <v>NO BET</v>
      </c>
      <c r="G238" s="80"/>
      <c r="H238" s="74">
        <f t="shared" si="39"/>
        <v>0</v>
      </c>
      <c r="J238" s="46"/>
      <c r="K238" s="46"/>
      <c r="L238" s="84">
        <f t="shared" si="40"/>
        <v>0</v>
      </c>
      <c r="M238" s="80" t="s">
        <v>12</v>
      </c>
      <c r="N238" s="148">
        <v>14</v>
      </c>
      <c r="O238" s="44"/>
      <c r="P238" s="42">
        <v>0</v>
      </c>
      <c r="Q238" s="42">
        <v>0</v>
      </c>
      <c r="R238" s="50">
        <v>0</v>
      </c>
      <c r="S238" s="50">
        <v>0</v>
      </c>
      <c r="T238" s="50">
        <v>0</v>
      </c>
      <c r="U238" s="46"/>
      <c r="V238" s="144"/>
    </row>
    <row r="239" spans="1:22" ht="15" hidden="1" customHeight="1" x14ac:dyDescent="0.25">
      <c r="A239" s="147">
        <v>15</v>
      </c>
      <c r="B239" s="32"/>
      <c r="C239" s="27">
        <v>0</v>
      </c>
      <c r="D239" s="28">
        <v>0</v>
      </c>
      <c r="E239" s="72">
        <f t="shared" si="38"/>
        <v>0</v>
      </c>
      <c r="F239" s="4" t="str">
        <f t="shared" si="37"/>
        <v>NO BET</v>
      </c>
      <c r="G239" s="80"/>
      <c r="H239" s="74">
        <f t="shared" si="39"/>
        <v>0</v>
      </c>
      <c r="J239" s="54"/>
      <c r="K239" s="54"/>
      <c r="L239" s="84">
        <f t="shared" si="40"/>
        <v>0</v>
      </c>
      <c r="M239" s="80"/>
      <c r="N239" s="54">
        <v>15</v>
      </c>
      <c r="O239" s="44"/>
      <c r="P239" s="42">
        <v>0</v>
      </c>
      <c r="Q239" s="42">
        <v>0</v>
      </c>
      <c r="R239" s="56">
        <v>0</v>
      </c>
      <c r="S239" s="56">
        <v>0</v>
      </c>
      <c r="T239" s="56">
        <v>0</v>
      </c>
      <c r="U239" s="46"/>
      <c r="V239" s="144"/>
    </row>
    <row r="240" spans="1:22" ht="15" hidden="1" customHeight="1" x14ac:dyDescent="0.3">
      <c r="A240" s="147">
        <v>16</v>
      </c>
      <c r="B240" s="32"/>
      <c r="C240" s="23">
        <v>0</v>
      </c>
      <c r="D240" s="24">
        <v>0</v>
      </c>
      <c r="E240" s="72">
        <f t="shared" si="38"/>
        <v>0</v>
      </c>
      <c r="F240" s="4" t="str">
        <f t="shared" si="37"/>
        <v>NO BET</v>
      </c>
      <c r="G240" s="80"/>
      <c r="H240" s="74">
        <f t="shared" si="39"/>
        <v>0</v>
      </c>
      <c r="J240" s="46"/>
      <c r="K240" s="46"/>
      <c r="L240" s="84">
        <f t="shared" si="40"/>
        <v>0</v>
      </c>
      <c r="M240" s="80"/>
      <c r="N240" s="148">
        <v>16</v>
      </c>
      <c r="O240" s="45"/>
      <c r="P240" s="42">
        <v>0</v>
      </c>
      <c r="Q240" s="42">
        <v>0</v>
      </c>
      <c r="R240" s="50">
        <v>0</v>
      </c>
      <c r="S240" s="50">
        <v>0</v>
      </c>
      <c r="T240" s="50">
        <v>0</v>
      </c>
      <c r="U240" s="46"/>
      <c r="V240" s="144"/>
    </row>
    <row r="241" spans="1:22" ht="15" hidden="1" customHeight="1" x14ac:dyDescent="0.3">
      <c r="A241" s="147">
        <v>17</v>
      </c>
      <c r="B241" s="32"/>
      <c r="C241" s="23">
        <v>0</v>
      </c>
      <c r="D241" s="24">
        <v>0</v>
      </c>
      <c r="E241" s="72">
        <f t="shared" si="38"/>
        <v>0</v>
      </c>
      <c r="F241" s="4" t="str">
        <f t="shared" si="37"/>
        <v>NO BET</v>
      </c>
      <c r="G241" s="80"/>
      <c r="H241" s="74">
        <f t="shared" si="39"/>
        <v>0</v>
      </c>
      <c r="J241" s="46"/>
      <c r="K241" s="46"/>
      <c r="L241" s="84">
        <f t="shared" si="40"/>
        <v>0</v>
      </c>
      <c r="M241" s="80"/>
      <c r="N241" s="148">
        <v>17</v>
      </c>
      <c r="O241" s="45"/>
      <c r="P241" s="42">
        <v>0</v>
      </c>
      <c r="Q241" s="42">
        <v>0</v>
      </c>
      <c r="R241" s="50">
        <v>0</v>
      </c>
      <c r="S241" s="50">
        <v>0</v>
      </c>
      <c r="T241" s="50">
        <v>0</v>
      </c>
      <c r="U241" s="46"/>
      <c r="V241" s="144"/>
    </row>
    <row r="242" spans="1:22" ht="15" hidden="1" customHeight="1" x14ac:dyDescent="0.3">
      <c r="A242" s="147">
        <v>18</v>
      </c>
      <c r="B242" s="32"/>
      <c r="C242" s="23">
        <v>0</v>
      </c>
      <c r="D242" s="24">
        <v>0</v>
      </c>
      <c r="E242" s="72">
        <f t="shared" si="38"/>
        <v>0</v>
      </c>
      <c r="F242" s="4" t="str">
        <f t="shared" si="37"/>
        <v>NO BET</v>
      </c>
      <c r="G242" s="80"/>
      <c r="H242" s="74">
        <f t="shared" si="39"/>
        <v>0</v>
      </c>
      <c r="J242" s="46"/>
      <c r="K242" s="46"/>
      <c r="L242" s="84">
        <f t="shared" si="40"/>
        <v>0</v>
      </c>
      <c r="M242" s="80"/>
      <c r="N242" s="148">
        <v>18</v>
      </c>
      <c r="O242" s="45"/>
      <c r="P242" s="42">
        <v>0</v>
      </c>
      <c r="Q242" s="42">
        <v>0</v>
      </c>
      <c r="R242" s="50">
        <v>0</v>
      </c>
      <c r="S242" s="50">
        <v>0</v>
      </c>
      <c r="T242" s="50">
        <v>0</v>
      </c>
      <c r="U242" s="46"/>
      <c r="V242" s="144"/>
    </row>
    <row r="243" spans="1:22" ht="15" hidden="1" customHeight="1" x14ac:dyDescent="0.3">
      <c r="A243" s="147">
        <v>19</v>
      </c>
      <c r="B243" s="32"/>
      <c r="C243" s="23">
        <v>0</v>
      </c>
      <c r="D243" s="24">
        <v>0</v>
      </c>
      <c r="E243" s="72">
        <f t="shared" si="38"/>
        <v>0</v>
      </c>
      <c r="F243" s="4" t="str">
        <f t="shared" si="37"/>
        <v>NO BET</v>
      </c>
      <c r="G243" s="80"/>
      <c r="H243" s="74">
        <f t="shared" si="39"/>
        <v>0</v>
      </c>
      <c r="J243" s="46"/>
      <c r="K243" s="46"/>
      <c r="L243" s="84">
        <f t="shared" si="40"/>
        <v>0</v>
      </c>
      <c r="M243" s="80"/>
      <c r="N243" s="148">
        <v>19</v>
      </c>
      <c r="O243" s="45"/>
      <c r="P243" s="42">
        <v>0</v>
      </c>
      <c r="Q243" s="42">
        <v>0</v>
      </c>
      <c r="R243" s="50">
        <v>0</v>
      </c>
      <c r="S243" s="50">
        <v>0</v>
      </c>
      <c r="T243" s="50">
        <v>0</v>
      </c>
      <c r="U243" s="46"/>
      <c r="V243" s="144"/>
    </row>
    <row r="244" spans="1:22" ht="15" hidden="1" customHeight="1" x14ac:dyDescent="0.3">
      <c r="A244" s="147">
        <v>20</v>
      </c>
      <c r="B244" s="32"/>
      <c r="C244" s="23">
        <v>0</v>
      </c>
      <c r="D244" s="24">
        <v>0</v>
      </c>
      <c r="E244" s="72">
        <f t="shared" si="38"/>
        <v>0</v>
      </c>
      <c r="F244" s="4" t="str">
        <f t="shared" si="37"/>
        <v>NO BET</v>
      </c>
      <c r="G244" s="80"/>
      <c r="H244" s="74">
        <f t="shared" si="39"/>
        <v>0</v>
      </c>
      <c r="I244" s="2"/>
      <c r="J244" s="46"/>
      <c r="K244" s="46"/>
      <c r="L244" s="84">
        <f t="shared" si="40"/>
        <v>0</v>
      </c>
      <c r="M244" s="80"/>
      <c r="N244" s="148">
        <v>20</v>
      </c>
      <c r="O244" s="45"/>
      <c r="P244" s="42">
        <v>0</v>
      </c>
      <c r="Q244" s="42">
        <v>0</v>
      </c>
      <c r="R244" s="50">
        <v>0</v>
      </c>
      <c r="S244" s="50">
        <v>0</v>
      </c>
      <c r="T244" s="50">
        <v>0</v>
      </c>
      <c r="U244" s="46"/>
      <c r="V244" s="144"/>
    </row>
    <row r="245" spans="1:22" ht="15" hidden="1" customHeight="1" x14ac:dyDescent="0.3">
      <c r="A245" s="147">
        <v>21</v>
      </c>
      <c r="B245" s="32"/>
      <c r="C245" s="23">
        <v>0</v>
      </c>
      <c r="D245" s="24">
        <v>0</v>
      </c>
      <c r="E245" s="72">
        <f t="shared" si="38"/>
        <v>0</v>
      </c>
      <c r="F245" s="4" t="str">
        <f t="shared" si="37"/>
        <v>NO BET</v>
      </c>
      <c r="G245" s="80"/>
      <c r="H245" s="74">
        <f t="shared" si="39"/>
        <v>0</v>
      </c>
      <c r="J245" s="46"/>
      <c r="K245" s="46"/>
      <c r="L245" s="84">
        <f t="shared" si="40"/>
        <v>0</v>
      </c>
      <c r="M245" s="79"/>
      <c r="N245" s="148">
        <v>21</v>
      </c>
      <c r="O245" s="45"/>
      <c r="P245" s="42">
        <v>0</v>
      </c>
      <c r="Q245" s="42">
        <v>0</v>
      </c>
      <c r="R245" s="50">
        <v>0</v>
      </c>
      <c r="S245" s="50">
        <v>0</v>
      </c>
      <c r="T245" s="50">
        <v>0</v>
      </c>
      <c r="U245" s="46"/>
      <c r="V245" s="144"/>
    </row>
    <row r="246" spans="1:22" ht="15" hidden="1" customHeight="1" x14ac:dyDescent="0.3">
      <c r="A246" s="147">
        <v>22</v>
      </c>
      <c r="B246" s="32"/>
      <c r="C246" s="27">
        <v>0</v>
      </c>
      <c r="D246" s="28">
        <v>0</v>
      </c>
      <c r="E246" s="72">
        <f t="shared" si="38"/>
        <v>0</v>
      </c>
      <c r="F246" s="4" t="str">
        <f t="shared" si="37"/>
        <v>NO BET</v>
      </c>
      <c r="G246" s="80"/>
      <c r="H246" s="74">
        <f t="shared" si="39"/>
        <v>0</v>
      </c>
      <c r="J246" s="46"/>
      <c r="K246" s="46"/>
      <c r="L246" s="84">
        <f t="shared" si="40"/>
        <v>0</v>
      </c>
      <c r="M246" s="80"/>
      <c r="N246" s="148">
        <v>22</v>
      </c>
      <c r="O246" s="45"/>
      <c r="P246" s="42">
        <v>0</v>
      </c>
      <c r="Q246" s="42">
        <v>0</v>
      </c>
      <c r="R246" s="50">
        <v>0</v>
      </c>
      <c r="S246" s="50">
        <v>0</v>
      </c>
      <c r="T246" s="50">
        <v>0</v>
      </c>
      <c r="U246" s="46"/>
      <c r="V246" s="144"/>
    </row>
    <row r="247" spans="1:22" ht="15" hidden="1" customHeight="1" x14ac:dyDescent="0.3">
      <c r="A247" s="147">
        <v>23</v>
      </c>
      <c r="B247" s="32"/>
      <c r="C247" s="23">
        <v>0</v>
      </c>
      <c r="D247" s="24">
        <v>0</v>
      </c>
      <c r="E247" s="72">
        <f t="shared" si="38"/>
        <v>0</v>
      </c>
      <c r="F247" s="4" t="str">
        <f t="shared" si="37"/>
        <v>NO BET</v>
      </c>
      <c r="G247" s="80"/>
      <c r="H247" s="74">
        <f t="shared" si="39"/>
        <v>0</v>
      </c>
      <c r="J247" s="46"/>
      <c r="K247" s="46"/>
      <c r="L247" s="84">
        <f t="shared" si="40"/>
        <v>0</v>
      </c>
      <c r="M247" s="80"/>
      <c r="N247" s="148">
        <v>23</v>
      </c>
      <c r="O247" s="45"/>
      <c r="P247" s="42">
        <v>0</v>
      </c>
      <c r="Q247" s="42">
        <v>0</v>
      </c>
      <c r="R247" s="50">
        <v>0</v>
      </c>
      <c r="S247" s="50">
        <v>0</v>
      </c>
      <c r="T247" s="50">
        <v>0</v>
      </c>
      <c r="U247" s="46"/>
      <c r="V247" s="144"/>
    </row>
    <row r="248" spans="1:22" ht="15" hidden="1" customHeight="1" x14ac:dyDescent="0.3">
      <c r="A248" s="147">
        <v>24</v>
      </c>
      <c r="B248" s="32"/>
      <c r="C248" s="23">
        <v>0</v>
      </c>
      <c r="D248" s="24">
        <v>0</v>
      </c>
      <c r="E248" s="72">
        <f t="shared" si="38"/>
        <v>0</v>
      </c>
      <c r="F248" s="4" t="str">
        <f t="shared" si="37"/>
        <v>NO BET</v>
      </c>
      <c r="G248" s="80"/>
      <c r="H248" s="74">
        <f t="shared" si="39"/>
        <v>0</v>
      </c>
      <c r="J248" s="46"/>
      <c r="K248" s="46"/>
      <c r="L248" s="84">
        <f t="shared" si="40"/>
        <v>0</v>
      </c>
      <c r="M248" s="80"/>
      <c r="N248" s="148">
        <v>24</v>
      </c>
      <c r="O248" s="45"/>
      <c r="P248" s="42">
        <v>0</v>
      </c>
      <c r="Q248" s="42">
        <v>0</v>
      </c>
      <c r="R248" s="50">
        <v>0</v>
      </c>
      <c r="S248" s="50">
        <v>0</v>
      </c>
      <c r="T248" s="50">
        <v>0</v>
      </c>
      <c r="U248" s="46"/>
      <c r="V248" s="144"/>
    </row>
    <row r="249" spans="1:22" ht="15" hidden="1" customHeight="1" x14ac:dyDescent="0.25">
      <c r="N249" s="323"/>
      <c r="O249" s="323"/>
      <c r="P249" s="323"/>
      <c r="Q249" s="323"/>
      <c r="R249" s="323"/>
      <c r="S249" s="323"/>
      <c r="T249" s="323"/>
    </row>
    <row r="250" spans="1:22" ht="15" hidden="1" customHeight="1" x14ac:dyDescent="0.25">
      <c r="A250" s="25"/>
      <c r="B250" s="141" t="s">
        <v>50</v>
      </c>
      <c r="C250" s="2"/>
      <c r="D250" s="5"/>
      <c r="E250" s="6" t="s">
        <v>10</v>
      </c>
      <c r="F250" s="7">
        <f>SUM(F225:F248)</f>
        <v>0</v>
      </c>
      <c r="G250" s="8" t="s">
        <v>11</v>
      </c>
      <c r="H250" s="7">
        <f>SUM(H225:H249)</f>
        <v>0</v>
      </c>
      <c r="N250" s="57"/>
      <c r="O250" s="57"/>
      <c r="P250" s="57"/>
      <c r="Q250" s="57"/>
      <c r="R250" s="57"/>
      <c r="S250" s="142" t="s">
        <v>26</v>
      </c>
      <c r="T250" s="143"/>
      <c r="U250" s="145"/>
    </row>
    <row r="251" spans="1:22" ht="15" hidden="1" customHeight="1" x14ac:dyDescent="0.25"/>
    <row r="252" spans="1:22" ht="15" customHeight="1" x14ac:dyDescent="0.25">
      <c r="E252" s="326" t="s">
        <v>13</v>
      </c>
      <c r="F252" s="326"/>
      <c r="G252" s="326"/>
      <c r="H252" s="22">
        <f>H33+H64+H95+H126+H157+H188+H219+H250</f>
        <v>-121.03193095639359</v>
      </c>
      <c r="P252" s="326" t="s">
        <v>52</v>
      </c>
      <c r="Q252" s="326"/>
      <c r="R252" s="146">
        <v>285</v>
      </c>
    </row>
    <row r="254" spans="1:22" ht="15" customHeight="1" x14ac:dyDescent="0.25">
      <c r="A254" s="313" t="s">
        <v>29</v>
      </c>
      <c r="B254" s="313"/>
      <c r="C254" s="313"/>
      <c r="D254" s="313"/>
      <c r="E254" s="313"/>
      <c r="F254" s="313"/>
      <c r="G254" s="313"/>
      <c r="H254" s="313"/>
      <c r="I254" s="313"/>
      <c r="J254" s="313"/>
      <c r="K254" s="313"/>
      <c r="L254" s="313"/>
      <c r="M254" s="313"/>
      <c r="N254" s="313"/>
      <c r="O254" s="313"/>
      <c r="P254" s="313"/>
      <c r="Q254" s="313"/>
      <c r="R254" s="313"/>
      <c r="S254" s="313"/>
      <c r="T254" s="313"/>
      <c r="U254" s="313"/>
    </row>
    <row r="255" spans="1:22" ht="15" customHeight="1" x14ac:dyDescent="0.25">
      <c r="A255" s="313"/>
      <c r="B255" s="313"/>
      <c r="C255" s="313"/>
      <c r="D255" s="313"/>
      <c r="E255" s="313"/>
      <c r="F255" s="313"/>
      <c r="G255" s="313"/>
      <c r="H255" s="313"/>
      <c r="I255" s="313"/>
      <c r="J255" s="313"/>
      <c r="K255" s="313"/>
      <c r="L255" s="313"/>
      <c r="M255" s="313"/>
      <c r="N255" s="313"/>
      <c r="O255" s="313"/>
      <c r="P255" s="313"/>
      <c r="Q255" s="313"/>
      <c r="R255" s="313"/>
      <c r="S255" s="313"/>
      <c r="T255" s="313"/>
      <c r="U255" s="313"/>
    </row>
    <row r="256" spans="1:22" ht="15" customHeight="1" x14ac:dyDescent="0.25">
      <c r="A256" s="313"/>
      <c r="B256" s="313"/>
      <c r="C256" s="313"/>
      <c r="D256" s="313"/>
      <c r="E256" s="313"/>
      <c r="F256" s="313"/>
      <c r="G256" s="313"/>
      <c r="H256" s="313"/>
      <c r="I256" s="313"/>
      <c r="J256" s="313"/>
      <c r="K256" s="313"/>
      <c r="L256" s="313"/>
      <c r="M256" s="313"/>
      <c r="N256" s="313"/>
      <c r="O256" s="313"/>
      <c r="P256" s="313"/>
      <c r="Q256" s="313"/>
      <c r="R256" s="313"/>
      <c r="S256" s="313"/>
      <c r="T256" s="313"/>
      <c r="U256" s="313"/>
    </row>
    <row r="263" spans="21:21" ht="33.75" x14ac:dyDescent="0.25">
      <c r="U263" s="87"/>
    </row>
    <row r="264" spans="21:21" ht="33.75" x14ac:dyDescent="0.25">
      <c r="U264" s="87"/>
    </row>
    <row r="265" spans="21:21" ht="33.75" x14ac:dyDescent="0.25">
      <c r="U265" s="87"/>
    </row>
  </sheetData>
  <mergeCells count="118">
    <mergeCell ref="O33:Q33"/>
    <mergeCell ref="O64:Q64"/>
    <mergeCell ref="O95:Q95"/>
    <mergeCell ref="K4:K5"/>
    <mergeCell ref="D192:D193"/>
    <mergeCell ref="E192:E193"/>
    <mergeCell ref="D223:D224"/>
    <mergeCell ref="E223:E224"/>
    <mergeCell ref="D99:D100"/>
    <mergeCell ref="E99:E100"/>
    <mergeCell ref="D130:D131"/>
    <mergeCell ref="E130:E131"/>
    <mergeCell ref="D6:D7"/>
    <mergeCell ref="E6:E7"/>
    <mergeCell ref="D37:D38"/>
    <mergeCell ref="E37:E38"/>
    <mergeCell ref="D68:D69"/>
    <mergeCell ref="E68:E69"/>
    <mergeCell ref="I6:I7"/>
    <mergeCell ref="E97:E98"/>
    <mergeCell ref="F97:F98"/>
    <mergeCell ref="G97:G98"/>
    <mergeCell ref="H97:H98"/>
    <mergeCell ref="E35:E36"/>
    <mergeCell ref="D161:D162"/>
    <mergeCell ref="E161:E162"/>
    <mergeCell ref="E252:G252"/>
    <mergeCell ref="J4:J5"/>
    <mergeCell ref="I99:I100"/>
    <mergeCell ref="I130:I131"/>
    <mergeCell ref="E159:E160"/>
    <mergeCell ref="F159:F160"/>
    <mergeCell ref="G159:G160"/>
    <mergeCell ref="H159:H160"/>
    <mergeCell ref="I159:I160"/>
    <mergeCell ref="E128:E129"/>
    <mergeCell ref="F128:F129"/>
    <mergeCell ref="G128:G129"/>
    <mergeCell ref="H128:H129"/>
    <mergeCell ref="I128:I129"/>
    <mergeCell ref="H35:H36"/>
    <mergeCell ref="I35:I36"/>
    <mergeCell ref="I37:I38"/>
    <mergeCell ref="J35:J36"/>
    <mergeCell ref="E4:E5"/>
    <mergeCell ref="F4:F5"/>
    <mergeCell ref="G4:G5"/>
    <mergeCell ref="H4:H5"/>
    <mergeCell ref="I4:I5"/>
    <mergeCell ref="I68:I69"/>
    <mergeCell ref="J97:J98"/>
    <mergeCell ref="J66:J67"/>
    <mergeCell ref="J221:J222"/>
    <mergeCell ref="J190:J191"/>
    <mergeCell ref="J159:J160"/>
    <mergeCell ref="G190:G191"/>
    <mergeCell ref="H190:H191"/>
    <mergeCell ref="I190:I191"/>
    <mergeCell ref="I192:I193"/>
    <mergeCell ref="I161:I162"/>
    <mergeCell ref="J128:J129"/>
    <mergeCell ref="I66:I67"/>
    <mergeCell ref="F35:F36"/>
    <mergeCell ref="G35:G36"/>
    <mergeCell ref="E221:E222"/>
    <mergeCell ref="F221:F222"/>
    <mergeCell ref="G221:G222"/>
    <mergeCell ref="H221:H222"/>
    <mergeCell ref="I221:I222"/>
    <mergeCell ref="F66:F67"/>
    <mergeCell ref="G66:G67"/>
    <mergeCell ref="H66:H67"/>
    <mergeCell ref="I223:I224"/>
    <mergeCell ref="E190:E191"/>
    <mergeCell ref="F190:F191"/>
    <mergeCell ref="E66:E67"/>
    <mergeCell ref="K97:K98"/>
    <mergeCell ref="M97:M100"/>
    <mergeCell ref="U97:U100"/>
    <mergeCell ref="K99:K100"/>
    <mergeCell ref="N125:T125"/>
    <mergeCell ref="K128:K129"/>
    <mergeCell ref="M128:M131"/>
    <mergeCell ref="U128:U131"/>
    <mergeCell ref="K130:K131"/>
    <mergeCell ref="M35:M38"/>
    <mergeCell ref="U35:U38"/>
    <mergeCell ref="K37:K38"/>
    <mergeCell ref="N63:T63"/>
    <mergeCell ref="K66:K67"/>
    <mergeCell ref="M66:M69"/>
    <mergeCell ref="U66:U69"/>
    <mergeCell ref="K68:K69"/>
    <mergeCell ref="N94:T94"/>
    <mergeCell ref="P252:Q252"/>
    <mergeCell ref="A254:U256"/>
    <mergeCell ref="I1:J1"/>
    <mergeCell ref="N218:T218"/>
    <mergeCell ref="K221:K222"/>
    <mergeCell ref="M221:M224"/>
    <mergeCell ref="U221:U224"/>
    <mergeCell ref="K223:K224"/>
    <mergeCell ref="N249:T249"/>
    <mergeCell ref="N156:T156"/>
    <mergeCell ref="K159:K160"/>
    <mergeCell ref="M159:M162"/>
    <mergeCell ref="U159:U162"/>
    <mergeCell ref="K161:K162"/>
    <mergeCell ref="N187:T187"/>
    <mergeCell ref="K190:K191"/>
    <mergeCell ref="M190:M193"/>
    <mergeCell ref="U190:U193"/>
    <mergeCell ref="K192:K193"/>
    <mergeCell ref="U4:U7"/>
    <mergeCell ref="M4:M7"/>
    <mergeCell ref="K6:K7"/>
    <mergeCell ref="N32:T32"/>
    <mergeCell ref="K35:K36"/>
  </mergeCells>
  <dataValidations count="2">
    <dataValidation type="list" allowBlank="1" showInputMessage="1" showErrorMessage="1" sqref="O4" xr:uid="{4FCD8AC4-0391-46E3-B932-74BF4D0726AB}">
      <formula1>#REF!</formula1>
    </dataValidation>
    <dataValidation type="list" allowBlank="1" showInputMessage="1" showErrorMessage="1" sqref="O35 B35 B4" xr:uid="{8C4FF000-934C-4300-88BC-47D9F1F71CCB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FD473-BA26-482C-97B8-C5BC03A06D0D}">
  <dimension ref="A3:P120"/>
  <sheetViews>
    <sheetView workbookViewId="0">
      <selection activeCell="Q16" sqref="Q16"/>
    </sheetView>
  </sheetViews>
  <sheetFormatPr defaultRowHeight="15" x14ac:dyDescent="0.25"/>
  <cols>
    <col min="8" max="14" width="12.7109375" customWidth="1"/>
  </cols>
  <sheetData>
    <row r="3" spans="1:15" x14ac:dyDescent="0.25">
      <c r="A3" s="313" t="s">
        <v>29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10"/>
    </row>
    <row r="4" spans="1:15" x14ac:dyDescent="0.25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10"/>
    </row>
    <row r="5" spans="1:15" x14ac:dyDescent="0.25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10"/>
    </row>
    <row r="6" spans="1:15" x14ac:dyDescent="0.25">
      <c r="A6" s="12"/>
      <c r="B6" s="12"/>
      <c r="C6" s="12"/>
      <c r="D6" s="12"/>
      <c r="E6" s="7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8.75" x14ac:dyDescent="0.25">
      <c r="A7" s="102" t="s">
        <v>39</v>
      </c>
      <c r="B7" s="102"/>
      <c r="C7" s="102"/>
      <c r="D7" s="102"/>
      <c r="E7" s="102"/>
      <c r="F7" s="102"/>
      <c r="G7" s="102"/>
      <c r="H7" s="102"/>
      <c r="I7" s="102"/>
      <c r="J7" s="102"/>
      <c r="K7" s="103"/>
      <c r="L7" s="104"/>
      <c r="M7" s="104"/>
      <c r="N7" s="104"/>
      <c r="O7" s="90"/>
    </row>
    <row r="8" spans="1:15" ht="18.75" x14ac:dyDescent="0.2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3"/>
      <c r="L8" s="104"/>
      <c r="M8" s="104"/>
      <c r="N8" s="104"/>
      <c r="O8" s="90"/>
    </row>
    <row r="9" spans="1:15" ht="15.75" x14ac:dyDescent="0.25">
      <c r="A9" s="60" t="s">
        <v>5</v>
      </c>
      <c r="B9" s="60" t="s">
        <v>6</v>
      </c>
      <c r="C9" s="350" t="s">
        <v>40</v>
      </c>
      <c r="D9" s="351"/>
      <c r="E9" s="351" t="s">
        <v>41</v>
      </c>
      <c r="F9" s="352"/>
      <c r="G9" s="353"/>
      <c r="H9" s="60" t="s">
        <v>241</v>
      </c>
      <c r="I9" s="60" t="s">
        <v>42</v>
      </c>
      <c r="J9" s="106" t="s">
        <v>43</v>
      </c>
      <c r="K9" s="60" t="s">
        <v>0</v>
      </c>
      <c r="L9" s="60" t="s">
        <v>44</v>
      </c>
      <c r="M9" s="101" t="s">
        <v>4</v>
      </c>
      <c r="N9" s="101" t="s">
        <v>45</v>
      </c>
      <c r="O9" s="107"/>
    </row>
    <row r="10" spans="1:15" ht="15.75" x14ac:dyDescent="0.25">
      <c r="A10" s="239" t="s">
        <v>244</v>
      </c>
      <c r="B10" s="240">
        <v>4</v>
      </c>
      <c r="C10" s="354">
        <v>8</v>
      </c>
      <c r="D10" s="355"/>
      <c r="E10" s="355" t="s">
        <v>259</v>
      </c>
      <c r="F10" s="356"/>
      <c r="G10" s="357"/>
      <c r="H10" s="242">
        <v>4.5</v>
      </c>
      <c r="I10" s="242" t="s">
        <v>271</v>
      </c>
      <c r="J10" s="245">
        <v>6.6</v>
      </c>
      <c r="K10" s="246">
        <v>20</v>
      </c>
      <c r="L10" s="245">
        <v>6.4</v>
      </c>
      <c r="M10" s="246">
        <f t="shared" ref="M10:M19" si="0">K10*L10</f>
        <v>128</v>
      </c>
      <c r="N10" s="246">
        <f t="shared" ref="N10:N19" si="1">SUM(M10-K10)</f>
        <v>108</v>
      </c>
      <c r="O10" s="113"/>
    </row>
    <row r="11" spans="1:15" ht="15.75" x14ac:dyDescent="0.25">
      <c r="A11" s="217" t="s">
        <v>244</v>
      </c>
      <c r="B11" s="219">
        <v>7</v>
      </c>
      <c r="C11" s="348">
        <v>5</v>
      </c>
      <c r="D11" s="343"/>
      <c r="E11" s="343" t="s">
        <v>114</v>
      </c>
      <c r="F11" s="349"/>
      <c r="G11" s="344"/>
      <c r="H11" s="220">
        <v>5.3</v>
      </c>
      <c r="I11" s="220" t="s">
        <v>268</v>
      </c>
      <c r="J11" s="114">
        <v>16.5</v>
      </c>
      <c r="K11" s="115">
        <v>20</v>
      </c>
      <c r="L11" s="114">
        <v>0</v>
      </c>
      <c r="M11" s="112">
        <f t="shared" si="0"/>
        <v>0</v>
      </c>
      <c r="N11" s="112">
        <f t="shared" si="1"/>
        <v>-20</v>
      </c>
      <c r="O11" s="90"/>
    </row>
    <row r="12" spans="1:15" ht="15.75" x14ac:dyDescent="0.25">
      <c r="A12" s="247" t="s">
        <v>244</v>
      </c>
      <c r="B12" s="248">
        <v>8</v>
      </c>
      <c r="C12" s="362">
        <v>3</v>
      </c>
      <c r="D12" s="363"/>
      <c r="E12" s="363" t="s">
        <v>250</v>
      </c>
      <c r="F12" s="364"/>
      <c r="G12" s="365"/>
      <c r="H12" s="249">
        <v>3.7</v>
      </c>
      <c r="I12" s="249" t="s">
        <v>269</v>
      </c>
      <c r="J12" s="250">
        <v>2.5</v>
      </c>
      <c r="K12" s="251">
        <v>24</v>
      </c>
      <c r="L12" s="250">
        <v>0</v>
      </c>
      <c r="M12" s="253">
        <f t="shared" si="0"/>
        <v>0</v>
      </c>
      <c r="N12" s="253">
        <f t="shared" si="1"/>
        <v>-24</v>
      </c>
      <c r="O12" s="90"/>
    </row>
    <row r="13" spans="1:15" ht="15.75" x14ac:dyDescent="0.25">
      <c r="A13" s="247" t="s">
        <v>239</v>
      </c>
      <c r="B13" s="248">
        <v>3</v>
      </c>
      <c r="C13" s="362">
        <v>1</v>
      </c>
      <c r="D13" s="363"/>
      <c r="E13" s="363" t="s">
        <v>145</v>
      </c>
      <c r="F13" s="364"/>
      <c r="G13" s="365"/>
      <c r="H13" s="249">
        <v>2.9</v>
      </c>
      <c r="I13" s="249" t="s">
        <v>269</v>
      </c>
      <c r="J13" s="250">
        <v>3.95</v>
      </c>
      <c r="K13" s="251">
        <v>31</v>
      </c>
      <c r="L13" s="250">
        <v>0</v>
      </c>
      <c r="M13" s="253">
        <f t="shared" si="0"/>
        <v>0</v>
      </c>
      <c r="N13" s="253">
        <f t="shared" si="1"/>
        <v>-31</v>
      </c>
      <c r="O13" s="90"/>
    </row>
    <row r="14" spans="1:15" ht="15.75" x14ac:dyDescent="0.25">
      <c r="A14" s="218" t="s">
        <v>239</v>
      </c>
      <c r="B14" s="219">
        <v>6</v>
      </c>
      <c r="C14" s="343">
        <v>13</v>
      </c>
      <c r="D14" s="344"/>
      <c r="E14" s="345" t="s">
        <v>182</v>
      </c>
      <c r="F14" s="346"/>
      <c r="G14" s="347"/>
      <c r="H14" s="220">
        <v>16</v>
      </c>
      <c r="I14" s="220" t="s">
        <v>268</v>
      </c>
      <c r="J14" s="114">
        <v>44</v>
      </c>
      <c r="K14" s="115">
        <v>5</v>
      </c>
      <c r="L14" s="114">
        <v>0</v>
      </c>
      <c r="M14" s="112">
        <f t="shared" si="0"/>
        <v>0</v>
      </c>
      <c r="N14" s="112">
        <f t="shared" si="1"/>
        <v>-5</v>
      </c>
      <c r="O14" s="90"/>
    </row>
    <row r="15" spans="1:15" ht="15.75" x14ac:dyDescent="0.25">
      <c r="A15" s="217" t="s">
        <v>246</v>
      </c>
      <c r="B15" s="219">
        <v>6</v>
      </c>
      <c r="C15" s="343">
        <v>16</v>
      </c>
      <c r="D15" s="344"/>
      <c r="E15" s="343" t="s">
        <v>260</v>
      </c>
      <c r="F15" s="349"/>
      <c r="G15" s="344"/>
      <c r="H15" s="220">
        <v>5</v>
      </c>
      <c r="I15" s="220" t="s">
        <v>273</v>
      </c>
      <c r="J15" s="114">
        <v>24</v>
      </c>
      <c r="K15" s="115">
        <v>20</v>
      </c>
      <c r="L15" s="114">
        <v>0</v>
      </c>
      <c r="M15" s="112">
        <f t="shared" si="0"/>
        <v>0</v>
      </c>
      <c r="N15" s="112">
        <f t="shared" si="1"/>
        <v>-20</v>
      </c>
      <c r="O15" s="90"/>
    </row>
    <row r="16" spans="1:15" ht="15.75" x14ac:dyDescent="0.25">
      <c r="A16" s="247" t="s">
        <v>261</v>
      </c>
      <c r="B16" s="248">
        <v>8</v>
      </c>
      <c r="C16" s="363">
        <v>12</v>
      </c>
      <c r="D16" s="365"/>
      <c r="E16" s="363" t="s">
        <v>262</v>
      </c>
      <c r="F16" s="364"/>
      <c r="G16" s="365"/>
      <c r="H16" s="249">
        <v>4</v>
      </c>
      <c r="I16" s="249" t="s">
        <v>270</v>
      </c>
      <c r="J16" s="250">
        <v>12.5</v>
      </c>
      <c r="K16" s="251">
        <v>25</v>
      </c>
      <c r="L16" s="250">
        <v>0</v>
      </c>
      <c r="M16" s="253">
        <f t="shared" si="0"/>
        <v>0</v>
      </c>
      <c r="N16" s="253">
        <f t="shared" si="1"/>
        <v>-25</v>
      </c>
      <c r="O16" s="90"/>
    </row>
    <row r="17" spans="1:15" ht="15.75" x14ac:dyDescent="0.25">
      <c r="A17" s="217" t="s">
        <v>261</v>
      </c>
      <c r="B17" s="219">
        <v>4</v>
      </c>
      <c r="C17" s="343">
        <v>3</v>
      </c>
      <c r="D17" s="344"/>
      <c r="E17" s="343" t="s">
        <v>263</v>
      </c>
      <c r="F17" s="349"/>
      <c r="G17" s="344"/>
      <c r="H17" s="220">
        <v>2.2000000000000002</v>
      </c>
      <c r="I17" s="220" t="s">
        <v>268</v>
      </c>
      <c r="J17" s="114">
        <v>3.9</v>
      </c>
      <c r="K17" s="115">
        <v>41</v>
      </c>
      <c r="L17" s="114">
        <v>0</v>
      </c>
      <c r="M17" s="112">
        <f t="shared" si="0"/>
        <v>0</v>
      </c>
      <c r="N17" s="112">
        <f t="shared" si="1"/>
        <v>-41</v>
      </c>
      <c r="O17" s="90"/>
    </row>
    <row r="18" spans="1:15" ht="15.75" x14ac:dyDescent="0.25">
      <c r="A18" s="109"/>
      <c r="B18" s="108"/>
      <c r="C18" s="338"/>
      <c r="D18" s="339"/>
      <c r="E18" s="340"/>
      <c r="F18" s="341"/>
      <c r="G18" s="342"/>
      <c r="H18" s="116"/>
      <c r="I18" s="116"/>
      <c r="J18" s="114">
        <v>0</v>
      </c>
      <c r="K18" s="115">
        <v>0</v>
      </c>
      <c r="L18" s="114">
        <v>0</v>
      </c>
      <c r="M18" s="112">
        <f t="shared" si="0"/>
        <v>0</v>
      </c>
      <c r="N18" s="112">
        <f t="shared" si="1"/>
        <v>0</v>
      </c>
      <c r="O18" s="90"/>
    </row>
    <row r="19" spans="1:15" ht="15.75" x14ac:dyDescent="0.25">
      <c r="A19" s="109"/>
      <c r="B19" s="108"/>
      <c r="C19" s="338"/>
      <c r="D19" s="339"/>
      <c r="E19" s="340"/>
      <c r="F19" s="341"/>
      <c r="G19" s="342"/>
      <c r="H19" s="116"/>
      <c r="I19" s="116"/>
      <c r="J19" s="114">
        <v>0</v>
      </c>
      <c r="K19" s="115">
        <v>0</v>
      </c>
      <c r="L19" s="114">
        <v>0</v>
      </c>
      <c r="M19" s="112">
        <f t="shared" si="0"/>
        <v>0</v>
      </c>
      <c r="N19" s="112">
        <f t="shared" si="1"/>
        <v>0</v>
      </c>
      <c r="O19" s="90"/>
    </row>
    <row r="20" spans="1:15" ht="15.75" x14ac:dyDescent="0.25">
      <c r="A20" s="117"/>
      <c r="B20" s="117"/>
      <c r="C20" s="118"/>
      <c r="D20" s="118"/>
      <c r="E20" s="119"/>
      <c r="F20" s="119"/>
      <c r="G20" s="119"/>
      <c r="H20" s="120"/>
      <c r="I20" s="121"/>
      <c r="J20" s="122" t="s">
        <v>28</v>
      </c>
      <c r="K20" s="123">
        <f>SUM(K10:K19)</f>
        <v>186</v>
      </c>
      <c r="L20" s="124">
        <v>0</v>
      </c>
      <c r="M20" s="263">
        <v>108</v>
      </c>
      <c r="N20" s="126">
        <v>-58</v>
      </c>
      <c r="O20" s="90"/>
    </row>
    <row r="21" spans="1:15" ht="15.75" x14ac:dyDescent="0.25">
      <c r="A21" s="117"/>
      <c r="B21" s="117"/>
      <c r="C21" s="118"/>
      <c r="D21" s="118"/>
      <c r="E21" s="119"/>
      <c r="F21" s="119"/>
      <c r="G21" s="119"/>
      <c r="H21" s="120"/>
      <c r="I21" s="121"/>
      <c r="J21" s="127"/>
      <c r="K21" s="128"/>
      <c r="L21" s="129"/>
      <c r="M21" s="129"/>
      <c r="N21" s="130"/>
      <c r="O21" s="90"/>
    </row>
    <row r="22" spans="1:15" ht="15.75" x14ac:dyDescent="0.25">
      <c r="A22" s="117"/>
      <c r="B22" s="117"/>
      <c r="C22" s="118"/>
      <c r="D22" s="118"/>
      <c r="E22" s="119"/>
      <c r="F22" s="119"/>
      <c r="G22" s="119"/>
      <c r="H22" s="120"/>
      <c r="I22" s="121"/>
      <c r="J22" s="127"/>
      <c r="K22" s="128"/>
      <c r="L22" s="129"/>
      <c r="M22" s="129"/>
      <c r="N22" s="130"/>
      <c r="O22" s="90"/>
    </row>
    <row r="23" spans="1:15" ht="15.75" x14ac:dyDescent="0.25">
      <c r="A23" s="131"/>
      <c r="B23" s="131"/>
      <c r="C23" s="132"/>
      <c r="D23" s="132"/>
      <c r="E23" s="133"/>
      <c r="F23" s="133"/>
      <c r="G23" s="133"/>
      <c r="H23" s="134"/>
      <c r="I23" s="135"/>
      <c r="J23" s="136"/>
      <c r="K23" s="137"/>
      <c r="L23" s="138"/>
      <c r="M23" s="138"/>
      <c r="N23" s="139"/>
    </row>
    <row r="24" spans="1:15" ht="18.75" x14ac:dyDescent="0.25">
      <c r="A24" s="102" t="s">
        <v>46</v>
      </c>
      <c r="B24" s="117"/>
      <c r="C24" s="118"/>
      <c r="D24" s="118"/>
      <c r="E24" s="119"/>
      <c r="F24" s="119"/>
      <c r="G24" s="119"/>
      <c r="H24" s="120"/>
      <c r="I24" s="121"/>
      <c r="J24" s="127"/>
      <c r="K24" s="128"/>
      <c r="L24" s="129"/>
      <c r="M24" s="129"/>
      <c r="N24" s="140"/>
      <c r="O24" s="90"/>
    </row>
    <row r="25" spans="1:15" ht="18.75" x14ac:dyDescent="0.25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3"/>
      <c r="L25" s="104"/>
      <c r="M25" s="104"/>
      <c r="N25" s="104"/>
      <c r="O25" s="90"/>
    </row>
    <row r="26" spans="1:15" ht="15.75" x14ac:dyDescent="0.25">
      <c r="A26" s="60" t="s">
        <v>5</v>
      </c>
      <c r="B26" s="60" t="s">
        <v>6</v>
      </c>
      <c r="C26" s="350" t="s">
        <v>40</v>
      </c>
      <c r="D26" s="351"/>
      <c r="E26" s="351" t="s">
        <v>41</v>
      </c>
      <c r="F26" s="352"/>
      <c r="G26" s="353"/>
      <c r="H26" s="60" t="s">
        <v>241</v>
      </c>
      <c r="I26" s="60" t="s">
        <v>42</v>
      </c>
      <c r="J26" s="60" t="s">
        <v>47</v>
      </c>
      <c r="K26" s="60" t="s">
        <v>0</v>
      </c>
      <c r="L26" s="60" t="s">
        <v>48</v>
      </c>
      <c r="M26" s="101" t="s">
        <v>4</v>
      </c>
      <c r="N26" s="101" t="s">
        <v>45</v>
      </c>
      <c r="O26" s="107"/>
    </row>
    <row r="27" spans="1:15" ht="15.75" x14ac:dyDescent="0.25">
      <c r="A27" s="239" t="s">
        <v>242</v>
      </c>
      <c r="B27" s="240">
        <v>6</v>
      </c>
      <c r="C27" s="354">
        <v>9</v>
      </c>
      <c r="D27" s="355"/>
      <c r="E27" s="355" t="s">
        <v>243</v>
      </c>
      <c r="F27" s="356"/>
      <c r="G27" s="357"/>
      <c r="H27" s="242">
        <v>8</v>
      </c>
      <c r="I27" s="242" t="s">
        <v>271</v>
      </c>
      <c r="J27" s="245">
        <v>4.5999999999999996</v>
      </c>
      <c r="K27" s="246">
        <v>100</v>
      </c>
      <c r="L27" s="246">
        <v>7.9</v>
      </c>
      <c r="M27" s="245">
        <f t="shared" ref="M27:M36" si="2">K27*L27</f>
        <v>790</v>
      </c>
      <c r="N27" s="246">
        <f t="shared" ref="N27:N37" si="3">SUM(M27-K27)</f>
        <v>690</v>
      </c>
      <c r="O27" s="90"/>
    </row>
    <row r="28" spans="1:15" ht="15.75" x14ac:dyDescent="0.25">
      <c r="A28" s="217" t="s">
        <v>242</v>
      </c>
      <c r="B28" s="219">
        <v>2</v>
      </c>
      <c r="C28" s="348">
        <v>11</v>
      </c>
      <c r="D28" s="343"/>
      <c r="E28" s="343" t="s">
        <v>249</v>
      </c>
      <c r="F28" s="349"/>
      <c r="G28" s="344"/>
      <c r="H28" s="220">
        <v>5.5</v>
      </c>
      <c r="I28" s="220" t="s">
        <v>273</v>
      </c>
      <c r="J28" s="114">
        <v>2.2999999999999998</v>
      </c>
      <c r="K28" s="115">
        <v>100</v>
      </c>
      <c r="L28" s="115">
        <v>0</v>
      </c>
      <c r="M28" s="111">
        <f t="shared" si="2"/>
        <v>0</v>
      </c>
      <c r="N28" s="112">
        <f t="shared" si="3"/>
        <v>-100</v>
      </c>
      <c r="O28" s="90"/>
    </row>
    <row r="29" spans="1:15" ht="15.75" x14ac:dyDescent="0.25">
      <c r="A29" s="247" t="s">
        <v>244</v>
      </c>
      <c r="B29" s="248">
        <v>1</v>
      </c>
      <c r="C29" s="362">
        <v>7</v>
      </c>
      <c r="D29" s="363"/>
      <c r="E29" s="363" t="s">
        <v>245</v>
      </c>
      <c r="F29" s="364"/>
      <c r="G29" s="365"/>
      <c r="H29" s="249">
        <v>5</v>
      </c>
      <c r="I29" s="249" t="s">
        <v>270</v>
      </c>
      <c r="J29" s="250">
        <v>2.2999999999999998</v>
      </c>
      <c r="K29" s="251">
        <v>100</v>
      </c>
      <c r="L29" s="251">
        <v>0</v>
      </c>
      <c r="M29" s="252">
        <f t="shared" ref="M29" si="4">K29*L29</f>
        <v>0</v>
      </c>
      <c r="N29" s="253">
        <f t="shared" ref="N29" si="5">SUM(M29-K29)</f>
        <v>-100</v>
      </c>
      <c r="O29" s="90"/>
    </row>
    <row r="30" spans="1:15" ht="15.75" x14ac:dyDescent="0.25">
      <c r="A30" s="217" t="s">
        <v>244</v>
      </c>
      <c r="B30" s="219">
        <v>8</v>
      </c>
      <c r="C30" s="348">
        <v>3</v>
      </c>
      <c r="D30" s="343"/>
      <c r="E30" s="343" t="s">
        <v>250</v>
      </c>
      <c r="F30" s="349"/>
      <c r="G30" s="344"/>
      <c r="H30" s="220">
        <v>3.8</v>
      </c>
      <c r="I30" s="220" t="s">
        <v>269</v>
      </c>
      <c r="J30" s="114">
        <v>2.5499999999999998</v>
      </c>
      <c r="K30" s="115">
        <v>100</v>
      </c>
      <c r="L30" s="115">
        <v>0</v>
      </c>
      <c r="M30" s="111">
        <f t="shared" si="2"/>
        <v>0</v>
      </c>
      <c r="N30" s="112">
        <f t="shared" si="3"/>
        <v>-100</v>
      </c>
      <c r="O30" s="90"/>
    </row>
    <row r="31" spans="1:15" ht="15.75" x14ac:dyDescent="0.25">
      <c r="A31" s="217" t="s">
        <v>246</v>
      </c>
      <c r="B31" s="219">
        <v>4</v>
      </c>
      <c r="C31" s="348">
        <v>12</v>
      </c>
      <c r="D31" s="343"/>
      <c r="E31" s="343" t="s">
        <v>247</v>
      </c>
      <c r="F31" s="349"/>
      <c r="G31" s="344"/>
      <c r="H31" s="220">
        <v>5.5</v>
      </c>
      <c r="I31" s="220" t="s">
        <v>268</v>
      </c>
      <c r="J31" s="114">
        <v>2.72</v>
      </c>
      <c r="K31" s="115">
        <v>100</v>
      </c>
      <c r="L31" s="115">
        <v>0</v>
      </c>
      <c r="M31" s="111">
        <f t="shared" ref="M31:M32" si="6">K31*L31</f>
        <v>0</v>
      </c>
      <c r="N31" s="112">
        <f t="shared" ref="N31:N32" si="7">SUM(M31-K31)</f>
        <v>-100</v>
      </c>
      <c r="O31" s="90"/>
    </row>
    <row r="32" spans="1:15" ht="15.75" x14ac:dyDescent="0.25">
      <c r="A32" s="241" t="s">
        <v>246</v>
      </c>
      <c r="B32" s="240">
        <v>5</v>
      </c>
      <c r="C32" s="355">
        <v>4</v>
      </c>
      <c r="D32" s="357"/>
      <c r="E32" s="359" t="s">
        <v>248</v>
      </c>
      <c r="F32" s="360"/>
      <c r="G32" s="361"/>
      <c r="H32" s="242">
        <v>4.2</v>
      </c>
      <c r="I32" s="242" t="s">
        <v>271</v>
      </c>
      <c r="J32" s="243">
        <v>1.95</v>
      </c>
      <c r="K32" s="244">
        <v>100</v>
      </c>
      <c r="L32" s="244">
        <v>2.0499999999999998</v>
      </c>
      <c r="M32" s="245">
        <f t="shared" si="6"/>
        <v>204.99999999999997</v>
      </c>
      <c r="N32" s="246">
        <f t="shared" si="7"/>
        <v>104.99999999999997</v>
      </c>
      <c r="O32" s="90"/>
    </row>
    <row r="33" spans="1:15" ht="15.75" x14ac:dyDescent="0.25">
      <c r="A33" s="217" t="s">
        <v>239</v>
      </c>
      <c r="B33" s="219">
        <v>6</v>
      </c>
      <c r="C33" s="343">
        <v>3</v>
      </c>
      <c r="D33" s="344"/>
      <c r="E33" s="343" t="s">
        <v>184</v>
      </c>
      <c r="F33" s="349"/>
      <c r="G33" s="344"/>
      <c r="H33" s="220">
        <v>7</v>
      </c>
      <c r="I33" s="220" t="s">
        <v>273</v>
      </c>
      <c r="J33" s="114">
        <v>4.9000000000000004</v>
      </c>
      <c r="K33" s="115">
        <v>100</v>
      </c>
      <c r="L33" s="115">
        <v>0</v>
      </c>
      <c r="M33" s="111">
        <f t="shared" si="2"/>
        <v>0</v>
      </c>
      <c r="N33" s="112">
        <f t="shared" si="3"/>
        <v>-100</v>
      </c>
      <c r="O33" s="90"/>
    </row>
    <row r="34" spans="1:15" ht="15.75" x14ac:dyDescent="0.25">
      <c r="A34" s="221"/>
      <c r="B34" s="149"/>
      <c r="C34" s="338"/>
      <c r="D34" s="339"/>
      <c r="E34" s="338"/>
      <c r="F34" s="358"/>
      <c r="G34" s="339"/>
      <c r="H34" s="220"/>
      <c r="I34" s="238"/>
      <c r="J34" s="114">
        <v>0</v>
      </c>
      <c r="K34" s="115">
        <v>0</v>
      </c>
      <c r="L34" s="115">
        <v>0</v>
      </c>
      <c r="M34" s="111">
        <f t="shared" si="2"/>
        <v>0</v>
      </c>
      <c r="N34" s="112">
        <f t="shared" si="3"/>
        <v>0</v>
      </c>
      <c r="O34" s="90"/>
    </row>
    <row r="35" spans="1:15" ht="15.75" x14ac:dyDescent="0.25">
      <c r="A35" s="222"/>
      <c r="B35" s="149"/>
      <c r="C35" s="338"/>
      <c r="D35" s="339"/>
      <c r="E35" s="340"/>
      <c r="F35" s="341"/>
      <c r="G35" s="342"/>
      <c r="H35" s="220"/>
      <c r="I35" s="238"/>
      <c r="J35" s="114">
        <v>0</v>
      </c>
      <c r="K35" s="115">
        <v>0</v>
      </c>
      <c r="L35" s="115">
        <v>0</v>
      </c>
      <c r="M35" s="111">
        <f t="shared" si="2"/>
        <v>0</v>
      </c>
      <c r="N35" s="112">
        <f t="shared" si="3"/>
        <v>0</v>
      </c>
      <c r="O35" s="90"/>
    </row>
    <row r="36" spans="1:15" ht="15.75" x14ac:dyDescent="0.25">
      <c r="A36" s="222"/>
      <c r="B36" s="149"/>
      <c r="C36" s="338"/>
      <c r="D36" s="339"/>
      <c r="E36" s="340"/>
      <c r="F36" s="341"/>
      <c r="G36" s="342"/>
      <c r="H36" s="220"/>
      <c r="I36" s="116"/>
      <c r="J36" s="114">
        <v>0</v>
      </c>
      <c r="K36" s="115">
        <v>0</v>
      </c>
      <c r="L36" s="115">
        <v>0</v>
      </c>
      <c r="M36" s="111">
        <f t="shared" si="2"/>
        <v>0</v>
      </c>
      <c r="N36" s="112">
        <f t="shared" si="3"/>
        <v>0</v>
      </c>
      <c r="O36" s="90"/>
    </row>
    <row r="37" spans="1:15" ht="15.75" x14ac:dyDescent="0.25">
      <c r="A37" s="118"/>
      <c r="B37" s="118"/>
      <c r="C37" s="118"/>
      <c r="D37" s="118"/>
      <c r="E37" s="119"/>
      <c r="F37" s="119"/>
      <c r="G37" s="119"/>
      <c r="H37" s="120"/>
      <c r="I37" s="223"/>
      <c r="J37" s="122" t="s">
        <v>28</v>
      </c>
      <c r="K37" s="123">
        <f>SUM(K27:K36)</f>
        <v>700</v>
      </c>
      <c r="L37" s="124">
        <v>0</v>
      </c>
      <c r="M37" s="125">
        <v>995</v>
      </c>
      <c r="N37" s="263">
        <f t="shared" si="3"/>
        <v>295</v>
      </c>
      <c r="O37" s="90"/>
    </row>
    <row r="38" spans="1:15" ht="15.75" x14ac:dyDescent="0.25">
      <c r="A38" s="131"/>
      <c r="B38" s="131"/>
      <c r="C38" s="132"/>
      <c r="D38" s="132"/>
      <c r="E38" s="133"/>
      <c r="F38" s="133"/>
      <c r="G38" s="133"/>
      <c r="H38" s="134"/>
      <c r="I38" s="135"/>
      <c r="J38" s="136"/>
      <c r="K38" s="137"/>
      <c r="L38" s="138"/>
      <c r="M38" s="138"/>
      <c r="N38" s="139"/>
    </row>
    <row r="39" spans="1:15" ht="18.75" x14ac:dyDescent="0.25">
      <c r="A39" s="102" t="s">
        <v>49</v>
      </c>
      <c r="B39" s="117"/>
      <c r="C39" s="118"/>
      <c r="D39" s="118"/>
      <c r="E39" s="119"/>
      <c r="F39" s="119"/>
      <c r="G39" s="119"/>
      <c r="H39" s="120"/>
      <c r="I39" s="121"/>
      <c r="J39" s="127"/>
      <c r="K39" s="128"/>
      <c r="L39" s="129"/>
      <c r="M39" s="129"/>
      <c r="N39" s="140"/>
      <c r="O39" s="90"/>
    </row>
    <row r="40" spans="1:15" ht="18.75" x14ac:dyDescent="0.25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3"/>
      <c r="L40" s="104"/>
      <c r="M40" s="104"/>
      <c r="N40" s="104"/>
      <c r="O40" s="90"/>
    </row>
    <row r="41" spans="1:15" ht="15.75" x14ac:dyDescent="0.25">
      <c r="A41" s="60" t="s">
        <v>5</v>
      </c>
      <c r="B41" s="60" t="s">
        <v>6</v>
      </c>
      <c r="C41" s="350" t="s">
        <v>40</v>
      </c>
      <c r="D41" s="351"/>
      <c r="E41" s="351" t="s">
        <v>41</v>
      </c>
      <c r="F41" s="352"/>
      <c r="G41" s="353"/>
      <c r="H41" s="60" t="s">
        <v>241</v>
      </c>
      <c r="I41" s="60" t="s">
        <v>42</v>
      </c>
      <c r="J41" s="60" t="s">
        <v>47</v>
      </c>
      <c r="K41" s="60" t="s">
        <v>0</v>
      </c>
      <c r="L41" s="60" t="s">
        <v>48</v>
      </c>
      <c r="M41" s="101" t="s">
        <v>4</v>
      </c>
      <c r="N41" s="101" t="s">
        <v>45</v>
      </c>
      <c r="O41" s="107"/>
    </row>
    <row r="42" spans="1:15" ht="15.75" x14ac:dyDescent="0.25">
      <c r="A42" s="239" t="s">
        <v>239</v>
      </c>
      <c r="B42" s="240">
        <v>6</v>
      </c>
      <c r="C42" s="354">
        <v>1</v>
      </c>
      <c r="D42" s="355"/>
      <c r="E42" s="355" t="s">
        <v>240</v>
      </c>
      <c r="F42" s="356"/>
      <c r="G42" s="357"/>
      <c r="H42" s="242">
        <v>4.2</v>
      </c>
      <c r="I42" s="242"/>
      <c r="J42" s="245">
        <v>2.65</v>
      </c>
      <c r="K42" s="246">
        <v>100</v>
      </c>
      <c r="L42" s="245">
        <v>3.5</v>
      </c>
      <c r="M42" s="245">
        <f t="shared" ref="M42:M52" si="8">K42*L42</f>
        <v>350</v>
      </c>
      <c r="N42" s="267">
        <f t="shared" ref="N42:N52" si="9">SUM(M42-K42)</f>
        <v>250</v>
      </c>
      <c r="O42" s="90"/>
    </row>
    <row r="43" spans="1:15" ht="15.75" x14ac:dyDescent="0.25">
      <c r="A43" s="217"/>
      <c r="B43" s="219"/>
      <c r="C43" s="348"/>
      <c r="D43" s="343"/>
      <c r="E43" s="343"/>
      <c r="F43" s="349"/>
      <c r="G43" s="344"/>
      <c r="H43" s="220"/>
      <c r="I43" s="110"/>
      <c r="J43" s="114">
        <v>0</v>
      </c>
      <c r="K43" s="115">
        <v>0</v>
      </c>
      <c r="L43" s="114">
        <v>0</v>
      </c>
      <c r="M43" s="111">
        <f t="shared" si="8"/>
        <v>0</v>
      </c>
      <c r="N43" s="112">
        <f t="shared" si="9"/>
        <v>0</v>
      </c>
      <c r="O43" s="90"/>
    </row>
    <row r="44" spans="1:15" ht="15.75" x14ac:dyDescent="0.25">
      <c r="A44" s="217"/>
      <c r="B44" s="219"/>
      <c r="C44" s="348"/>
      <c r="D44" s="343"/>
      <c r="E44" s="343"/>
      <c r="F44" s="349"/>
      <c r="G44" s="344"/>
      <c r="H44" s="220"/>
      <c r="I44" s="110"/>
      <c r="J44" s="114">
        <v>0</v>
      </c>
      <c r="K44" s="115">
        <v>0</v>
      </c>
      <c r="L44" s="114">
        <v>0</v>
      </c>
      <c r="M44" s="111">
        <f t="shared" si="8"/>
        <v>0</v>
      </c>
      <c r="N44" s="112">
        <f t="shared" si="9"/>
        <v>0</v>
      </c>
      <c r="O44" s="90"/>
    </row>
    <row r="45" spans="1:15" ht="15.75" x14ac:dyDescent="0.25">
      <c r="A45" s="217"/>
      <c r="B45" s="219"/>
      <c r="C45" s="348"/>
      <c r="D45" s="343"/>
      <c r="E45" s="343"/>
      <c r="F45" s="349"/>
      <c r="G45" s="344"/>
      <c r="H45" s="220"/>
      <c r="I45" s="110"/>
      <c r="J45" s="114">
        <v>0</v>
      </c>
      <c r="K45" s="115">
        <v>0</v>
      </c>
      <c r="L45" s="114">
        <v>0</v>
      </c>
      <c r="M45" s="111">
        <f t="shared" si="8"/>
        <v>0</v>
      </c>
      <c r="N45" s="112">
        <f t="shared" si="9"/>
        <v>0</v>
      </c>
      <c r="O45" s="90"/>
    </row>
    <row r="46" spans="1:15" ht="15.75" x14ac:dyDescent="0.25">
      <c r="A46" s="218"/>
      <c r="B46" s="219"/>
      <c r="C46" s="343"/>
      <c r="D46" s="344"/>
      <c r="E46" s="345"/>
      <c r="F46" s="346"/>
      <c r="G46" s="347"/>
      <c r="H46" s="220"/>
      <c r="I46" s="220"/>
      <c r="J46" s="114">
        <v>0</v>
      </c>
      <c r="K46" s="115">
        <v>0</v>
      </c>
      <c r="L46" s="114">
        <v>0</v>
      </c>
      <c r="M46" s="111">
        <f t="shared" si="8"/>
        <v>0</v>
      </c>
      <c r="N46" s="112">
        <f t="shared" si="9"/>
        <v>0</v>
      </c>
      <c r="O46" s="90"/>
    </row>
    <row r="47" spans="1:15" ht="15.75" x14ac:dyDescent="0.25">
      <c r="A47" s="217"/>
      <c r="B47" s="108"/>
      <c r="C47" s="335"/>
      <c r="D47" s="336"/>
      <c r="E47" s="335"/>
      <c r="F47" s="337"/>
      <c r="G47" s="336"/>
      <c r="H47" s="110"/>
      <c r="I47" s="110"/>
      <c r="J47" s="114">
        <v>0</v>
      </c>
      <c r="K47" s="115">
        <v>0</v>
      </c>
      <c r="L47" s="114">
        <v>0</v>
      </c>
      <c r="M47" s="111">
        <f t="shared" si="8"/>
        <v>0</v>
      </c>
      <c r="N47" s="112">
        <f t="shared" si="9"/>
        <v>0</v>
      </c>
      <c r="O47" s="90"/>
    </row>
    <row r="48" spans="1:15" ht="15.75" x14ac:dyDescent="0.25">
      <c r="A48" s="217"/>
      <c r="B48" s="108"/>
      <c r="C48" s="335"/>
      <c r="D48" s="336"/>
      <c r="E48" s="335"/>
      <c r="F48" s="337"/>
      <c r="G48" s="336"/>
      <c r="H48" s="110"/>
      <c r="I48" s="110"/>
      <c r="J48" s="114">
        <v>0</v>
      </c>
      <c r="K48" s="115">
        <v>0</v>
      </c>
      <c r="L48" s="114">
        <v>0</v>
      </c>
      <c r="M48" s="111">
        <f t="shared" si="8"/>
        <v>0</v>
      </c>
      <c r="N48" s="112">
        <f t="shared" si="9"/>
        <v>0</v>
      </c>
      <c r="O48" s="90"/>
    </row>
    <row r="49" spans="1:16" ht="15.75" x14ac:dyDescent="0.25">
      <c r="A49" s="217"/>
      <c r="B49" s="108"/>
      <c r="C49" s="335"/>
      <c r="D49" s="336"/>
      <c r="E49" s="335"/>
      <c r="F49" s="337"/>
      <c r="G49" s="336"/>
      <c r="H49" s="110"/>
      <c r="I49" s="110"/>
      <c r="J49" s="114">
        <v>0</v>
      </c>
      <c r="K49" s="115">
        <v>0</v>
      </c>
      <c r="L49" s="114">
        <v>0</v>
      </c>
      <c r="M49" s="111">
        <f t="shared" si="8"/>
        <v>0</v>
      </c>
      <c r="N49" s="112">
        <f t="shared" si="9"/>
        <v>0</v>
      </c>
      <c r="O49" s="90"/>
    </row>
    <row r="50" spans="1:16" ht="15.75" x14ac:dyDescent="0.25">
      <c r="A50" s="218"/>
      <c r="B50" s="108"/>
      <c r="C50" s="338"/>
      <c r="D50" s="339"/>
      <c r="E50" s="340"/>
      <c r="F50" s="341"/>
      <c r="G50" s="342"/>
      <c r="H50" s="116"/>
      <c r="I50" s="116"/>
      <c r="J50" s="114">
        <v>0</v>
      </c>
      <c r="K50" s="115">
        <v>0</v>
      </c>
      <c r="L50" s="114">
        <v>0</v>
      </c>
      <c r="M50" s="111">
        <f t="shared" si="8"/>
        <v>0</v>
      </c>
      <c r="N50" s="112">
        <f t="shared" si="9"/>
        <v>0</v>
      </c>
      <c r="O50" s="90"/>
    </row>
    <row r="51" spans="1:16" ht="15.75" x14ac:dyDescent="0.25">
      <c r="A51" s="109"/>
      <c r="B51" s="108"/>
      <c r="C51" s="338"/>
      <c r="D51" s="339"/>
      <c r="E51" s="340"/>
      <c r="F51" s="341"/>
      <c r="G51" s="342"/>
      <c r="H51" s="116"/>
      <c r="I51" s="116"/>
      <c r="J51" s="114">
        <v>0</v>
      </c>
      <c r="K51" s="115">
        <v>0</v>
      </c>
      <c r="L51" s="114">
        <v>0</v>
      </c>
      <c r="M51" s="111">
        <f t="shared" si="8"/>
        <v>0</v>
      </c>
      <c r="N51" s="112">
        <f t="shared" si="9"/>
        <v>0</v>
      </c>
      <c r="O51" s="90"/>
    </row>
    <row r="52" spans="1:16" ht="15.75" x14ac:dyDescent="0.25">
      <c r="A52" s="117"/>
      <c r="B52" s="117"/>
      <c r="C52" s="118"/>
      <c r="D52" s="118"/>
      <c r="E52" s="119"/>
      <c r="F52" s="119"/>
      <c r="G52" s="119"/>
      <c r="H52" s="120"/>
      <c r="I52" s="121"/>
      <c r="J52" s="122" t="s">
        <v>28</v>
      </c>
      <c r="K52" s="123">
        <f>SUM(K42:K51)</f>
        <v>100</v>
      </c>
      <c r="L52" s="124">
        <f>SUM(L42:L51)</f>
        <v>3.5</v>
      </c>
      <c r="M52" s="125">
        <f t="shared" si="8"/>
        <v>350</v>
      </c>
      <c r="N52" s="263">
        <f t="shared" si="9"/>
        <v>250</v>
      </c>
      <c r="O52" s="90"/>
    </row>
    <row r="53" spans="1:16" ht="15.75" x14ac:dyDescent="0.25">
      <c r="A53" s="117"/>
      <c r="B53" s="117"/>
      <c r="C53" s="118"/>
      <c r="D53" s="118"/>
      <c r="E53" s="119"/>
      <c r="F53" s="119"/>
      <c r="G53" s="119"/>
      <c r="H53" s="120"/>
      <c r="I53" s="121"/>
      <c r="J53" s="127"/>
      <c r="K53" s="128"/>
      <c r="L53" s="129"/>
      <c r="M53" s="129"/>
      <c r="N53" s="140"/>
      <c r="O53" s="90"/>
    </row>
    <row r="55" spans="1:16" s="12" customFormat="1" ht="15" customHeight="1" x14ac:dyDescent="0.25">
      <c r="A55" s="331" t="s">
        <v>272</v>
      </c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/>
    </row>
    <row r="56" spans="1:16" s="12" customFormat="1" ht="15" customHeight="1" x14ac:dyDescent="0.25">
      <c r="A56" s="33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/>
    </row>
    <row r="57" spans="1:16" s="12" customFormat="1" ht="15" customHeight="1" x14ac:dyDescent="0.25">
      <c r="A57" s="332" t="s">
        <v>258</v>
      </c>
      <c r="B57" s="332"/>
      <c r="C57" s="332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/>
    </row>
    <row r="58" spans="1:16" s="12" customFormat="1" ht="15" customHeight="1" x14ac:dyDescent="0.25">
      <c r="A58" s="333" t="s">
        <v>5</v>
      </c>
      <c r="B58" s="333"/>
      <c r="C58" s="60" t="s">
        <v>0</v>
      </c>
      <c r="D58" s="60" t="s">
        <v>27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/>
    </row>
    <row r="59" spans="1:16" s="12" customFormat="1" ht="15" customHeight="1" x14ac:dyDescent="0.5">
      <c r="A59" s="327" t="s">
        <v>36</v>
      </c>
      <c r="B59" s="327"/>
      <c r="C59" s="88">
        <v>272</v>
      </c>
      <c r="D59" s="62">
        <v>109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/>
    </row>
    <row r="60" spans="1:16" s="12" customFormat="1" ht="15" customHeight="1" x14ac:dyDescent="0.25">
      <c r="A60" s="327" t="s">
        <v>2</v>
      </c>
      <c r="B60" s="327"/>
      <c r="C60" s="88">
        <v>285</v>
      </c>
      <c r="D60" s="62">
        <v>-121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/>
    </row>
    <row r="61" spans="1:16" s="12" customFormat="1" ht="15" customHeight="1" x14ac:dyDescent="0.25">
      <c r="A61" s="334"/>
      <c r="B61" s="334"/>
      <c r="C61" s="88"/>
      <c r="D61" s="62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/>
    </row>
    <row r="62" spans="1:16" s="12" customFormat="1" ht="15" customHeight="1" x14ac:dyDescent="0.25">
      <c r="A62" s="329"/>
      <c r="B62" s="329"/>
      <c r="C62" s="88"/>
      <c r="D62" s="62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/>
    </row>
    <row r="63" spans="1:16" s="12" customFormat="1" ht="15" customHeight="1" x14ac:dyDescent="0.25">
      <c r="A63" s="329"/>
      <c r="B63" s="329"/>
      <c r="C63" s="88"/>
      <c r="D63" s="62"/>
      <c r="E63" s="89"/>
      <c r="F63" s="89"/>
      <c r="G63" s="90"/>
      <c r="H63" s="90"/>
      <c r="I63" s="91"/>
      <c r="J63" s="90"/>
      <c r="K63" s="90"/>
      <c r="L63" s="90"/>
      <c r="M63" s="90"/>
      <c r="N63" s="90"/>
      <c r="O63" s="90"/>
      <c r="P63"/>
    </row>
    <row r="64" spans="1:16" s="12" customFormat="1" ht="15" customHeight="1" x14ac:dyDescent="0.25">
      <c r="A64" s="330" t="s">
        <v>28</v>
      </c>
      <c r="B64" s="330"/>
      <c r="C64" s="92">
        <f>SUM(C59:C63)</f>
        <v>557</v>
      </c>
      <c r="D64" s="64">
        <f>SUM(D59:D63)</f>
        <v>-12</v>
      </c>
      <c r="E64" s="270">
        <f>(D64/C64)</f>
        <v>-2.1543985637342909E-2</v>
      </c>
      <c r="F64" s="89"/>
      <c r="G64" s="90"/>
      <c r="H64" s="90"/>
      <c r="I64" s="91"/>
      <c r="J64" s="90"/>
      <c r="K64" s="90"/>
      <c r="L64" s="90"/>
      <c r="M64" s="90"/>
      <c r="N64" s="90"/>
      <c r="O64" s="90"/>
      <c r="P64"/>
    </row>
    <row r="65" spans="1:16" s="12" customFormat="1" ht="15" customHeight="1" x14ac:dyDescent="0.25">
      <c r="A65" s="11"/>
      <c r="B65" s="11"/>
      <c r="C65" s="100"/>
      <c r="D65" s="93"/>
      <c r="E65" s="94"/>
      <c r="F65" s="89"/>
      <c r="G65" s="90"/>
      <c r="H65" s="90"/>
      <c r="I65" s="91"/>
      <c r="J65" s="90"/>
      <c r="K65" s="90"/>
      <c r="L65" s="90"/>
      <c r="M65" s="90"/>
      <c r="N65" s="90"/>
      <c r="O65" s="90"/>
      <c r="P65"/>
    </row>
    <row r="66" spans="1:16" s="12" customFormat="1" ht="15" customHeight="1" x14ac:dyDescent="0.25">
      <c r="A66" s="40"/>
      <c r="B66" s="40"/>
      <c r="C66" s="95"/>
      <c r="D66" s="96"/>
      <c r="E66" s="97"/>
      <c r="F66" s="98"/>
      <c r="G66"/>
      <c r="H66"/>
      <c r="I66" s="99"/>
      <c r="J66"/>
      <c r="K66"/>
      <c r="L66"/>
      <c r="M66"/>
      <c r="N66"/>
      <c r="O66"/>
      <c r="P66"/>
    </row>
    <row r="67" spans="1:16" s="12" customFormat="1" ht="15" customHeight="1" x14ac:dyDescent="0.25">
      <c r="A67" s="331" t="s">
        <v>255</v>
      </c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/>
    </row>
    <row r="68" spans="1:16" s="12" customFormat="1" ht="15" customHeight="1" x14ac:dyDescent="0.25">
      <c r="A68" s="331"/>
      <c r="B68" s="331"/>
      <c r="C68" s="331"/>
      <c r="D68" s="331"/>
      <c r="E68" s="331"/>
      <c r="F68" s="331"/>
      <c r="G68" s="331"/>
      <c r="H68" s="331"/>
      <c r="I68" s="331"/>
      <c r="J68" s="331"/>
      <c r="K68" s="331"/>
      <c r="L68" s="331"/>
      <c r="M68" s="331"/>
      <c r="N68" s="331"/>
      <c r="O68" s="331"/>
      <c r="P68"/>
    </row>
    <row r="69" spans="1:16" s="12" customFormat="1" ht="15" customHeight="1" x14ac:dyDescent="0.25">
      <c r="A69" s="332" t="s">
        <v>258</v>
      </c>
      <c r="B69" s="332"/>
      <c r="C69" s="332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/>
    </row>
    <row r="70" spans="1:16" s="12" customFormat="1" ht="15" customHeight="1" x14ac:dyDescent="0.25">
      <c r="A70" s="333" t="s">
        <v>5</v>
      </c>
      <c r="B70" s="333"/>
      <c r="C70" s="60" t="s">
        <v>0</v>
      </c>
      <c r="D70" s="60" t="s">
        <v>27</v>
      </c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/>
    </row>
    <row r="71" spans="1:16" s="12" customFormat="1" ht="15" customHeight="1" x14ac:dyDescent="0.5">
      <c r="A71" s="334" t="s">
        <v>254</v>
      </c>
      <c r="B71" s="334"/>
      <c r="C71" s="88">
        <v>186</v>
      </c>
      <c r="D71" s="62">
        <v>-58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/>
    </row>
    <row r="72" spans="1:16" s="12" customFormat="1" ht="15.75" customHeight="1" x14ac:dyDescent="0.25">
      <c r="A72" s="334"/>
      <c r="B72" s="334"/>
      <c r="C72" s="88"/>
      <c r="D72" s="62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/>
    </row>
    <row r="73" spans="1:16" s="12" customFormat="1" ht="15" customHeight="1" x14ac:dyDescent="0.25">
      <c r="A73" s="334"/>
      <c r="B73" s="334"/>
      <c r="C73" s="88"/>
      <c r="D73" s="62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/>
    </row>
    <row r="74" spans="1:16" s="12" customFormat="1" ht="15" customHeight="1" x14ac:dyDescent="0.25">
      <c r="A74" s="329"/>
      <c r="B74" s="329"/>
      <c r="C74" s="88"/>
      <c r="D74" s="62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/>
    </row>
    <row r="75" spans="1:16" s="12" customFormat="1" ht="15" customHeight="1" x14ac:dyDescent="0.25">
      <c r="A75" s="329"/>
      <c r="B75" s="329"/>
      <c r="C75" s="88"/>
      <c r="D75" s="62"/>
      <c r="E75" s="89"/>
      <c r="F75" s="89"/>
      <c r="G75" s="90"/>
      <c r="H75" s="90"/>
      <c r="I75" s="91"/>
      <c r="J75" s="90"/>
      <c r="K75" s="90"/>
      <c r="L75" s="90"/>
      <c r="M75" s="90"/>
      <c r="N75" s="90"/>
      <c r="O75" s="90"/>
      <c r="P75"/>
    </row>
    <row r="76" spans="1:16" s="12" customFormat="1" ht="15" customHeight="1" x14ac:dyDescent="0.25">
      <c r="A76" s="330" t="s">
        <v>28</v>
      </c>
      <c r="B76" s="330"/>
      <c r="C76" s="92">
        <f>SUM(C71:C75)</f>
        <v>186</v>
      </c>
      <c r="D76" s="64">
        <f>SUM(D71:D75)</f>
        <v>-58</v>
      </c>
      <c r="E76" s="270">
        <f>(D76/C76)</f>
        <v>-0.31182795698924731</v>
      </c>
      <c r="F76" s="89"/>
      <c r="G76" s="90"/>
      <c r="H76" s="90"/>
      <c r="I76" s="91"/>
      <c r="J76" s="90"/>
      <c r="K76" s="90"/>
      <c r="L76" s="90"/>
      <c r="M76" s="90"/>
      <c r="N76" s="90"/>
      <c r="O76" s="90"/>
      <c r="P76"/>
    </row>
    <row r="77" spans="1:16" s="12" customFormat="1" x14ac:dyDescent="0.25">
      <c r="A77" s="11"/>
      <c r="B77" s="11"/>
      <c r="C77" s="100"/>
      <c r="D77" s="93"/>
      <c r="E77" s="94"/>
      <c r="F77" s="89"/>
      <c r="G77" s="90"/>
      <c r="H77" s="90"/>
      <c r="I77" s="91"/>
      <c r="J77" s="90"/>
      <c r="K77" s="90"/>
      <c r="L77" s="90"/>
      <c r="M77" s="90"/>
      <c r="N77" s="90"/>
      <c r="O77" s="90"/>
      <c r="P77"/>
    </row>
    <row r="78" spans="1:16" s="12" customFormat="1" x14ac:dyDescent="0.25">
      <c r="A78" s="11"/>
      <c r="B78" s="11"/>
      <c r="C78" s="100"/>
      <c r="D78" s="93"/>
      <c r="E78" s="94"/>
      <c r="F78" s="89"/>
      <c r="G78" s="90"/>
      <c r="H78" s="90"/>
      <c r="I78" s="91"/>
      <c r="J78" s="90"/>
      <c r="K78" s="90"/>
      <c r="L78" s="90"/>
      <c r="M78" s="90"/>
      <c r="N78" s="90"/>
      <c r="O78" s="90"/>
      <c r="P78"/>
    </row>
    <row r="80" spans="1:16" ht="15" customHeight="1" x14ac:dyDescent="0.25">
      <c r="A80" s="331" t="s">
        <v>38</v>
      </c>
      <c r="B80" s="331"/>
      <c r="C80" s="331"/>
      <c r="D80" s="331"/>
      <c r="E80" s="331"/>
      <c r="F80" s="331"/>
      <c r="G80" s="331"/>
      <c r="H80" s="331"/>
      <c r="I80" s="331"/>
      <c r="J80" s="331"/>
      <c r="K80" s="331"/>
      <c r="L80" s="331"/>
      <c r="M80" s="331"/>
      <c r="N80" s="331"/>
      <c r="O80" s="331"/>
    </row>
    <row r="81" spans="1:15" ht="15" customHeight="1" x14ac:dyDescent="0.25">
      <c r="A81" s="331"/>
      <c r="B81" s="331"/>
      <c r="C81" s="331"/>
      <c r="D81" s="331"/>
      <c r="E81" s="331"/>
      <c r="F81" s="331"/>
      <c r="G81" s="331"/>
      <c r="H81" s="331"/>
      <c r="I81" s="331"/>
      <c r="J81" s="331"/>
      <c r="K81" s="331"/>
      <c r="L81" s="331"/>
      <c r="M81" s="331"/>
      <c r="N81" s="331"/>
      <c r="O81" s="331"/>
    </row>
    <row r="82" spans="1:15" ht="15" customHeight="1" x14ac:dyDescent="0.25">
      <c r="A82" s="332" t="s">
        <v>258</v>
      </c>
      <c r="B82" s="332"/>
      <c r="C82" s="332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</row>
    <row r="83" spans="1:15" ht="15" customHeight="1" x14ac:dyDescent="0.25">
      <c r="A83" s="333" t="s">
        <v>5</v>
      </c>
      <c r="B83" s="333"/>
      <c r="C83" s="60" t="s">
        <v>0</v>
      </c>
      <c r="D83" s="60" t="s">
        <v>27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</row>
    <row r="84" spans="1:15" ht="15" customHeight="1" x14ac:dyDescent="0.5">
      <c r="A84" s="327" t="s">
        <v>256</v>
      </c>
      <c r="B84" s="327"/>
      <c r="C84" s="88">
        <v>700</v>
      </c>
      <c r="D84" s="62">
        <v>295</v>
      </c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</row>
    <row r="85" spans="1:15" ht="15" customHeight="1" x14ac:dyDescent="0.25">
      <c r="A85" s="334"/>
      <c r="B85" s="334"/>
      <c r="C85" s="88"/>
      <c r="D85" s="62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</row>
    <row r="86" spans="1:15" ht="15" customHeight="1" x14ac:dyDescent="0.25">
      <c r="A86" s="334"/>
      <c r="B86" s="334"/>
      <c r="C86" s="88"/>
      <c r="D86" s="62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</row>
    <row r="87" spans="1:15" ht="15" customHeight="1" x14ac:dyDescent="0.25">
      <c r="A87" s="329"/>
      <c r="B87" s="329"/>
      <c r="C87" s="88"/>
      <c r="D87" s="62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</row>
    <row r="88" spans="1:15" ht="15" customHeight="1" x14ac:dyDescent="0.25">
      <c r="A88" s="329"/>
      <c r="B88" s="329"/>
      <c r="C88" s="88"/>
      <c r="D88" s="62"/>
      <c r="E88" s="89"/>
      <c r="F88" s="89"/>
      <c r="G88" s="90"/>
      <c r="H88" s="90"/>
      <c r="I88" s="91"/>
      <c r="J88" s="90"/>
      <c r="K88" s="90"/>
      <c r="L88" s="90"/>
      <c r="M88" s="90"/>
      <c r="N88" s="90"/>
      <c r="O88" s="90"/>
    </row>
    <row r="89" spans="1:15" ht="15" customHeight="1" x14ac:dyDescent="0.25">
      <c r="A89" s="330" t="s">
        <v>28</v>
      </c>
      <c r="B89" s="330"/>
      <c r="C89" s="92">
        <f>SUM(C84:C88)</f>
        <v>700</v>
      </c>
      <c r="D89" s="64">
        <f>SUM(D84:D88)</f>
        <v>295</v>
      </c>
      <c r="E89" s="65">
        <f>(D89/C89)</f>
        <v>0.42142857142857143</v>
      </c>
      <c r="F89" s="89"/>
      <c r="G89" s="90"/>
      <c r="H89" s="90"/>
      <c r="I89" s="91"/>
      <c r="J89" s="90"/>
      <c r="K89" s="90"/>
      <c r="L89" s="90"/>
      <c r="M89" s="90"/>
      <c r="N89" s="90"/>
      <c r="O89" s="90"/>
    </row>
    <row r="90" spans="1:15" ht="15" customHeight="1" x14ac:dyDescent="0.25">
      <c r="A90" s="11"/>
      <c r="B90" s="11"/>
      <c r="C90" s="100"/>
      <c r="D90" s="93"/>
      <c r="E90" s="94"/>
      <c r="F90" s="89"/>
      <c r="G90" s="90"/>
      <c r="H90" s="90"/>
      <c r="I90" s="91"/>
      <c r="J90" s="90"/>
      <c r="K90" s="90"/>
      <c r="L90" s="90"/>
      <c r="M90" s="90"/>
      <c r="N90" s="90"/>
      <c r="O90" s="90"/>
    </row>
    <row r="91" spans="1:15" ht="15" customHeight="1" x14ac:dyDescent="0.25">
      <c r="A91" s="40"/>
      <c r="B91" s="40"/>
      <c r="C91" s="95"/>
      <c r="D91" s="96"/>
      <c r="E91" s="97"/>
      <c r="F91" s="98"/>
      <c r="I91" s="99"/>
    </row>
    <row r="92" spans="1:15" ht="18.75" customHeight="1" x14ac:dyDescent="0.25">
      <c r="A92" s="331" t="s">
        <v>291</v>
      </c>
      <c r="B92" s="331"/>
      <c r="C92" s="331"/>
      <c r="D92" s="331"/>
      <c r="E92" s="331"/>
      <c r="F92" s="331"/>
      <c r="G92" s="331"/>
      <c r="H92" s="331"/>
      <c r="I92" s="331"/>
      <c r="J92" s="331"/>
      <c r="K92" s="331"/>
      <c r="L92" s="331"/>
      <c r="M92" s="331"/>
      <c r="N92" s="331"/>
      <c r="O92" s="331"/>
    </row>
    <row r="93" spans="1:15" ht="0.75" customHeight="1" x14ac:dyDescent="0.25">
      <c r="A93" s="331"/>
      <c r="B93" s="331"/>
      <c r="C93" s="331"/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1"/>
      <c r="O93" s="331"/>
    </row>
    <row r="94" spans="1:15" ht="0.75" customHeight="1" x14ac:dyDescent="0.25">
      <c r="A94" s="331"/>
      <c r="B94" s="331"/>
      <c r="C94" s="331"/>
      <c r="D94" s="331"/>
      <c r="E94" s="331"/>
      <c r="F94" s="331"/>
      <c r="G94" s="331"/>
      <c r="H94" s="331"/>
      <c r="I94" s="331"/>
      <c r="J94" s="331"/>
      <c r="K94" s="331"/>
      <c r="L94" s="331"/>
      <c r="M94" s="331"/>
      <c r="N94" s="331"/>
      <c r="O94" s="331"/>
    </row>
    <row r="95" spans="1:15" ht="15" customHeight="1" x14ac:dyDescent="0.25">
      <c r="A95" s="331"/>
      <c r="B95" s="331"/>
      <c r="C95" s="331"/>
      <c r="D95" s="331"/>
      <c r="E95" s="331"/>
      <c r="F95" s="331"/>
      <c r="G95" s="331"/>
      <c r="H95" s="331"/>
      <c r="I95" s="331"/>
      <c r="J95" s="331"/>
      <c r="K95" s="331"/>
      <c r="L95" s="331"/>
      <c r="M95" s="331"/>
      <c r="N95" s="331"/>
      <c r="O95" s="331"/>
    </row>
    <row r="96" spans="1:15" ht="15" customHeight="1" x14ac:dyDescent="0.25">
      <c r="A96" s="332" t="s">
        <v>258</v>
      </c>
      <c r="B96" s="332"/>
      <c r="C96" s="332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</row>
    <row r="97" spans="1:15" ht="15" customHeight="1" x14ac:dyDescent="0.25">
      <c r="A97" s="333" t="s">
        <v>5</v>
      </c>
      <c r="B97" s="333"/>
      <c r="C97" s="60" t="s">
        <v>0</v>
      </c>
      <c r="D97" s="60" t="s">
        <v>27</v>
      </c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</row>
    <row r="98" spans="1:15" ht="15" customHeight="1" x14ac:dyDescent="0.5">
      <c r="A98" s="328" t="s">
        <v>257</v>
      </c>
      <c r="B98" s="328"/>
      <c r="C98" s="88">
        <v>100</v>
      </c>
      <c r="D98" s="62">
        <v>250</v>
      </c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</row>
    <row r="99" spans="1:15" ht="15" customHeight="1" x14ac:dyDescent="0.25">
      <c r="A99" s="327"/>
      <c r="B99" s="327"/>
      <c r="C99" s="88"/>
      <c r="D99" s="62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</row>
    <row r="100" spans="1:15" ht="15" customHeight="1" x14ac:dyDescent="0.25">
      <c r="A100" s="327"/>
      <c r="B100" s="327"/>
      <c r="C100" s="88"/>
      <c r="D100" s="62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</row>
    <row r="101" spans="1:15" ht="15" customHeight="1" x14ac:dyDescent="0.25">
      <c r="A101" s="328"/>
      <c r="B101" s="328"/>
      <c r="C101" s="88"/>
      <c r="D101" s="62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</row>
    <row r="102" spans="1:15" ht="15" customHeight="1" x14ac:dyDescent="0.25">
      <c r="A102" s="329"/>
      <c r="B102" s="329"/>
      <c r="C102" s="88"/>
      <c r="D102" s="62"/>
      <c r="E102" s="89"/>
      <c r="F102" s="89"/>
      <c r="G102" s="90"/>
      <c r="H102" s="90"/>
      <c r="I102" s="91"/>
      <c r="J102" s="90"/>
      <c r="K102" s="90"/>
      <c r="L102" s="90"/>
      <c r="M102" s="90"/>
      <c r="N102" s="90"/>
      <c r="O102" s="90"/>
    </row>
    <row r="103" spans="1:15" ht="15" customHeight="1" x14ac:dyDescent="0.25">
      <c r="A103" s="330" t="s">
        <v>28</v>
      </c>
      <c r="B103" s="330"/>
      <c r="C103" s="92">
        <f>SUM(C98:C102)</f>
        <v>100</v>
      </c>
      <c r="D103" s="64">
        <f>SUM(D98:D102)</f>
        <v>250</v>
      </c>
      <c r="E103" s="65">
        <f>(D103/C103)</f>
        <v>2.5</v>
      </c>
      <c r="F103" s="89"/>
      <c r="G103" s="90"/>
      <c r="H103" s="90"/>
      <c r="I103" s="91"/>
      <c r="J103" s="90"/>
      <c r="K103" s="90"/>
      <c r="L103" s="90"/>
      <c r="M103" s="90"/>
      <c r="N103" s="90"/>
      <c r="O103" s="90"/>
    </row>
    <row r="104" spans="1:15" ht="15" customHeight="1" x14ac:dyDescent="0.25">
      <c r="A104" s="11"/>
      <c r="B104" s="11"/>
      <c r="C104" s="100"/>
      <c r="D104" s="93"/>
      <c r="E104" s="94"/>
      <c r="F104" s="89"/>
      <c r="G104" s="90"/>
      <c r="H104" s="90"/>
      <c r="I104" s="91"/>
      <c r="J104" s="90"/>
      <c r="K104" s="90"/>
      <c r="L104" s="90"/>
      <c r="M104" s="90"/>
      <c r="N104" s="90"/>
      <c r="O104" s="90"/>
    </row>
    <row r="105" spans="1:15" ht="15" customHeight="1" x14ac:dyDescent="0.25">
      <c r="A105" s="11"/>
      <c r="B105" s="11"/>
      <c r="C105" s="100"/>
      <c r="D105" s="93"/>
      <c r="E105" s="94"/>
      <c r="F105" s="89"/>
      <c r="G105" s="90"/>
      <c r="H105" s="90"/>
      <c r="I105" s="91"/>
      <c r="J105" s="90"/>
      <c r="K105" s="90"/>
      <c r="L105" s="90"/>
      <c r="M105" s="90"/>
      <c r="N105" s="90"/>
      <c r="O105" s="90"/>
    </row>
    <row r="107" spans="1:15" ht="15" customHeight="1" x14ac:dyDescent="0.25">
      <c r="A107" s="331" t="s">
        <v>252</v>
      </c>
      <c r="B107" s="331"/>
      <c r="C107" s="331"/>
      <c r="D107" s="331"/>
      <c r="E107" s="331"/>
      <c r="F107" s="331"/>
      <c r="G107" s="331"/>
      <c r="H107" s="331"/>
      <c r="I107" s="331"/>
      <c r="J107" s="331"/>
      <c r="K107" s="331"/>
      <c r="L107" s="331"/>
      <c r="M107" s="331"/>
      <c r="N107" s="331"/>
      <c r="O107" s="331"/>
    </row>
    <row r="108" spans="1:15" ht="15" customHeight="1" x14ac:dyDescent="0.25">
      <c r="A108" s="331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</row>
    <row r="109" spans="1:15" ht="15" customHeight="1" x14ac:dyDescent="0.25">
      <c r="A109" s="331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</row>
    <row r="110" spans="1:15" ht="15" hidden="1" customHeight="1" x14ac:dyDescent="0.25">
      <c r="A110" s="331"/>
      <c r="B110" s="331"/>
      <c r="C110" s="331"/>
      <c r="D110" s="331"/>
      <c r="E110" s="331"/>
      <c r="F110" s="331"/>
      <c r="G110" s="331"/>
      <c r="H110" s="331"/>
      <c r="I110" s="331"/>
      <c r="J110" s="331"/>
      <c r="K110" s="331"/>
      <c r="L110" s="331"/>
      <c r="M110" s="331"/>
      <c r="N110" s="331"/>
      <c r="O110" s="331"/>
    </row>
    <row r="111" spans="1:15" ht="15" customHeight="1" x14ac:dyDescent="0.25">
      <c r="A111" s="332" t="s">
        <v>258</v>
      </c>
      <c r="B111" s="332"/>
      <c r="C111" s="332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</row>
    <row r="112" spans="1:15" ht="15" customHeight="1" x14ac:dyDescent="0.25">
      <c r="A112" s="333" t="s">
        <v>5</v>
      </c>
      <c r="B112" s="333"/>
      <c r="C112" s="60" t="s">
        <v>0</v>
      </c>
      <c r="D112" s="60" t="s">
        <v>27</v>
      </c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1:15" ht="15" customHeight="1" x14ac:dyDescent="0.5">
      <c r="A113" s="327" t="s">
        <v>253</v>
      </c>
      <c r="B113" s="327"/>
      <c r="C113" s="88">
        <v>557</v>
      </c>
      <c r="D113" s="62">
        <v>-12</v>
      </c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</row>
    <row r="114" spans="1:15" ht="15" customHeight="1" x14ac:dyDescent="0.25">
      <c r="A114" s="327" t="s">
        <v>254</v>
      </c>
      <c r="B114" s="327"/>
      <c r="C114" s="88">
        <v>186</v>
      </c>
      <c r="D114" s="62">
        <v>-58</v>
      </c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</row>
    <row r="115" spans="1:15" ht="15" customHeight="1" x14ac:dyDescent="0.25">
      <c r="A115" s="327" t="s">
        <v>256</v>
      </c>
      <c r="B115" s="327"/>
      <c r="C115" s="88">
        <v>700</v>
      </c>
      <c r="D115" s="62">
        <v>295</v>
      </c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</row>
    <row r="116" spans="1:15" ht="15" customHeight="1" x14ac:dyDescent="0.25">
      <c r="A116" s="328" t="s">
        <v>257</v>
      </c>
      <c r="B116" s="328"/>
      <c r="C116" s="88">
        <v>100</v>
      </c>
      <c r="D116" s="62">
        <v>250</v>
      </c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</row>
    <row r="117" spans="1:15" ht="15" customHeight="1" x14ac:dyDescent="0.25">
      <c r="A117" s="329"/>
      <c r="B117" s="329"/>
      <c r="C117" s="88"/>
      <c r="D117" s="62"/>
      <c r="E117" s="89"/>
      <c r="F117" s="89"/>
      <c r="G117" s="90"/>
      <c r="H117" s="90"/>
      <c r="I117" s="91"/>
      <c r="J117" s="90"/>
      <c r="K117" s="90"/>
      <c r="L117" s="90"/>
      <c r="M117" s="90"/>
      <c r="N117" s="90"/>
      <c r="O117" s="90"/>
    </row>
    <row r="118" spans="1:15" ht="15" customHeight="1" x14ac:dyDescent="0.25">
      <c r="A118" s="330" t="s">
        <v>28</v>
      </c>
      <c r="B118" s="330"/>
      <c r="C118" s="92">
        <f>SUM(C113:C117)</f>
        <v>1543</v>
      </c>
      <c r="D118" s="64">
        <f>SUM(D113:D117)</f>
        <v>475</v>
      </c>
      <c r="E118" s="65">
        <f>(D118/C118)</f>
        <v>0.30784186649384315</v>
      </c>
      <c r="F118" s="89"/>
      <c r="G118" s="90"/>
      <c r="H118" s="90"/>
      <c r="I118" s="91"/>
      <c r="J118" s="90"/>
      <c r="K118" s="90"/>
      <c r="L118" s="90"/>
      <c r="M118" s="90"/>
      <c r="N118" s="90"/>
      <c r="O118" s="90"/>
    </row>
    <row r="119" spans="1:15" ht="15" customHeight="1" x14ac:dyDescent="0.25">
      <c r="A119" s="11"/>
      <c r="B119" s="11"/>
      <c r="C119" s="100"/>
      <c r="D119" s="93"/>
      <c r="E119" s="94"/>
      <c r="F119" s="89"/>
      <c r="G119" s="90"/>
      <c r="H119" s="90"/>
      <c r="I119" s="91"/>
      <c r="J119" s="90"/>
      <c r="K119" s="90"/>
      <c r="L119" s="90"/>
      <c r="M119" s="90"/>
      <c r="N119" s="90"/>
      <c r="O119" s="90"/>
    </row>
    <row r="120" spans="1:15" ht="15" customHeight="1" x14ac:dyDescent="0.25">
      <c r="A120" s="11"/>
      <c r="B120" s="11"/>
      <c r="C120" s="100"/>
      <c r="D120" s="93"/>
      <c r="E120" s="94"/>
      <c r="F120" s="89"/>
      <c r="G120" s="90"/>
      <c r="H120" s="90"/>
      <c r="I120" s="91"/>
      <c r="J120" s="90"/>
      <c r="K120" s="90"/>
      <c r="L120" s="90"/>
      <c r="M120" s="90"/>
      <c r="N120" s="90"/>
      <c r="O120" s="90"/>
    </row>
  </sheetData>
  <mergeCells count="112">
    <mergeCell ref="A107:O110"/>
    <mergeCell ref="A111:C111"/>
    <mergeCell ref="A112:B112"/>
    <mergeCell ref="A113:B113"/>
    <mergeCell ref="A114:B114"/>
    <mergeCell ref="A115:B115"/>
    <mergeCell ref="A116:B116"/>
    <mergeCell ref="A117:B117"/>
    <mergeCell ref="A118:B118"/>
    <mergeCell ref="C12:D12"/>
    <mergeCell ref="E12:G12"/>
    <mergeCell ref="C13:D13"/>
    <mergeCell ref="E13:G13"/>
    <mergeCell ref="C14:D14"/>
    <mergeCell ref="E14:G14"/>
    <mergeCell ref="C11:D11"/>
    <mergeCell ref="E11:G11"/>
    <mergeCell ref="A3:N5"/>
    <mergeCell ref="C9:D9"/>
    <mergeCell ref="E9:G9"/>
    <mergeCell ref="C10:D10"/>
    <mergeCell ref="E10:G10"/>
    <mergeCell ref="C18:D18"/>
    <mergeCell ref="E18:G18"/>
    <mergeCell ref="C19:D19"/>
    <mergeCell ref="E19:G19"/>
    <mergeCell ref="C26:D26"/>
    <mergeCell ref="E26:G26"/>
    <mergeCell ref="C15:D15"/>
    <mergeCell ref="E15:G15"/>
    <mergeCell ref="C16:D16"/>
    <mergeCell ref="E16:G16"/>
    <mergeCell ref="C17:D17"/>
    <mergeCell ref="E17:G17"/>
    <mergeCell ref="C30:D30"/>
    <mergeCell ref="E30:G30"/>
    <mergeCell ref="C31:D31"/>
    <mergeCell ref="E31:G31"/>
    <mergeCell ref="C32:D32"/>
    <mergeCell ref="E32:G32"/>
    <mergeCell ref="C27:D27"/>
    <mergeCell ref="E27:G27"/>
    <mergeCell ref="C28:D28"/>
    <mergeCell ref="E28:G28"/>
    <mergeCell ref="C29:D29"/>
    <mergeCell ref="E29:G29"/>
    <mergeCell ref="C36:D36"/>
    <mergeCell ref="E36:G36"/>
    <mergeCell ref="C41:D41"/>
    <mergeCell ref="E41:G41"/>
    <mergeCell ref="C42:D42"/>
    <mergeCell ref="E42:G42"/>
    <mergeCell ref="C33:D33"/>
    <mergeCell ref="E33:G33"/>
    <mergeCell ref="C34:D34"/>
    <mergeCell ref="E34:G34"/>
    <mergeCell ref="C35:D35"/>
    <mergeCell ref="E35:G35"/>
    <mergeCell ref="C46:D46"/>
    <mergeCell ref="E46:G46"/>
    <mergeCell ref="C47:D47"/>
    <mergeCell ref="E47:G47"/>
    <mergeCell ref="C48:D48"/>
    <mergeCell ref="E48:G48"/>
    <mergeCell ref="C43:D43"/>
    <mergeCell ref="E43:G43"/>
    <mergeCell ref="C44:D44"/>
    <mergeCell ref="E44:G44"/>
    <mergeCell ref="C45:D45"/>
    <mergeCell ref="E45:G45"/>
    <mergeCell ref="A61:B61"/>
    <mergeCell ref="C49:D49"/>
    <mergeCell ref="E49:G49"/>
    <mergeCell ref="C50:D50"/>
    <mergeCell ref="E50:G50"/>
    <mergeCell ref="C51:D51"/>
    <mergeCell ref="E51:G51"/>
    <mergeCell ref="A55:O56"/>
    <mergeCell ref="A57:C57"/>
    <mergeCell ref="A58:B58"/>
    <mergeCell ref="A59:B59"/>
    <mergeCell ref="A60:B60"/>
    <mergeCell ref="A76:B76"/>
    <mergeCell ref="A62:B62"/>
    <mergeCell ref="A63:B63"/>
    <mergeCell ref="A64:B64"/>
    <mergeCell ref="A67:O68"/>
    <mergeCell ref="A69:C69"/>
    <mergeCell ref="A70:B70"/>
    <mergeCell ref="A71:B71"/>
    <mergeCell ref="A72:B72"/>
    <mergeCell ref="A73:B73"/>
    <mergeCell ref="A74:B74"/>
    <mergeCell ref="A75:B75"/>
    <mergeCell ref="A87:B87"/>
    <mergeCell ref="A88:B88"/>
    <mergeCell ref="A89:B89"/>
    <mergeCell ref="A80:O81"/>
    <mergeCell ref="A82:C82"/>
    <mergeCell ref="A83:B83"/>
    <mergeCell ref="A84:B84"/>
    <mergeCell ref="A85:B85"/>
    <mergeCell ref="A86:B86"/>
    <mergeCell ref="A100:B100"/>
    <mergeCell ref="A101:B101"/>
    <mergeCell ref="A102:B102"/>
    <mergeCell ref="A103:B103"/>
    <mergeCell ref="A92:O95"/>
    <mergeCell ref="A96:C96"/>
    <mergeCell ref="A97:B97"/>
    <mergeCell ref="A98:B98"/>
    <mergeCell ref="A99:B99"/>
  </mergeCells>
  <conditionalFormatting sqref="G7:G18">
    <cfRule type="cellIs" priority="39" operator="equal">
      <formula>0</formula>
    </cfRule>
    <cfRule type="cellIs" dxfId="31" priority="40" operator="equal">
      <formula>2</formula>
    </cfRule>
    <cfRule type="cellIs" dxfId="30" priority="41" operator="equal">
      <formula>1</formula>
    </cfRule>
  </conditionalFormatting>
  <conditionalFormatting sqref="G19">
    <cfRule type="cellIs" priority="36" operator="equal">
      <formula>0</formula>
    </cfRule>
    <cfRule type="cellIs" dxfId="29" priority="37" operator="equal">
      <formula>2</formula>
    </cfRule>
    <cfRule type="cellIs" dxfId="28" priority="38" operator="equal">
      <formula>1</formula>
    </cfRule>
  </conditionalFormatting>
  <conditionalFormatting sqref="G20:G24">
    <cfRule type="cellIs" priority="33" operator="equal">
      <formula>0</formula>
    </cfRule>
    <cfRule type="cellIs" dxfId="27" priority="34" operator="equal">
      <formula>2</formula>
    </cfRule>
    <cfRule type="cellIs" dxfId="26" priority="35" operator="equal">
      <formula>1</formula>
    </cfRule>
  </conditionalFormatting>
  <conditionalFormatting sqref="G25">
    <cfRule type="cellIs" priority="30" operator="equal">
      <formula>0</formula>
    </cfRule>
    <cfRule type="cellIs" dxfId="25" priority="31" operator="equal">
      <formula>2</formula>
    </cfRule>
    <cfRule type="cellIs" dxfId="24" priority="32" operator="equal">
      <formula>1</formula>
    </cfRule>
  </conditionalFormatting>
  <conditionalFormatting sqref="G26">
    <cfRule type="cellIs" priority="27" operator="equal">
      <formula>0</formula>
    </cfRule>
    <cfRule type="cellIs" dxfId="23" priority="28" operator="equal">
      <formula>2</formula>
    </cfRule>
    <cfRule type="cellIs" dxfId="22" priority="29" operator="equal">
      <formula>1</formula>
    </cfRule>
  </conditionalFormatting>
  <conditionalFormatting sqref="H7:H26">
    <cfRule type="cellIs" dxfId="21" priority="42" operator="lessThan">
      <formula>#REF!</formula>
    </cfRule>
    <cfRule type="cellIs" dxfId="20" priority="43" operator="lessThan">
      <formula>F7</formula>
    </cfRule>
  </conditionalFormatting>
  <conditionalFormatting sqref="I26">
    <cfRule type="cellIs" dxfId="19" priority="25" operator="lessThan">
      <formula>#REF!</formula>
    </cfRule>
    <cfRule type="cellIs" dxfId="18" priority="26" operator="lessThan">
      <formula>G26</formula>
    </cfRule>
  </conditionalFormatting>
  <conditionalFormatting sqref="G7">
    <cfRule type="cellIs" priority="22" operator="equal">
      <formula>0</formula>
    </cfRule>
    <cfRule type="cellIs" dxfId="17" priority="23" operator="equal">
      <formula>2</formula>
    </cfRule>
    <cfRule type="cellIs" dxfId="16" priority="24" operator="equal">
      <formula>1</formula>
    </cfRule>
  </conditionalFormatting>
  <conditionalFormatting sqref="G8">
    <cfRule type="cellIs" priority="19" operator="equal">
      <formula>0</formula>
    </cfRule>
    <cfRule type="cellIs" dxfId="15" priority="20" operator="equal">
      <formula>2</formula>
    </cfRule>
    <cfRule type="cellIs" dxfId="14" priority="21" operator="equal">
      <formula>1</formula>
    </cfRule>
  </conditionalFormatting>
  <conditionalFormatting sqref="G9">
    <cfRule type="cellIs" priority="16" operator="equal">
      <formula>0</formula>
    </cfRule>
    <cfRule type="cellIs" dxfId="13" priority="17" operator="equal">
      <formula>2</formula>
    </cfRule>
    <cfRule type="cellIs" dxfId="12" priority="18" operator="equal">
      <formula>1</formula>
    </cfRule>
  </conditionalFormatting>
  <conditionalFormatting sqref="I9">
    <cfRule type="cellIs" dxfId="11" priority="14" operator="lessThan">
      <formula>#REF!</formula>
    </cfRule>
    <cfRule type="cellIs" dxfId="10" priority="15" operator="lessThan">
      <formula>G9</formula>
    </cfRule>
  </conditionalFormatting>
  <conditionalFormatting sqref="G39">
    <cfRule type="cellIs" priority="9" operator="equal">
      <formula>0</formula>
    </cfRule>
    <cfRule type="cellIs" dxfId="9" priority="10" operator="equal">
      <formula>2</formula>
    </cfRule>
    <cfRule type="cellIs" dxfId="8" priority="11" operator="equal">
      <formula>1</formula>
    </cfRule>
  </conditionalFormatting>
  <conditionalFormatting sqref="G40">
    <cfRule type="cellIs" priority="6" operator="equal">
      <formula>0</formula>
    </cfRule>
    <cfRule type="cellIs" dxfId="7" priority="7" operator="equal">
      <formula>2</formula>
    </cfRule>
    <cfRule type="cellIs" dxfId="6" priority="8" operator="equal">
      <formula>1</formula>
    </cfRule>
  </conditionalFormatting>
  <conditionalFormatting sqref="G41">
    <cfRule type="cellIs" priority="3" operator="equal">
      <formula>0</formula>
    </cfRule>
    <cfRule type="cellIs" dxfId="5" priority="4" operator="equal">
      <formula>2</formula>
    </cfRule>
    <cfRule type="cellIs" dxfId="4" priority="5" operator="equal">
      <formula>1</formula>
    </cfRule>
  </conditionalFormatting>
  <conditionalFormatting sqref="H39:H41">
    <cfRule type="cellIs" dxfId="3" priority="12" operator="lessThan">
      <formula>#REF!</formula>
    </cfRule>
    <cfRule type="cellIs" dxfId="2" priority="13" operator="lessThan">
      <formula>F39</formula>
    </cfRule>
  </conditionalFormatting>
  <conditionalFormatting sqref="I41">
    <cfRule type="cellIs" dxfId="1" priority="1" operator="lessThan">
      <formula>#REF!</formula>
    </cfRule>
    <cfRule type="cellIs" dxfId="0" priority="2" operator="lessThan">
      <formula>G41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SANDOWN</vt:lpstr>
      <vt:lpstr>DOOMBEN</vt:lpstr>
      <vt:lpstr>BETS BETS, MONEY MV &amp; TOP 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2019-04-12T15:04:36Z</cp:lastPrinted>
  <dcterms:created xsi:type="dcterms:W3CDTF">2019-04-07T12:08:51Z</dcterms:created>
  <dcterms:modified xsi:type="dcterms:W3CDTF">2022-09-19T05:17:49Z</dcterms:modified>
</cp:coreProperties>
</file>