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F4076EF-BDFB-46C4-A3AF-94709C7F9D73}" xr6:coauthVersionLast="47" xr6:coauthVersionMax="47" xr10:uidLastSave="{00000000-0000-0000-0000-000000000000}"/>
  <bookViews>
    <workbookView xWindow="-28920" yWindow="0" windowWidth="29040" windowHeight="15840" xr2:uid="{0F807620-C9C9-404E-A8C0-A1C7E1BE8576}"/>
  </bookViews>
  <sheets>
    <sheet name="FLEMINGTON" sheetId="4" r:id="rId1"/>
    <sheet name="RANDWICK" sheetId="5" r:id="rId2"/>
    <sheet name="EAGLE FARM" sheetId="6" r:id="rId3"/>
    <sheet name="KALGOORLIE" sheetId="7" r:id="rId4"/>
    <sheet name="BEST BETS-MONEY MOVERS+RESULTS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71" i="6" l="1"/>
  <c r="S114" i="6"/>
  <c r="S145" i="5"/>
  <c r="S81" i="5"/>
  <c r="S77" i="5"/>
  <c r="S76" i="5"/>
  <c r="S19" i="5"/>
  <c r="S18" i="5"/>
  <c r="S16" i="5"/>
  <c r="S177" i="4"/>
  <c r="S172" i="4"/>
  <c r="S82" i="4"/>
  <c r="S81" i="4"/>
  <c r="S70" i="4"/>
  <c r="S50" i="4"/>
  <c r="S44" i="4"/>
  <c r="R18" i="7"/>
  <c r="R17" i="7"/>
  <c r="R16" i="7"/>
  <c r="R15" i="7"/>
  <c r="R14" i="7"/>
  <c r="R11" i="7"/>
  <c r="S83" i="6" l="1"/>
  <c r="S71" i="6"/>
  <c r="R177" i="4" l="1"/>
  <c r="R172" i="4"/>
  <c r="R103" i="4"/>
  <c r="R82" i="4"/>
  <c r="R81" i="4"/>
  <c r="R72" i="4"/>
  <c r="R70" i="4"/>
  <c r="R50" i="4"/>
  <c r="R49" i="4"/>
  <c r="R48" i="4"/>
  <c r="R47" i="4"/>
  <c r="R46" i="4"/>
  <c r="R45" i="4"/>
  <c r="R44" i="4"/>
  <c r="R17" i="4"/>
  <c r="R12" i="4"/>
  <c r="R146" i="5" l="1"/>
  <c r="R145" i="5"/>
  <c r="R140" i="5"/>
  <c r="R110" i="5"/>
  <c r="R171" i="6"/>
  <c r="R114" i="6"/>
  <c r="R83" i="6"/>
  <c r="R71" i="6"/>
  <c r="R48" i="6"/>
  <c r="R47" i="6"/>
  <c r="R46" i="6"/>
  <c r="R44" i="6"/>
  <c r="R43" i="6"/>
  <c r="R81" i="5"/>
  <c r="R77" i="5"/>
  <c r="R76" i="5"/>
  <c r="R70" i="5"/>
  <c r="R19" i="5"/>
  <c r="R18" i="5"/>
  <c r="R16" i="5"/>
  <c r="F81" i="4"/>
  <c r="M40" i="8"/>
  <c r="N40" i="8" s="1"/>
  <c r="N39" i="8"/>
  <c r="K42" i="8"/>
  <c r="N41" i="8"/>
  <c r="M38" i="8"/>
  <c r="N38" i="8" s="1"/>
  <c r="M37" i="8"/>
  <c r="N37" i="8" s="1"/>
  <c r="M36" i="8"/>
  <c r="N36" i="8" s="1"/>
  <c r="M35" i="8"/>
  <c r="N35" i="8" s="1"/>
  <c r="M34" i="8"/>
  <c r="N34" i="8" s="1"/>
  <c r="M33" i="8"/>
  <c r="N33" i="8" s="1"/>
  <c r="M32" i="8"/>
  <c r="N32" i="8" s="1"/>
  <c r="M31" i="8"/>
  <c r="N31" i="8" s="1"/>
  <c r="M30" i="8"/>
  <c r="N30" i="8" s="1"/>
  <c r="M29" i="8"/>
  <c r="N29" i="8" s="1"/>
  <c r="M28" i="8"/>
  <c r="N28" i="8" s="1"/>
  <c r="M27" i="8"/>
  <c r="N27" i="8" s="1"/>
  <c r="M26" i="8"/>
  <c r="N26" i="8" s="1"/>
  <c r="M25" i="8"/>
  <c r="N25" i="8" s="1"/>
  <c r="M56" i="8"/>
  <c r="N56" i="8" s="1"/>
  <c r="L47" i="7"/>
  <c r="L46" i="7"/>
  <c r="L43" i="7"/>
  <c r="L41" i="7"/>
  <c r="N42" i="8" l="1"/>
  <c r="F155" i="5"/>
  <c r="F154" i="5"/>
  <c r="F153" i="5"/>
  <c r="F152" i="5"/>
  <c r="F151" i="5"/>
  <c r="F150" i="5"/>
  <c r="F149" i="5"/>
  <c r="F148" i="5"/>
  <c r="F147" i="5"/>
  <c r="F146" i="5"/>
  <c r="F144" i="5"/>
  <c r="F142" i="5"/>
  <c r="F140" i="5"/>
  <c r="F138" i="5"/>
  <c r="F137" i="5"/>
  <c r="F136" i="5"/>
  <c r="F135" i="5"/>
  <c r="F133" i="5"/>
  <c r="F132" i="5"/>
  <c r="L110" i="5"/>
  <c r="L106" i="5"/>
  <c r="L102" i="5"/>
  <c r="L80" i="5"/>
  <c r="L48" i="5"/>
  <c r="L47" i="5"/>
  <c r="L46" i="5"/>
  <c r="L45" i="5"/>
  <c r="L138" i="6"/>
  <c r="L136" i="6"/>
  <c r="L134" i="6"/>
  <c r="L112" i="6"/>
  <c r="L111" i="6"/>
  <c r="L110" i="6"/>
  <c r="L106" i="6"/>
  <c r="L104" i="6"/>
  <c r="E114" i="6"/>
  <c r="L47" i="6" l="1"/>
  <c r="L46" i="6"/>
  <c r="L43" i="6"/>
  <c r="L15" i="6"/>
  <c r="L13" i="4" l="1"/>
  <c r="L12" i="4"/>
  <c r="L10" i="4"/>
  <c r="L248" i="7" l="1"/>
  <c r="E248" i="7"/>
  <c r="F248" i="7" s="1"/>
  <c r="H248" i="7" s="1"/>
  <c r="L247" i="7"/>
  <c r="F247" i="7"/>
  <c r="H247" i="7" s="1"/>
  <c r="E247" i="7"/>
  <c r="L246" i="7"/>
  <c r="E246" i="7"/>
  <c r="F246" i="7" s="1"/>
  <c r="H246" i="7" s="1"/>
  <c r="L245" i="7"/>
  <c r="F245" i="7"/>
  <c r="H245" i="7" s="1"/>
  <c r="E245" i="7"/>
  <c r="L244" i="7"/>
  <c r="E244" i="7"/>
  <c r="F244" i="7" s="1"/>
  <c r="H244" i="7" s="1"/>
  <c r="L243" i="7"/>
  <c r="F243" i="7"/>
  <c r="H243" i="7" s="1"/>
  <c r="E243" i="7"/>
  <c r="L242" i="7"/>
  <c r="E242" i="7"/>
  <c r="F242" i="7" s="1"/>
  <c r="H242" i="7" s="1"/>
  <c r="L241" i="7"/>
  <c r="E241" i="7"/>
  <c r="F241" i="7" s="1"/>
  <c r="H241" i="7" s="1"/>
  <c r="L240" i="7"/>
  <c r="E240" i="7"/>
  <c r="F240" i="7" s="1"/>
  <c r="H240" i="7" s="1"/>
  <c r="L239" i="7"/>
  <c r="F239" i="7"/>
  <c r="H239" i="7" s="1"/>
  <c r="E239" i="7"/>
  <c r="L238" i="7"/>
  <c r="E238" i="7"/>
  <c r="F238" i="7" s="1"/>
  <c r="H238" i="7" s="1"/>
  <c r="L237" i="7"/>
  <c r="F237" i="7"/>
  <c r="H237" i="7" s="1"/>
  <c r="E237" i="7"/>
  <c r="L236" i="7"/>
  <c r="F236" i="7"/>
  <c r="H236" i="7" s="1"/>
  <c r="E236" i="7"/>
  <c r="L235" i="7"/>
  <c r="F235" i="7"/>
  <c r="H235" i="7" s="1"/>
  <c r="E235" i="7"/>
  <c r="L234" i="7"/>
  <c r="E234" i="7"/>
  <c r="F234" i="7" s="1"/>
  <c r="H234" i="7" s="1"/>
  <c r="L233" i="7"/>
  <c r="E233" i="7"/>
  <c r="F233" i="7" s="1"/>
  <c r="H233" i="7" s="1"/>
  <c r="L232" i="7"/>
  <c r="E232" i="7"/>
  <c r="F232" i="7" s="1"/>
  <c r="H232" i="7" s="1"/>
  <c r="L231" i="7"/>
  <c r="E231" i="7"/>
  <c r="F231" i="7" s="1"/>
  <c r="H231" i="7" s="1"/>
  <c r="L230" i="7"/>
  <c r="E230" i="7"/>
  <c r="F230" i="7" s="1"/>
  <c r="H230" i="7" s="1"/>
  <c r="L229" i="7"/>
  <c r="F229" i="7"/>
  <c r="H229" i="7" s="1"/>
  <c r="E229" i="7"/>
  <c r="L228" i="7"/>
  <c r="F228" i="7"/>
  <c r="H228" i="7" s="1"/>
  <c r="E228" i="7"/>
  <c r="L227" i="7"/>
  <c r="F227" i="7"/>
  <c r="H227" i="7" s="1"/>
  <c r="E227" i="7"/>
  <c r="L226" i="7"/>
  <c r="E226" i="7"/>
  <c r="F226" i="7" s="1"/>
  <c r="H226" i="7" s="1"/>
  <c r="L225" i="7"/>
  <c r="E225" i="7"/>
  <c r="F225" i="7" s="1"/>
  <c r="H225" i="7" s="1"/>
  <c r="L217" i="7"/>
  <c r="E217" i="7"/>
  <c r="F217" i="7" s="1"/>
  <c r="H217" i="7" s="1"/>
  <c r="L216" i="7"/>
  <c r="E216" i="7"/>
  <c r="F216" i="7" s="1"/>
  <c r="H216" i="7" s="1"/>
  <c r="L215" i="7"/>
  <c r="E215" i="7"/>
  <c r="F215" i="7" s="1"/>
  <c r="H215" i="7" s="1"/>
  <c r="L214" i="7"/>
  <c r="E214" i="7"/>
  <c r="F214" i="7" s="1"/>
  <c r="H214" i="7" s="1"/>
  <c r="L213" i="7"/>
  <c r="E213" i="7"/>
  <c r="F213" i="7" s="1"/>
  <c r="H213" i="7" s="1"/>
  <c r="L212" i="7"/>
  <c r="E212" i="7"/>
  <c r="F212" i="7" s="1"/>
  <c r="H212" i="7" s="1"/>
  <c r="L211" i="7"/>
  <c r="F211" i="7"/>
  <c r="H211" i="7" s="1"/>
  <c r="E211" i="7"/>
  <c r="L210" i="7"/>
  <c r="E210" i="7"/>
  <c r="F210" i="7" s="1"/>
  <c r="H210" i="7" s="1"/>
  <c r="L209" i="7"/>
  <c r="F209" i="7"/>
  <c r="H209" i="7" s="1"/>
  <c r="E209" i="7"/>
  <c r="L208" i="7"/>
  <c r="E208" i="7"/>
  <c r="F208" i="7" s="1"/>
  <c r="H208" i="7" s="1"/>
  <c r="L207" i="7"/>
  <c r="F207" i="7"/>
  <c r="H207" i="7" s="1"/>
  <c r="E207" i="7"/>
  <c r="L206" i="7"/>
  <c r="E206" i="7"/>
  <c r="F206" i="7" s="1"/>
  <c r="H206" i="7" s="1"/>
  <c r="L205" i="7"/>
  <c r="E205" i="7"/>
  <c r="F205" i="7" s="1"/>
  <c r="H205" i="7" s="1"/>
  <c r="L204" i="7"/>
  <c r="E204" i="7"/>
  <c r="F204" i="7" s="1"/>
  <c r="H204" i="7" s="1"/>
  <c r="L203" i="7"/>
  <c r="E203" i="7"/>
  <c r="F203" i="7" s="1"/>
  <c r="H203" i="7" s="1"/>
  <c r="L202" i="7"/>
  <c r="E202" i="7"/>
  <c r="F202" i="7" s="1"/>
  <c r="H202" i="7" s="1"/>
  <c r="L201" i="7"/>
  <c r="E201" i="7"/>
  <c r="F201" i="7" s="1"/>
  <c r="H201" i="7" s="1"/>
  <c r="L200" i="7"/>
  <c r="E200" i="7"/>
  <c r="F200" i="7" s="1"/>
  <c r="H200" i="7" s="1"/>
  <c r="L199" i="7"/>
  <c r="E199" i="7"/>
  <c r="F199" i="7" s="1"/>
  <c r="H199" i="7" s="1"/>
  <c r="L198" i="7"/>
  <c r="E198" i="7"/>
  <c r="F198" i="7" s="1"/>
  <c r="H198" i="7" s="1"/>
  <c r="L197" i="7"/>
  <c r="F197" i="7"/>
  <c r="H197" i="7" s="1"/>
  <c r="E197" i="7"/>
  <c r="L196" i="7"/>
  <c r="E196" i="7"/>
  <c r="F196" i="7" s="1"/>
  <c r="H196" i="7" s="1"/>
  <c r="L195" i="7"/>
  <c r="F195" i="7"/>
  <c r="H195" i="7" s="1"/>
  <c r="E195" i="7"/>
  <c r="L194" i="7"/>
  <c r="E194" i="7"/>
  <c r="F194" i="7" s="1"/>
  <c r="L186" i="7"/>
  <c r="F186" i="7"/>
  <c r="H186" i="7" s="1"/>
  <c r="E186" i="7"/>
  <c r="L185" i="7"/>
  <c r="F185" i="7"/>
  <c r="H185" i="7" s="1"/>
  <c r="E185" i="7"/>
  <c r="L184" i="7"/>
  <c r="F184" i="7"/>
  <c r="H184" i="7" s="1"/>
  <c r="E184" i="7"/>
  <c r="L183" i="7"/>
  <c r="E183" i="7"/>
  <c r="F183" i="7" s="1"/>
  <c r="H183" i="7" s="1"/>
  <c r="L182" i="7"/>
  <c r="E182" i="7"/>
  <c r="F182" i="7" s="1"/>
  <c r="H182" i="7" s="1"/>
  <c r="L181" i="7"/>
  <c r="E181" i="7"/>
  <c r="F181" i="7" s="1"/>
  <c r="H181" i="7" s="1"/>
  <c r="L180" i="7"/>
  <c r="E180" i="7"/>
  <c r="F180" i="7" s="1"/>
  <c r="H180" i="7" s="1"/>
  <c r="L179" i="7"/>
  <c r="F179" i="7"/>
  <c r="H179" i="7" s="1"/>
  <c r="E179" i="7"/>
  <c r="L178" i="7"/>
  <c r="F178" i="7"/>
  <c r="H178" i="7" s="1"/>
  <c r="E178" i="7"/>
  <c r="L177" i="7"/>
  <c r="F177" i="7"/>
  <c r="H177" i="7" s="1"/>
  <c r="E177" i="7"/>
  <c r="L176" i="7"/>
  <c r="F176" i="7"/>
  <c r="H176" i="7" s="1"/>
  <c r="E176" i="7"/>
  <c r="L175" i="7"/>
  <c r="E175" i="7"/>
  <c r="F175" i="7" s="1"/>
  <c r="H175" i="7" s="1"/>
  <c r="L174" i="7"/>
  <c r="E174" i="7"/>
  <c r="F174" i="7" s="1"/>
  <c r="H174" i="7" s="1"/>
  <c r="L173" i="7"/>
  <c r="E173" i="7"/>
  <c r="F173" i="7" s="1"/>
  <c r="H173" i="7" s="1"/>
  <c r="L172" i="7"/>
  <c r="E172" i="7"/>
  <c r="F172" i="7" s="1"/>
  <c r="H172" i="7" s="1"/>
  <c r="L171" i="7"/>
  <c r="F171" i="7"/>
  <c r="H171" i="7" s="1"/>
  <c r="E171" i="7"/>
  <c r="L170" i="7"/>
  <c r="F170" i="7"/>
  <c r="H170" i="7" s="1"/>
  <c r="E170" i="7"/>
  <c r="L169" i="7"/>
  <c r="F169" i="7"/>
  <c r="H169" i="7" s="1"/>
  <c r="E169" i="7"/>
  <c r="L168" i="7"/>
  <c r="F168" i="7"/>
  <c r="H168" i="7" s="1"/>
  <c r="E168" i="7"/>
  <c r="L167" i="7"/>
  <c r="E167" i="7"/>
  <c r="F167" i="7" s="1"/>
  <c r="H167" i="7" s="1"/>
  <c r="L166" i="7"/>
  <c r="E166" i="7"/>
  <c r="F166" i="7" s="1"/>
  <c r="H166" i="7" s="1"/>
  <c r="L165" i="7"/>
  <c r="E165" i="7"/>
  <c r="F165" i="7" s="1"/>
  <c r="H165" i="7" s="1"/>
  <c r="L164" i="7"/>
  <c r="E164" i="7"/>
  <c r="F164" i="7" s="1"/>
  <c r="H164" i="7" s="1"/>
  <c r="L163" i="7"/>
  <c r="F163" i="7"/>
  <c r="H163" i="7" s="1"/>
  <c r="E163" i="7"/>
  <c r="L155" i="7"/>
  <c r="E155" i="7"/>
  <c r="F155" i="7" s="1"/>
  <c r="H155" i="7" s="1"/>
  <c r="L154" i="7"/>
  <c r="E154" i="7"/>
  <c r="F154" i="7" s="1"/>
  <c r="H154" i="7" s="1"/>
  <c r="L153" i="7"/>
  <c r="E153" i="7"/>
  <c r="F153" i="7" s="1"/>
  <c r="H153" i="7" s="1"/>
  <c r="L152" i="7"/>
  <c r="E152" i="7"/>
  <c r="F152" i="7" s="1"/>
  <c r="H152" i="7" s="1"/>
  <c r="L151" i="7"/>
  <c r="E151" i="7"/>
  <c r="F151" i="7" s="1"/>
  <c r="H151" i="7" s="1"/>
  <c r="L150" i="7"/>
  <c r="E150" i="7"/>
  <c r="F150" i="7" s="1"/>
  <c r="H150" i="7" s="1"/>
  <c r="L149" i="7"/>
  <c r="E149" i="7"/>
  <c r="F149" i="7" s="1"/>
  <c r="H149" i="7" s="1"/>
  <c r="L148" i="7"/>
  <c r="E148" i="7"/>
  <c r="F148" i="7" s="1"/>
  <c r="H148" i="7" s="1"/>
  <c r="L147" i="7"/>
  <c r="E147" i="7"/>
  <c r="F147" i="7" s="1"/>
  <c r="H147" i="7" s="1"/>
  <c r="L146" i="7"/>
  <c r="F146" i="7"/>
  <c r="H146" i="7" s="1"/>
  <c r="E146" i="7"/>
  <c r="L145" i="7"/>
  <c r="E145" i="7"/>
  <c r="F145" i="7" s="1"/>
  <c r="H145" i="7" s="1"/>
  <c r="L144" i="7"/>
  <c r="F144" i="7"/>
  <c r="H144" i="7" s="1"/>
  <c r="E144" i="7"/>
  <c r="L143" i="7"/>
  <c r="E143" i="7"/>
  <c r="F143" i="7" s="1"/>
  <c r="H143" i="7" s="1"/>
  <c r="L142" i="7"/>
  <c r="F142" i="7"/>
  <c r="H142" i="7" s="1"/>
  <c r="E142" i="7"/>
  <c r="L141" i="7"/>
  <c r="E141" i="7"/>
  <c r="F141" i="7" s="1"/>
  <c r="H141" i="7" s="1"/>
  <c r="L140" i="7"/>
  <c r="F140" i="7"/>
  <c r="H140" i="7" s="1"/>
  <c r="E140" i="7"/>
  <c r="L139" i="7"/>
  <c r="F139" i="7"/>
  <c r="H139" i="7" s="1"/>
  <c r="E139" i="7"/>
  <c r="L138" i="7"/>
  <c r="F138" i="7"/>
  <c r="H138" i="7" s="1"/>
  <c r="E138" i="7"/>
  <c r="L137" i="7"/>
  <c r="F137" i="7"/>
  <c r="H137" i="7" s="1"/>
  <c r="E137" i="7"/>
  <c r="L136" i="7"/>
  <c r="E136" i="7"/>
  <c r="F136" i="7" s="1"/>
  <c r="H136" i="7" s="1"/>
  <c r="L135" i="7"/>
  <c r="E135" i="7"/>
  <c r="F135" i="7" s="1"/>
  <c r="H135" i="7" s="1"/>
  <c r="L134" i="7"/>
  <c r="E134" i="7"/>
  <c r="F134" i="7" s="1"/>
  <c r="H134" i="7" s="1"/>
  <c r="L133" i="7"/>
  <c r="E133" i="7"/>
  <c r="F133" i="7" s="1"/>
  <c r="H133" i="7" s="1"/>
  <c r="L132" i="7"/>
  <c r="F132" i="7"/>
  <c r="E132" i="7"/>
  <c r="L124" i="7"/>
  <c r="F124" i="7"/>
  <c r="H124" i="7" s="1"/>
  <c r="E124" i="7"/>
  <c r="L123" i="7"/>
  <c r="F123" i="7"/>
  <c r="H123" i="7" s="1"/>
  <c r="E123" i="7"/>
  <c r="L122" i="7"/>
  <c r="F122" i="7"/>
  <c r="H122" i="7" s="1"/>
  <c r="E122" i="7"/>
  <c r="L121" i="7"/>
  <c r="E121" i="7"/>
  <c r="F121" i="7" s="1"/>
  <c r="H121" i="7" s="1"/>
  <c r="L120" i="7"/>
  <c r="E120" i="7"/>
  <c r="F120" i="7" s="1"/>
  <c r="H120" i="7" s="1"/>
  <c r="L119" i="7"/>
  <c r="E119" i="7"/>
  <c r="F119" i="7" s="1"/>
  <c r="H119" i="7" s="1"/>
  <c r="L118" i="7"/>
  <c r="E118" i="7"/>
  <c r="F118" i="7" s="1"/>
  <c r="H118" i="7" s="1"/>
  <c r="L117" i="7"/>
  <c r="F117" i="7"/>
  <c r="H117" i="7" s="1"/>
  <c r="E117" i="7"/>
  <c r="L116" i="7"/>
  <c r="F116" i="7"/>
  <c r="H116" i="7" s="1"/>
  <c r="E116" i="7"/>
  <c r="L115" i="7"/>
  <c r="F115" i="7"/>
  <c r="H115" i="7" s="1"/>
  <c r="E115" i="7"/>
  <c r="L114" i="7"/>
  <c r="F114" i="7"/>
  <c r="H114" i="7" s="1"/>
  <c r="E114" i="7"/>
  <c r="L113" i="7"/>
  <c r="E113" i="7"/>
  <c r="F113" i="7" s="1"/>
  <c r="H113" i="7" s="1"/>
  <c r="L112" i="7"/>
  <c r="E112" i="7"/>
  <c r="F112" i="7" s="1"/>
  <c r="H112" i="7" s="1"/>
  <c r="L111" i="7"/>
  <c r="E111" i="7"/>
  <c r="F111" i="7" s="1"/>
  <c r="H111" i="7" s="1"/>
  <c r="L110" i="7"/>
  <c r="E110" i="7"/>
  <c r="F110" i="7" s="1"/>
  <c r="H110" i="7" s="1"/>
  <c r="L109" i="7"/>
  <c r="F109" i="7"/>
  <c r="H109" i="7" s="1"/>
  <c r="E109" i="7"/>
  <c r="L108" i="7"/>
  <c r="F108" i="7"/>
  <c r="H108" i="7" s="1"/>
  <c r="E108" i="7"/>
  <c r="L107" i="7"/>
  <c r="F107" i="7"/>
  <c r="H107" i="7" s="1"/>
  <c r="E107" i="7"/>
  <c r="L106" i="7"/>
  <c r="F106" i="7"/>
  <c r="H106" i="7" s="1"/>
  <c r="E106" i="7"/>
  <c r="L105" i="7"/>
  <c r="E105" i="7"/>
  <c r="F105" i="7" s="1"/>
  <c r="H105" i="7" s="1"/>
  <c r="L104" i="7"/>
  <c r="E104" i="7"/>
  <c r="F104" i="7" s="1"/>
  <c r="H104" i="7" s="1"/>
  <c r="L103" i="7"/>
  <c r="E103" i="7"/>
  <c r="F103" i="7" s="1"/>
  <c r="H103" i="7" s="1"/>
  <c r="L102" i="7"/>
  <c r="E102" i="7"/>
  <c r="F102" i="7" s="1"/>
  <c r="H102" i="7" s="1"/>
  <c r="L101" i="7"/>
  <c r="F101" i="7"/>
  <c r="H101" i="7" s="1"/>
  <c r="E101" i="7"/>
  <c r="L93" i="7"/>
  <c r="E93" i="7"/>
  <c r="F93" i="7" s="1"/>
  <c r="H93" i="7" s="1"/>
  <c r="L92" i="7"/>
  <c r="E92" i="7"/>
  <c r="F92" i="7" s="1"/>
  <c r="H92" i="7" s="1"/>
  <c r="L91" i="7"/>
  <c r="E91" i="7"/>
  <c r="F91" i="7" s="1"/>
  <c r="H91" i="7" s="1"/>
  <c r="L90" i="7"/>
  <c r="E90" i="7"/>
  <c r="F90" i="7" s="1"/>
  <c r="H90" i="7" s="1"/>
  <c r="L89" i="7"/>
  <c r="F89" i="7"/>
  <c r="H89" i="7" s="1"/>
  <c r="E89" i="7"/>
  <c r="L88" i="7"/>
  <c r="E88" i="7"/>
  <c r="F88" i="7" s="1"/>
  <c r="H88" i="7" s="1"/>
  <c r="L87" i="7"/>
  <c r="E87" i="7"/>
  <c r="F87" i="7" s="1"/>
  <c r="H87" i="7" s="1"/>
  <c r="L86" i="7"/>
  <c r="F86" i="7"/>
  <c r="H86" i="7" s="1"/>
  <c r="E86" i="7"/>
  <c r="L85" i="7"/>
  <c r="F85" i="7"/>
  <c r="H85" i="7" s="1"/>
  <c r="L84" i="7"/>
  <c r="H84" i="7"/>
  <c r="H83" i="7"/>
  <c r="L82" i="7"/>
  <c r="H82" i="7"/>
  <c r="L81" i="7"/>
  <c r="F81" i="7"/>
  <c r="H81" i="7" s="1"/>
  <c r="L80" i="7"/>
  <c r="H80" i="7"/>
  <c r="L79" i="7"/>
  <c r="F79" i="7"/>
  <c r="H79" i="7" s="1"/>
  <c r="F78" i="7"/>
  <c r="H78" i="7" s="1"/>
  <c r="L77" i="7"/>
  <c r="H77" i="7"/>
  <c r="F76" i="7"/>
  <c r="H76" i="7" s="1"/>
  <c r="F75" i="7"/>
  <c r="H75" i="7" s="1"/>
  <c r="F74" i="7"/>
  <c r="H74" i="7" s="1"/>
  <c r="F73" i="7"/>
  <c r="H73" i="7" s="1"/>
  <c r="F72" i="7"/>
  <c r="H72" i="7" s="1"/>
  <c r="F71" i="7"/>
  <c r="H71" i="7" s="1"/>
  <c r="L70" i="7"/>
  <c r="F70" i="7"/>
  <c r="H70" i="7" s="1"/>
  <c r="L62" i="7"/>
  <c r="E62" i="7"/>
  <c r="F62" i="7" s="1"/>
  <c r="H62" i="7" s="1"/>
  <c r="L61" i="7"/>
  <c r="E61" i="7"/>
  <c r="F61" i="7" s="1"/>
  <c r="H61" i="7" s="1"/>
  <c r="L60" i="7"/>
  <c r="E60" i="7"/>
  <c r="F60" i="7" s="1"/>
  <c r="H60" i="7" s="1"/>
  <c r="L59" i="7"/>
  <c r="F59" i="7"/>
  <c r="H59" i="7" s="1"/>
  <c r="E59" i="7"/>
  <c r="L58" i="7"/>
  <c r="F58" i="7"/>
  <c r="H58" i="7" s="1"/>
  <c r="E58" i="7"/>
  <c r="L57" i="7"/>
  <c r="E57" i="7"/>
  <c r="F57" i="7" s="1"/>
  <c r="H57" i="7" s="1"/>
  <c r="L56" i="7"/>
  <c r="E56" i="7"/>
  <c r="F56" i="7" s="1"/>
  <c r="H56" i="7" s="1"/>
  <c r="L55" i="7"/>
  <c r="E55" i="7"/>
  <c r="F55" i="7" s="1"/>
  <c r="H55" i="7" s="1"/>
  <c r="L54" i="7"/>
  <c r="E54" i="7"/>
  <c r="F54" i="7" s="1"/>
  <c r="H54" i="7" s="1"/>
  <c r="L53" i="7"/>
  <c r="E53" i="7"/>
  <c r="F53" i="7" s="1"/>
  <c r="H53" i="7" s="1"/>
  <c r="L52" i="7"/>
  <c r="E52" i="7"/>
  <c r="F52" i="7" s="1"/>
  <c r="H52" i="7" s="1"/>
  <c r="L51" i="7"/>
  <c r="F51" i="7"/>
  <c r="H51" i="7" s="1"/>
  <c r="E51" i="7"/>
  <c r="L50" i="7"/>
  <c r="F50" i="7"/>
  <c r="H50" i="7" s="1"/>
  <c r="E50" i="7"/>
  <c r="H49" i="7"/>
  <c r="F48" i="7"/>
  <c r="H48" i="7" s="1"/>
  <c r="F47" i="7"/>
  <c r="H47" i="7" s="1"/>
  <c r="F46" i="7"/>
  <c r="H46" i="7" s="1"/>
  <c r="F45" i="7"/>
  <c r="H45" i="7" s="1"/>
  <c r="F44" i="7"/>
  <c r="H44" i="7" s="1"/>
  <c r="H43" i="7"/>
  <c r="F42" i="7"/>
  <c r="H42" i="7" s="1"/>
  <c r="H41" i="7"/>
  <c r="F40" i="7"/>
  <c r="H40" i="7" s="1"/>
  <c r="F39" i="7"/>
  <c r="H39" i="7" s="1"/>
  <c r="L31" i="7"/>
  <c r="E31" i="7"/>
  <c r="F31" i="7" s="1"/>
  <c r="H31" i="7" s="1"/>
  <c r="L30" i="7"/>
  <c r="E30" i="7"/>
  <c r="F30" i="7" s="1"/>
  <c r="H30" i="7" s="1"/>
  <c r="L29" i="7"/>
  <c r="E29" i="7"/>
  <c r="F29" i="7" s="1"/>
  <c r="H29" i="7" s="1"/>
  <c r="L28" i="7"/>
  <c r="F28" i="7"/>
  <c r="H28" i="7" s="1"/>
  <c r="E28" i="7"/>
  <c r="L27" i="7"/>
  <c r="E27" i="7"/>
  <c r="F27" i="7" s="1"/>
  <c r="H27" i="7" s="1"/>
  <c r="L26" i="7"/>
  <c r="E26" i="7"/>
  <c r="F26" i="7" s="1"/>
  <c r="H26" i="7" s="1"/>
  <c r="L25" i="7"/>
  <c r="E25" i="7"/>
  <c r="F25" i="7" s="1"/>
  <c r="H25" i="7" s="1"/>
  <c r="L24" i="7"/>
  <c r="F24" i="7"/>
  <c r="H24" i="7" s="1"/>
  <c r="E24" i="7"/>
  <c r="L23" i="7"/>
  <c r="E23" i="7"/>
  <c r="F23" i="7" s="1"/>
  <c r="H23" i="7" s="1"/>
  <c r="L22" i="7"/>
  <c r="E22" i="7"/>
  <c r="F22" i="7" s="1"/>
  <c r="H22" i="7" s="1"/>
  <c r="L21" i="7"/>
  <c r="F21" i="7"/>
  <c r="H21" i="7" s="1"/>
  <c r="E21" i="7"/>
  <c r="L20" i="7"/>
  <c r="F20" i="7"/>
  <c r="H20" i="7" s="1"/>
  <c r="E20" i="7"/>
  <c r="L19" i="7"/>
  <c r="E19" i="7"/>
  <c r="F19" i="7" s="1"/>
  <c r="H19" i="7" s="1"/>
  <c r="L18" i="7"/>
  <c r="F18" i="7"/>
  <c r="H18" i="7" s="1"/>
  <c r="E18" i="7"/>
  <c r="F17" i="7"/>
  <c r="H17" i="7" s="1"/>
  <c r="E17" i="7"/>
  <c r="E16" i="7"/>
  <c r="F16" i="7" s="1"/>
  <c r="H16" i="7" s="1"/>
  <c r="L15" i="7"/>
  <c r="F15" i="7"/>
  <c r="H15" i="7" s="1"/>
  <c r="E15" i="7"/>
  <c r="E14" i="7"/>
  <c r="H14" i="7" s="1"/>
  <c r="L13" i="7"/>
  <c r="H13" i="7"/>
  <c r="F12" i="7"/>
  <c r="H12" i="7" s="1"/>
  <c r="F11" i="7"/>
  <c r="H11" i="7" s="1"/>
  <c r="E11" i="7"/>
  <c r="F10" i="7"/>
  <c r="H10" i="7" s="1"/>
  <c r="F9" i="7"/>
  <c r="H9" i="7" s="1"/>
  <c r="F8" i="7"/>
  <c r="L248" i="6"/>
  <c r="F248" i="6"/>
  <c r="H248" i="6" s="1"/>
  <c r="E248" i="6"/>
  <c r="L247" i="6"/>
  <c r="F247" i="6"/>
  <c r="H247" i="6" s="1"/>
  <c r="E247" i="6"/>
  <c r="L246" i="6"/>
  <c r="F246" i="6"/>
  <c r="H246" i="6" s="1"/>
  <c r="E246" i="6"/>
  <c r="L245" i="6"/>
  <c r="F245" i="6"/>
  <c r="H245" i="6" s="1"/>
  <c r="E245" i="6"/>
  <c r="L244" i="6"/>
  <c r="E244" i="6"/>
  <c r="F244" i="6" s="1"/>
  <c r="H244" i="6" s="1"/>
  <c r="L243" i="6"/>
  <c r="E243" i="6"/>
  <c r="F243" i="6" s="1"/>
  <c r="H243" i="6" s="1"/>
  <c r="L242" i="6"/>
  <c r="E242" i="6"/>
  <c r="F242" i="6" s="1"/>
  <c r="H242" i="6" s="1"/>
  <c r="L241" i="6"/>
  <c r="E241" i="6"/>
  <c r="F241" i="6" s="1"/>
  <c r="H241" i="6" s="1"/>
  <c r="L240" i="6"/>
  <c r="F240" i="6"/>
  <c r="H240" i="6" s="1"/>
  <c r="E240" i="6"/>
  <c r="L239" i="6"/>
  <c r="F239" i="6"/>
  <c r="H239" i="6" s="1"/>
  <c r="E239" i="6"/>
  <c r="L238" i="6"/>
  <c r="F238" i="6"/>
  <c r="H238" i="6" s="1"/>
  <c r="E238" i="6"/>
  <c r="L237" i="6"/>
  <c r="F237" i="6"/>
  <c r="H237" i="6" s="1"/>
  <c r="E237" i="6"/>
  <c r="L236" i="6"/>
  <c r="E236" i="6"/>
  <c r="F236" i="6" s="1"/>
  <c r="H236" i="6" s="1"/>
  <c r="L235" i="6"/>
  <c r="E235" i="6"/>
  <c r="F235" i="6" s="1"/>
  <c r="H235" i="6" s="1"/>
  <c r="L234" i="6"/>
  <c r="E234" i="6"/>
  <c r="F234" i="6" s="1"/>
  <c r="H234" i="6" s="1"/>
  <c r="L233" i="6"/>
  <c r="E233" i="6"/>
  <c r="F233" i="6" s="1"/>
  <c r="H233" i="6" s="1"/>
  <c r="L232" i="6"/>
  <c r="F232" i="6"/>
  <c r="H232" i="6" s="1"/>
  <c r="E232" i="6"/>
  <c r="L231" i="6"/>
  <c r="F231" i="6"/>
  <c r="H231" i="6" s="1"/>
  <c r="E231" i="6"/>
  <c r="L230" i="6"/>
  <c r="F230" i="6"/>
  <c r="H230" i="6" s="1"/>
  <c r="E230" i="6"/>
  <c r="L229" i="6"/>
  <c r="F229" i="6"/>
  <c r="H229" i="6" s="1"/>
  <c r="E229" i="6"/>
  <c r="L228" i="6"/>
  <c r="E228" i="6"/>
  <c r="F228" i="6" s="1"/>
  <c r="H228" i="6" s="1"/>
  <c r="L227" i="6"/>
  <c r="E227" i="6"/>
  <c r="F227" i="6" s="1"/>
  <c r="H227" i="6" s="1"/>
  <c r="L226" i="6"/>
  <c r="E226" i="6"/>
  <c r="F226" i="6" s="1"/>
  <c r="H226" i="6" s="1"/>
  <c r="L225" i="6"/>
  <c r="E225" i="6"/>
  <c r="F225" i="6" s="1"/>
  <c r="H225" i="6" s="1"/>
  <c r="L217" i="6"/>
  <c r="F217" i="6"/>
  <c r="H217" i="6" s="1"/>
  <c r="E217" i="6"/>
  <c r="L216" i="6"/>
  <c r="E216" i="6"/>
  <c r="F216" i="6" s="1"/>
  <c r="H216" i="6" s="1"/>
  <c r="L215" i="6"/>
  <c r="E215" i="6"/>
  <c r="F215" i="6" s="1"/>
  <c r="H215" i="6" s="1"/>
  <c r="L214" i="6"/>
  <c r="E214" i="6"/>
  <c r="F214" i="6" s="1"/>
  <c r="H214" i="6" s="1"/>
  <c r="L213" i="6"/>
  <c r="E213" i="6"/>
  <c r="F213" i="6" s="1"/>
  <c r="H213" i="6" s="1"/>
  <c r="L212" i="6"/>
  <c r="E212" i="6"/>
  <c r="F212" i="6" s="1"/>
  <c r="H212" i="6" s="1"/>
  <c r="L211" i="6"/>
  <c r="E211" i="6"/>
  <c r="F211" i="6" s="1"/>
  <c r="H211" i="6" s="1"/>
  <c r="L210" i="6"/>
  <c r="E210" i="6"/>
  <c r="F210" i="6" s="1"/>
  <c r="H210" i="6" s="1"/>
  <c r="L209" i="6"/>
  <c r="E209" i="6"/>
  <c r="F209" i="6" s="1"/>
  <c r="H209" i="6" s="1"/>
  <c r="L208" i="6"/>
  <c r="E208" i="6"/>
  <c r="F208" i="6" s="1"/>
  <c r="H208" i="6" s="1"/>
  <c r="L207" i="6"/>
  <c r="F207" i="6"/>
  <c r="H207" i="6" s="1"/>
  <c r="E207" i="6"/>
  <c r="L206" i="6"/>
  <c r="E206" i="6"/>
  <c r="F206" i="6" s="1"/>
  <c r="H206" i="6" s="1"/>
  <c r="L205" i="6"/>
  <c r="F205" i="6"/>
  <c r="H205" i="6" s="1"/>
  <c r="E205" i="6"/>
  <c r="L204" i="6"/>
  <c r="E204" i="6"/>
  <c r="F204" i="6" s="1"/>
  <c r="H204" i="6" s="1"/>
  <c r="L203" i="6"/>
  <c r="F203" i="6"/>
  <c r="H203" i="6" s="1"/>
  <c r="E203" i="6"/>
  <c r="L202" i="6"/>
  <c r="E202" i="6"/>
  <c r="F202" i="6" s="1"/>
  <c r="H202" i="6" s="1"/>
  <c r="L201" i="6"/>
  <c r="F201" i="6"/>
  <c r="H201" i="6" s="1"/>
  <c r="E201" i="6"/>
  <c r="L200" i="6"/>
  <c r="E200" i="6"/>
  <c r="F200" i="6" s="1"/>
  <c r="H200" i="6" s="1"/>
  <c r="L199" i="6"/>
  <c r="E199" i="6"/>
  <c r="F199" i="6" s="1"/>
  <c r="H199" i="6" s="1"/>
  <c r="L198" i="6"/>
  <c r="E198" i="6"/>
  <c r="F198" i="6" s="1"/>
  <c r="H198" i="6" s="1"/>
  <c r="L197" i="6"/>
  <c r="E197" i="6"/>
  <c r="F197" i="6" s="1"/>
  <c r="H197" i="6" s="1"/>
  <c r="L196" i="6"/>
  <c r="E196" i="6"/>
  <c r="F196" i="6" s="1"/>
  <c r="H196" i="6" s="1"/>
  <c r="L195" i="6"/>
  <c r="E195" i="6"/>
  <c r="F195" i="6" s="1"/>
  <c r="H195" i="6" s="1"/>
  <c r="L194" i="6"/>
  <c r="E194" i="6"/>
  <c r="F194" i="6" s="1"/>
  <c r="L186" i="6"/>
  <c r="F186" i="6"/>
  <c r="H186" i="6" s="1"/>
  <c r="E186" i="6"/>
  <c r="L185" i="6"/>
  <c r="F185" i="6"/>
  <c r="H185" i="6" s="1"/>
  <c r="E185" i="6"/>
  <c r="L184" i="6"/>
  <c r="E184" i="6"/>
  <c r="F184" i="6" s="1"/>
  <c r="H184" i="6" s="1"/>
  <c r="L183" i="6"/>
  <c r="E183" i="6"/>
  <c r="F183" i="6" s="1"/>
  <c r="H183" i="6" s="1"/>
  <c r="L182" i="6"/>
  <c r="E182" i="6"/>
  <c r="F182" i="6" s="1"/>
  <c r="H182" i="6" s="1"/>
  <c r="L181" i="6"/>
  <c r="F181" i="6"/>
  <c r="H181" i="6" s="1"/>
  <c r="E181" i="6"/>
  <c r="L180" i="6"/>
  <c r="F180" i="6"/>
  <c r="H180" i="6" s="1"/>
  <c r="E180" i="6"/>
  <c r="L179" i="6"/>
  <c r="E179" i="6"/>
  <c r="F179" i="6" s="1"/>
  <c r="H179" i="6" s="1"/>
  <c r="L178" i="6"/>
  <c r="F178" i="6"/>
  <c r="H178" i="6" s="1"/>
  <c r="E178" i="6"/>
  <c r="L177" i="6"/>
  <c r="F177" i="6"/>
  <c r="H177" i="6" s="1"/>
  <c r="E177" i="6"/>
  <c r="L176" i="6"/>
  <c r="E176" i="6"/>
  <c r="F176" i="6" s="1"/>
  <c r="H176" i="6" s="1"/>
  <c r="F175" i="6"/>
  <c r="H175" i="6" s="1"/>
  <c r="L174" i="6"/>
  <c r="H174" i="6"/>
  <c r="F173" i="6"/>
  <c r="H173" i="6" s="1"/>
  <c r="L172" i="6"/>
  <c r="H172" i="6"/>
  <c r="L171" i="6"/>
  <c r="F171" i="6"/>
  <c r="H171" i="6" s="1"/>
  <c r="E171" i="6"/>
  <c r="F170" i="6"/>
  <c r="H170" i="6" s="1"/>
  <c r="L169" i="6"/>
  <c r="H169" i="6"/>
  <c r="F168" i="6"/>
  <c r="H168" i="6" s="1"/>
  <c r="F167" i="6"/>
  <c r="H167" i="6" s="1"/>
  <c r="L166" i="6"/>
  <c r="H166" i="6"/>
  <c r="H165" i="6"/>
  <c r="F164" i="6"/>
  <c r="H164" i="6" s="1"/>
  <c r="H163" i="6"/>
  <c r="L155" i="6"/>
  <c r="E155" i="6"/>
  <c r="F155" i="6" s="1"/>
  <c r="H155" i="6" s="1"/>
  <c r="L154" i="6"/>
  <c r="F154" i="6"/>
  <c r="H154" i="6" s="1"/>
  <c r="E154" i="6"/>
  <c r="L153" i="6"/>
  <c r="E153" i="6"/>
  <c r="F153" i="6" s="1"/>
  <c r="H153" i="6" s="1"/>
  <c r="L152" i="6"/>
  <c r="E152" i="6"/>
  <c r="F152" i="6" s="1"/>
  <c r="H152" i="6" s="1"/>
  <c r="L151" i="6"/>
  <c r="E151" i="6"/>
  <c r="F151" i="6" s="1"/>
  <c r="H151" i="6" s="1"/>
  <c r="L150" i="6"/>
  <c r="E150" i="6"/>
  <c r="F150" i="6" s="1"/>
  <c r="H150" i="6" s="1"/>
  <c r="L149" i="6"/>
  <c r="F149" i="6"/>
  <c r="H149" i="6" s="1"/>
  <c r="E149" i="6"/>
  <c r="L148" i="6"/>
  <c r="E148" i="6"/>
  <c r="F148" i="6" s="1"/>
  <c r="H148" i="6" s="1"/>
  <c r="L147" i="6"/>
  <c r="E147" i="6"/>
  <c r="F147" i="6" s="1"/>
  <c r="H147" i="6" s="1"/>
  <c r="L146" i="6"/>
  <c r="F146" i="6"/>
  <c r="H146" i="6" s="1"/>
  <c r="E146" i="6"/>
  <c r="L145" i="6"/>
  <c r="F145" i="6"/>
  <c r="H145" i="6" s="1"/>
  <c r="E145" i="6"/>
  <c r="L144" i="6"/>
  <c r="E144" i="6"/>
  <c r="F144" i="6" s="1"/>
  <c r="H144" i="6" s="1"/>
  <c r="F143" i="6"/>
  <c r="H143" i="6" s="1"/>
  <c r="F142" i="6"/>
  <c r="H142" i="6" s="1"/>
  <c r="F141" i="6"/>
  <c r="H141" i="6" s="1"/>
  <c r="H140" i="6"/>
  <c r="F139" i="6"/>
  <c r="H139" i="6" s="1"/>
  <c r="H138" i="6"/>
  <c r="H137" i="6"/>
  <c r="H136" i="6"/>
  <c r="F135" i="6"/>
  <c r="H135" i="6" s="1"/>
  <c r="H134" i="6"/>
  <c r="F133" i="6"/>
  <c r="H133" i="6" s="1"/>
  <c r="F132" i="6"/>
  <c r="L124" i="6"/>
  <c r="E124" i="6"/>
  <c r="F124" i="6" s="1"/>
  <c r="H124" i="6" s="1"/>
  <c r="L123" i="6"/>
  <c r="F123" i="6"/>
  <c r="H123" i="6" s="1"/>
  <c r="E123" i="6"/>
  <c r="L122" i="6"/>
  <c r="E122" i="6"/>
  <c r="F122" i="6" s="1"/>
  <c r="H122" i="6" s="1"/>
  <c r="L121" i="6"/>
  <c r="F121" i="6"/>
  <c r="H121" i="6" s="1"/>
  <c r="E121" i="6"/>
  <c r="L120" i="6"/>
  <c r="E120" i="6"/>
  <c r="F120" i="6" s="1"/>
  <c r="H120" i="6" s="1"/>
  <c r="L119" i="6"/>
  <c r="E119" i="6"/>
  <c r="F119" i="6" s="1"/>
  <c r="H119" i="6" s="1"/>
  <c r="L118" i="6"/>
  <c r="E118" i="6"/>
  <c r="F118" i="6" s="1"/>
  <c r="H118" i="6" s="1"/>
  <c r="L117" i="6"/>
  <c r="E117" i="6"/>
  <c r="F117" i="6" s="1"/>
  <c r="H117" i="6" s="1"/>
  <c r="L116" i="6"/>
  <c r="E116" i="6"/>
  <c r="F116" i="6" s="1"/>
  <c r="H116" i="6" s="1"/>
  <c r="F115" i="6"/>
  <c r="H115" i="6" s="1"/>
  <c r="F114" i="6"/>
  <c r="H114" i="6" s="1"/>
  <c r="F113" i="6"/>
  <c r="H113" i="6" s="1"/>
  <c r="F112" i="6"/>
  <c r="H112" i="6" s="1"/>
  <c r="H111" i="6"/>
  <c r="F110" i="6"/>
  <c r="H110" i="6" s="1"/>
  <c r="F109" i="6"/>
  <c r="H109" i="6" s="1"/>
  <c r="F108" i="6"/>
  <c r="H108" i="6" s="1"/>
  <c r="F107" i="6"/>
  <c r="H107" i="6" s="1"/>
  <c r="H106" i="6"/>
  <c r="F105" i="6"/>
  <c r="H105" i="6" s="1"/>
  <c r="F104" i="6"/>
  <c r="H104" i="6" s="1"/>
  <c r="F103" i="6"/>
  <c r="H103" i="6" s="1"/>
  <c r="F102" i="6"/>
  <c r="H102" i="6" s="1"/>
  <c r="F101" i="6"/>
  <c r="H101" i="6" s="1"/>
  <c r="L93" i="6"/>
  <c r="E93" i="6"/>
  <c r="F93" i="6" s="1"/>
  <c r="H93" i="6" s="1"/>
  <c r="L92" i="6"/>
  <c r="E92" i="6"/>
  <c r="F92" i="6" s="1"/>
  <c r="H92" i="6" s="1"/>
  <c r="L91" i="6"/>
  <c r="E91" i="6"/>
  <c r="F91" i="6" s="1"/>
  <c r="H91" i="6" s="1"/>
  <c r="L90" i="6"/>
  <c r="E90" i="6"/>
  <c r="F90" i="6" s="1"/>
  <c r="H90" i="6" s="1"/>
  <c r="L89" i="6"/>
  <c r="F89" i="6"/>
  <c r="H89" i="6" s="1"/>
  <c r="E89" i="6"/>
  <c r="L88" i="6"/>
  <c r="F88" i="6"/>
  <c r="H88" i="6" s="1"/>
  <c r="E88" i="6"/>
  <c r="L87" i="6"/>
  <c r="F87" i="6"/>
  <c r="H87" i="6" s="1"/>
  <c r="E87" i="6"/>
  <c r="L86" i="6"/>
  <c r="E86" i="6"/>
  <c r="F86" i="6" s="1"/>
  <c r="H86" i="6" s="1"/>
  <c r="L85" i="6"/>
  <c r="E85" i="6"/>
  <c r="F85" i="6" s="1"/>
  <c r="H85" i="6" s="1"/>
  <c r="L84" i="6"/>
  <c r="E84" i="6"/>
  <c r="F84" i="6" s="1"/>
  <c r="H84" i="6" s="1"/>
  <c r="L83" i="6"/>
  <c r="F83" i="6"/>
  <c r="H83" i="6" s="1"/>
  <c r="E83" i="6"/>
  <c r="F82" i="6"/>
  <c r="H82" i="6" s="1"/>
  <c r="L81" i="6"/>
  <c r="H81" i="6"/>
  <c r="L80" i="6"/>
  <c r="H80" i="6"/>
  <c r="L79" i="6"/>
  <c r="H79" i="6"/>
  <c r="F78" i="6"/>
  <c r="H78" i="6" s="1"/>
  <c r="F77" i="6"/>
  <c r="H77" i="6" s="1"/>
  <c r="F76" i="6"/>
  <c r="H76" i="6" s="1"/>
  <c r="L75" i="6"/>
  <c r="H75" i="6"/>
  <c r="L74" i="6"/>
  <c r="H74" i="6"/>
  <c r="F73" i="6"/>
  <c r="H73" i="6" s="1"/>
  <c r="F72" i="6"/>
  <c r="H72" i="6" s="1"/>
  <c r="E71" i="6"/>
  <c r="F71" i="6" s="1"/>
  <c r="H71" i="6" s="1"/>
  <c r="F70" i="6"/>
  <c r="H70" i="6" s="1"/>
  <c r="L62" i="6"/>
  <c r="E62" i="6"/>
  <c r="F62" i="6" s="1"/>
  <c r="H62" i="6" s="1"/>
  <c r="L61" i="6"/>
  <c r="F61" i="6"/>
  <c r="H61" i="6" s="1"/>
  <c r="E61" i="6"/>
  <c r="L60" i="6"/>
  <c r="F60" i="6"/>
  <c r="H60" i="6" s="1"/>
  <c r="E60" i="6"/>
  <c r="L59" i="6"/>
  <c r="E59" i="6"/>
  <c r="F59" i="6" s="1"/>
  <c r="H59" i="6" s="1"/>
  <c r="L58" i="6"/>
  <c r="F58" i="6"/>
  <c r="H58" i="6" s="1"/>
  <c r="E58" i="6"/>
  <c r="L57" i="6"/>
  <c r="E57" i="6"/>
  <c r="F57" i="6" s="1"/>
  <c r="H57" i="6" s="1"/>
  <c r="L56" i="6"/>
  <c r="E56" i="6"/>
  <c r="F56" i="6" s="1"/>
  <c r="H56" i="6" s="1"/>
  <c r="L55" i="6"/>
  <c r="E55" i="6"/>
  <c r="F55" i="6" s="1"/>
  <c r="H55" i="6" s="1"/>
  <c r="L54" i="6"/>
  <c r="E54" i="6"/>
  <c r="F54" i="6" s="1"/>
  <c r="H54" i="6" s="1"/>
  <c r="L53" i="6"/>
  <c r="F53" i="6"/>
  <c r="H53" i="6" s="1"/>
  <c r="E53" i="6"/>
  <c r="L52" i="6"/>
  <c r="F52" i="6"/>
  <c r="H52" i="6" s="1"/>
  <c r="E52" i="6"/>
  <c r="L51" i="6"/>
  <c r="E51" i="6"/>
  <c r="F51" i="6" s="1"/>
  <c r="H51" i="6" s="1"/>
  <c r="L50" i="6"/>
  <c r="F50" i="6"/>
  <c r="H50" i="6" s="1"/>
  <c r="E50" i="6"/>
  <c r="L49" i="6"/>
  <c r="E49" i="6"/>
  <c r="F49" i="6" s="1"/>
  <c r="H49" i="6" s="1"/>
  <c r="H48" i="6"/>
  <c r="F47" i="6"/>
  <c r="H47" i="6" s="1"/>
  <c r="H46" i="6"/>
  <c r="H45" i="6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L31" i="6"/>
  <c r="E31" i="6"/>
  <c r="F31" i="6" s="1"/>
  <c r="H31" i="6" s="1"/>
  <c r="L30" i="6"/>
  <c r="E30" i="6"/>
  <c r="F30" i="6" s="1"/>
  <c r="H30" i="6" s="1"/>
  <c r="L29" i="6"/>
  <c r="E29" i="6"/>
  <c r="F29" i="6" s="1"/>
  <c r="H29" i="6" s="1"/>
  <c r="L28" i="6"/>
  <c r="F28" i="6"/>
  <c r="H28" i="6" s="1"/>
  <c r="E28" i="6"/>
  <c r="L27" i="6"/>
  <c r="E27" i="6"/>
  <c r="F27" i="6" s="1"/>
  <c r="H27" i="6" s="1"/>
  <c r="L26" i="6"/>
  <c r="F26" i="6"/>
  <c r="H26" i="6" s="1"/>
  <c r="E26" i="6"/>
  <c r="L25" i="6"/>
  <c r="E25" i="6"/>
  <c r="F25" i="6" s="1"/>
  <c r="H25" i="6" s="1"/>
  <c r="L24" i="6"/>
  <c r="F24" i="6"/>
  <c r="H24" i="6" s="1"/>
  <c r="E24" i="6"/>
  <c r="L23" i="6"/>
  <c r="E23" i="6"/>
  <c r="F23" i="6" s="1"/>
  <c r="H23" i="6" s="1"/>
  <c r="L22" i="6"/>
  <c r="F22" i="6"/>
  <c r="H22" i="6" s="1"/>
  <c r="E22" i="6"/>
  <c r="L21" i="6"/>
  <c r="E21" i="6"/>
  <c r="F21" i="6" s="1"/>
  <c r="H21" i="6" s="1"/>
  <c r="L20" i="6"/>
  <c r="F20" i="6"/>
  <c r="H20" i="6" s="1"/>
  <c r="E20" i="6"/>
  <c r="L19" i="6"/>
  <c r="E19" i="6"/>
  <c r="F19" i="6" s="1"/>
  <c r="H19" i="6" s="1"/>
  <c r="L18" i="6"/>
  <c r="F18" i="6"/>
  <c r="H18" i="6" s="1"/>
  <c r="E18" i="6"/>
  <c r="L17" i="6"/>
  <c r="E17" i="6"/>
  <c r="F17" i="6" s="1"/>
  <c r="H17" i="6" s="1"/>
  <c r="L16" i="6"/>
  <c r="F16" i="6"/>
  <c r="H16" i="6" s="1"/>
  <c r="E16" i="6"/>
  <c r="F15" i="6"/>
  <c r="H15" i="6" s="1"/>
  <c r="F14" i="6"/>
  <c r="H14" i="6" s="1"/>
  <c r="H13" i="6"/>
  <c r="F12" i="6"/>
  <c r="H12" i="6" s="1"/>
  <c r="F11" i="6"/>
  <c r="H11" i="6" s="1"/>
  <c r="F10" i="6"/>
  <c r="H10" i="6" s="1"/>
  <c r="F9" i="6"/>
  <c r="H9" i="6" s="1"/>
  <c r="L248" i="5"/>
  <c r="E248" i="5"/>
  <c r="F248" i="5" s="1"/>
  <c r="H248" i="5" s="1"/>
  <c r="L247" i="5"/>
  <c r="E247" i="5"/>
  <c r="F247" i="5" s="1"/>
  <c r="H247" i="5" s="1"/>
  <c r="L246" i="5"/>
  <c r="E246" i="5"/>
  <c r="F246" i="5" s="1"/>
  <c r="H246" i="5" s="1"/>
  <c r="L245" i="5"/>
  <c r="H245" i="5"/>
  <c r="F245" i="5"/>
  <c r="E245" i="5"/>
  <c r="L244" i="5"/>
  <c r="E244" i="5"/>
  <c r="F244" i="5" s="1"/>
  <c r="H244" i="5" s="1"/>
  <c r="L243" i="5"/>
  <c r="E243" i="5"/>
  <c r="F243" i="5" s="1"/>
  <c r="H243" i="5" s="1"/>
  <c r="L242" i="5"/>
  <c r="E242" i="5"/>
  <c r="F242" i="5" s="1"/>
  <c r="H242" i="5" s="1"/>
  <c r="L241" i="5"/>
  <c r="F241" i="5"/>
  <c r="H241" i="5" s="1"/>
  <c r="E241" i="5"/>
  <c r="L240" i="5"/>
  <c r="E240" i="5"/>
  <c r="F240" i="5" s="1"/>
  <c r="H240" i="5" s="1"/>
  <c r="L239" i="5"/>
  <c r="E239" i="5"/>
  <c r="F239" i="5" s="1"/>
  <c r="H239" i="5" s="1"/>
  <c r="L238" i="5"/>
  <c r="E238" i="5"/>
  <c r="F238" i="5" s="1"/>
  <c r="H238" i="5" s="1"/>
  <c r="L237" i="5"/>
  <c r="F237" i="5"/>
  <c r="H237" i="5" s="1"/>
  <c r="E237" i="5"/>
  <c r="L236" i="5"/>
  <c r="E236" i="5"/>
  <c r="F236" i="5" s="1"/>
  <c r="H236" i="5" s="1"/>
  <c r="L235" i="5"/>
  <c r="E235" i="5"/>
  <c r="F235" i="5" s="1"/>
  <c r="H235" i="5" s="1"/>
  <c r="L234" i="5"/>
  <c r="E234" i="5"/>
  <c r="F234" i="5" s="1"/>
  <c r="H234" i="5" s="1"/>
  <c r="L233" i="5"/>
  <c r="F233" i="5"/>
  <c r="H233" i="5" s="1"/>
  <c r="E233" i="5"/>
  <c r="L232" i="5"/>
  <c r="E232" i="5"/>
  <c r="F232" i="5" s="1"/>
  <c r="H232" i="5" s="1"/>
  <c r="L231" i="5"/>
  <c r="E231" i="5"/>
  <c r="F231" i="5" s="1"/>
  <c r="H231" i="5" s="1"/>
  <c r="L230" i="5"/>
  <c r="E230" i="5"/>
  <c r="F230" i="5" s="1"/>
  <c r="H230" i="5" s="1"/>
  <c r="L229" i="5"/>
  <c r="F229" i="5"/>
  <c r="H229" i="5" s="1"/>
  <c r="E229" i="5"/>
  <c r="L228" i="5"/>
  <c r="E228" i="5"/>
  <c r="F228" i="5" s="1"/>
  <c r="H228" i="5" s="1"/>
  <c r="L227" i="5"/>
  <c r="E227" i="5"/>
  <c r="F227" i="5" s="1"/>
  <c r="H227" i="5" s="1"/>
  <c r="L226" i="5"/>
  <c r="E226" i="5"/>
  <c r="F226" i="5" s="1"/>
  <c r="H226" i="5" s="1"/>
  <c r="L225" i="5"/>
  <c r="F225" i="5"/>
  <c r="H225" i="5" s="1"/>
  <c r="E225" i="5"/>
  <c r="L217" i="5"/>
  <c r="E217" i="5"/>
  <c r="F217" i="5" s="1"/>
  <c r="H217" i="5" s="1"/>
  <c r="L216" i="5"/>
  <c r="E216" i="5"/>
  <c r="F216" i="5" s="1"/>
  <c r="H216" i="5" s="1"/>
  <c r="L215" i="5"/>
  <c r="F215" i="5"/>
  <c r="H215" i="5" s="1"/>
  <c r="E215" i="5"/>
  <c r="L214" i="5"/>
  <c r="F214" i="5"/>
  <c r="H214" i="5" s="1"/>
  <c r="E214" i="5"/>
  <c r="L213" i="5"/>
  <c r="E213" i="5"/>
  <c r="F213" i="5" s="1"/>
  <c r="H213" i="5" s="1"/>
  <c r="L212" i="5"/>
  <c r="E212" i="5"/>
  <c r="F212" i="5" s="1"/>
  <c r="H212" i="5" s="1"/>
  <c r="L211" i="5"/>
  <c r="F211" i="5"/>
  <c r="H211" i="5" s="1"/>
  <c r="E211" i="5"/>
  <c r="L210" i="5"/>
  <c r="F210" i="5"/>
  <c r="H210" i="5" s="1"/>
  <c r="E210" i="5"/>
  <c r="L209" i="5"/>
  <c r="E209" i="5"/>
  <c r="F209" i="5" s="1"/>
  <c r="H209" i="5" s="1"/>
  <c r="L208" i="5"/>
  <c r="E208" i="5"/>
  <c r="F208" i="5" s="1"/>
  <c r="H208" i="5" s="1"/>
  <c r="L207" i="5"/>
  <c r="F207" i="5"/>
  <c r="H207" i="5" s="1"/>
  <c r="E207" i="5"/>
  <c r="L206" i="5"/>
  <c r="F206" i="5"/>
  <c r="H206" i="5" s="1"/>
  <c r="E206" i="5"/>
  <c r="L205" i="5"/>
  <c r="E205" i="5"/>
  <c r="F205" i="5" s="1"/>
  <c r="H205" i="5" s="1"/>
  <c r="L204" i="5"/>
  <c r="E204" i="5"/>
  <c r="F204" i="5" s="1"/>
  <c r="H204" i="5" s="1"/>
  <c r="L203" i="5"/>
  <c r="F203" i="5"/>
  <c r="H203" i="5" s="1"/>
  <c r="E203" i="5"/>
  <c r="L202" i="5"/>
  <c r="F202" i="5"/>
  <c r="H202" i="5" s="1"/>
  <c r="E202" i="5"/>
  <c r="L201" i="5"/>
  <c r="E201" i="5"/>
  <c r="F201" i="5" s="1"/>
  <c r="H201" i="5" s="1"/>
  <c r="L200" i="5"/>
  <c r="E200" i="5"/>
  <c r="F200" i="5" s="1"/>
  <c r="H200" i="5" s="1"/>
  <c r="L199" i="5"/>
  <c r="F199" i="5"/>
  <c r="H199" i="5" s="1"/>
  <c r="E199" i="5"/>
  <c r="L198" i="5"/>
  <c r="F198" i="5"/>
  <c r="H198" i="5" s="1"/>
  <c r="E198" i="5"/>
  <c r="L197" i="5"/>
  <c r="E197" i="5"/>
  <c r="F197" i="5" s="1"/>
  <c r="H197" i="5" s="1"/>
  <c r="L196" i="5"/>
  <c r="E196" i="5"/>
  <c r="F196" i="5" s="1"/>
  <c r="H196" i="5" s="1"/>
  <c r="L195" i="5"/>
  <c r="F195" i="5"/>
  <c r="H195" i="5" s="1"/>
  <c r="E195" i="5"/>
  <c r="L194" i="5"/>
  <c r="F194" i="5"/>
  <c r="H194" i="5" s="1"/>
  <c r="E194" i="5"/>
  <c r="L186" i="5"/>
  <c r="F186" i="5"/>
  <c r="H186" i="5" s="1"/>
  <c r="E186" i="5"/>
  <c r="L185" i="5"/>
  <c r="E185" i="5"/>
  <c r="F185" i="5" s="1"/>
  <c r="H185" i="5" s="1"/>
  <c r="L184" i="5"/>
  <c r="E184" i="5"/>
  <c r="F184" i="5" s="1"/>
  <c r="H184" i="5" s="1"/>
  <c r="L183" i="5"/>
  <c r="E183" i="5"/>
  <c r="F183" i="5" s="1"/>
  <c r="H183" i="5" s="1"/>
  <c r="L182" i="5"/>
  <c r="F182" i="5"/>
  <c r="H182" i="5" s="1"/>
  <c r="E182" i="5"/>
  <c r="L181" i="5"/>
  <c r="E181" i="5"/>
  <c r="F181" i="5" s="1"/>
  <c r="H181" i="5" s="1"/>
  <c r="L180" i="5"/>
  <c r="E180" i="5"/>
  <c r="F180" i="5" s="1"/>
  <c r="H180" i="5" s="1"/>
  <c r="L179" i="5"/>
  <c r="E179" i="5"/>
  <c r="F179" i="5" s="1"/>
  <c r="H179" i="5" s="1"/>
  <c r="L178" i="5"/>
  <c r="F178" i="5"/>
  <c r="H178" i="5" s="1"/>
  <c r="E178" i="5"/>
  <c r="L177" i="5"/>
  <c r="E177" i="5"/>
  <c r="F177" i="5" s="1"/>
  <c r="H177" i="5" s="1"/>
  <c r="L176" i="5"/>
  <c r="E176" i="5"/>
  <c r="F176" i="5" s="1"/>
  <c r="H176" i="5" s="1"/>
  <c r="L175" i="5"/>
  <c r="E175" i="5"/>
  <c r="F175" i="5" s="1"/>
  <c r="H175" i="5" s="1"/>
  <c r="L174" i="5"/>
  <c r="F174" i="5"/>
  <c r="H174" i="5" s="1"/>
  <c r="E174" i="5"/>
  <c r="L173" i="5"/>
  <c r="E173" i="5"/>
  <c r="F173" i="5" s="1"/>
  <c r="H173" i="5" s="1"/>
  <c r="L172" i="5"/>
  <c r="E172" i="5"/>
  <c r="F172" i="5" s="1"/>
  <c r="H172" i="5" s="1"/>
  <c r="L171" i="5"/>
  <c r="E171" i="5"/>
  <c r="F171" i="5" s="1"/>
  <c r="H171" i="5" s="1"/>
  <c r="L170" i="5"/>
  <c r="F170" i="5"/>
  <c r="H170" i="5" s="1"/>
  <c r="E170" i="5"/>
  <c r="L169" i="5"/>
  <c r="E169" i="5"/>
  <c r="F169" i="5" s="1"/>
  <c r="H169" i="5" s="1"/>
  <c r="L168" i="5"/>
  <c r="E168" i="5"/>
  <c r="F168" i="5" s="1"/>
  <c r="H168" i="5" s="1"/>
  <c r="L167" i="5"/>
  <c r="E167" i="5"/>
  <c r="F167" i="5" s="1"/>
  <c r="H167" i="5" s="1"/>
  <c r="L166" i="5"/>
  <c r="F166" i="5"/>
  <c r="H166" i="5" s="1"/>
  <c r="E166" i="5"/>
  <c r="L165" i="5"/>
  <c r="E165" i="5"/>
  <c r="F165" i="5" s="1"/>
  <c r="H165" i="5" s="1"/>
  <c r="L164" i="5"/>
  <c r="E164" i="5"/>
  <c r="F164" i="5" s="1"/>
  <c r="H164" i="5" s="1"/>
  <c r="L163" i="5"/>
  <c r="E163" i="5"/>
  <c r="F163" i="5" s="1"/>
  <c r="L155" i="5"/>
  <c r="H155" i="5"/>
  <c r="E155" i="5"/>
  <c r="L154" i="5"/>
  <c r="H154" i="5"/>
  <c r="E154" i="5"/>
  <c r="L153" i="5"/>
  <c r="H153" i="5"/>
  <c r="E153" i="5"/>
  <c r="L152" i="5"/>
  <c r="H152" i="5"/>
  <c r="E152" i="5"/>
  <c r="L151" i="5"/>
  <c r="E151" i="5"/>
  <c r="H151" i="5" s="1"/>
  <c r="L150" i="5"/>
  <c r="E150" i="5"/>
  <c r="H150" i="5" s="1"/>
  <c r="L149" i="5"/>
  <c r="E149" i="5"/>
  <c r="H149" i="5" s="1"/>
  <c r="L148" i="5"/>
  <c r="E148" i="5"/>
  <c r="H148" i="5" s="1"/>
  <c r="L147" i="5"/>
  <c r="E147" i="5"/>
  <c r="H147" i="5" s="1"/>
  <c r="L146" i="5"/>
  <c r="H146" i="5"/>
  <c r="L145" i="5"/>
  <c r="H145" i="5"/>
  <c r="E145" i="5"/>
  <c r="F145" i="5" s="1"/>
  <c r="L144" i="5"/>
  <c r="H144" i="5"/>
  <c r="L143" i="5"/>
  <c r="H143" i="5"/>
  <c r="H142" i="5"/>
  <c r="L141" i="5"/>
  <c r="H141" i="5"/>
  <c r="L140" i="5"/>
  <c r="H140" i="5"/>
  <c r="L139" i="5"/>
  <c r="H139" i="5"/>
  <c r="H138" i="5"/>
  <c r="H137" i="5"/>
  <c r="H136" i="5"/>
  <c r="L134" i="5"/>
  <c r="H134" i="5"/>
  <c r="H133" i="5"/>
  <c r="L124" i="5"/>
  <c r="E124" i="5"/>
  <c r="F124" i="5" s="1"/>
  <c r="H124" i="5" s="1"/>
  <c r="L123" i="5"/>
  <c r="E123" i="5"/>
  <c r="F123" i="5" s="1"/>
  <c r="H123" i="5" s="1"/>
  <c r="L122" i="5"/>
  <c r="E122" i="5"/>
  <c r="F122" i="5" s="1"/>
  <c r="H122" i="5" s="1"/>
  <c r="L121" i="5"/>
  <c r="H121" i="5"/>
  <c r="F121" i="5"/>
  <c r="E121" i="5"/>
  <c r="L120" i="5"/>
  <c r="E120" i="5"/>
  <c r="F120" i="5" s="1"/>
  <c r="H120" i="5" s="1"/>
  <c r="L119" i="5"/>
  <c r="H119" i="5"/>
  <c r="F119" i="5"/>
  <c r="E119" i="5"/>
  <c r="L118" i="5"/>
  <c r="E118" i="5"/>
  <c r="F118" i="5" s="1"/>
  <c r="H118" i="5" s="1"/>
  <c r="L117" i="5"/>
  <c r="E117" i="5"/>
  <c r="F117" i="5" s="1"/>
  <c r="H117" i="5" s="1"/>
  <c r="L116" i="5"/>
  <c r="E116" i="5"/>
  <c r="F116" i="5" s="1"/>
  <c r="H116" i="5" s="1"/>
  <c r="L115" i="5"/>
  <c r="E115" i="5"/>
  <c r="F115" i="5" s="1"/>
  <c r="H115" i="5" s="1"/>
  <c r="L114" i="5"/>
  <c r="E114" i="5"/>
  <c r="F114" i="5" s="1"/>
  <c r="H114" i="5" s="1"/>
  <c r="L113" i="5"/>
  <c r="H113" i="5"/>
  <c r="F113" i="5"/>
  <c r="E113" i="5"/>
  <c r="F112" i="5"/>
  <c r="H112" i="5" s="1"/>
  <c r="H111" i="5"/>
  <c r="F110" i="5"/>
  <c r="H110" i="5" s="1"/>
  <c r="F109" i="5"/>
  <c r="H109" i="5" s="1"/>
  <c r="F108" i="5"/>
  <c r="H108" i="5" s="1"/>
  <c r="F107" i="5"/>
  <c r="H107" i="5" s="1"/>
  <c r="F106" i="5"/>
  <c r="H106" i="5" s="1"/>
  <c r="F105" i="5"/>
  <c r="H105" i="5" s="1"/>
  <c r="F104" i="5"/>
  <c r="H104" i="5" s="1"/>
  <c r="F103" i="5"/>
  <c r="H103" i="5" s="1"/>
  <c r="F102" i="5"/>
  <c r="H102" i="5" s="1"/>
  <c r="F101" i="5"/>
  <c r="H101" i="5" s="1"/>
  <c r="L93" i="5"/>
  <c r="F93" i="5"/>
  <c r="H93" i="5" s="1"/>
  <c r="E93" i="5"/>
  <c r="L92" i="5"/>
  <c r="F92" i="5"/>
  <c r="H92" i="5" s="1"/>
  <c r="E92" i="5"/>
  <c r="L91" i="5"/>
  <c r="F91" i="5"/>
  <c r="H91" i="5" s="1"/>
  <c r="E91" i="5"/>
  <c r="L90" i="5"/>
  <c r="E90" i="5"/>
  <c r="F90" i="5" s="1"/>
  <c r="H90" i="5" s="1"/>
  <c r="L89" i="5"/>
  <c r="E89" i="5"/>
  <c r="F89" i="5" s="1"/>
  <c r="H89" i="5" s="1"/>
  <c r="L88" i="5"/>
  <c r="E88" i="5"/>
  <c r="F88" i="5" s="1"/>
  <c r="H88" i="5" s="1"/>
  <c r="L87" i="5"/>
  <c r="E87" i="5"/>
  <c r="F87" i="5" s="1"/>
  <c r="H87" i="5" s="1"/>
  <c r="L86" i="5"/>
  <c r="E86" i="5"/>
  <c r="F86" i="5" s="1"/>
  <c r="H86" i="5" s="1"/>
  <c r="L85" i="5"/>
  <c r="F85" i="5"/>
  <c r="H85" i="5" s="1"/>
  <c r="E85" i="5"/>
  <c r="L84" i="5"/>
  <c r="F84" i="5"/>
  <c r="H84" i="5" s="1"/>
  <c r="E84" i="5"/>
  <c r="L83" i="5"/>
  <c r="F83" i="5"/>
  <c r="H83" i="5" s="1"/>
  <c r="E83" i="5"/>
  <c r="L82" i="5"/>
  <c r="E82" i="5"/>
  <c r="F82" i="5" s="1"/>
  <c r="H82" i="5" s="1"/>
  <c r="E81" i="5"/>
  <c r="F81" i="5" s="1"/>
  <c r="H81" i="5" s="1"/>
  <c r="H80" i="5"/>
  <c r="H79" i="5"/>
  <c r="H78" i="5"/>
  <c r="F77" i="5"/>
  <c r="H77" i="5" s="1"/>
  <c r="E77" i="5"/>
  <c r="F76" i="5"/>
  <c r="H76" i="5" s="1"/>
  <c r="E76" i="5"/>
  <c r="F75" i="5"/>
  <c r="H75" i="5" s="1"/>
  <c r="F74" i="5"/>
  <c r="H74" i="5" s="1"/>
  <c r="H73" i="5"/>
  <c r="F72" i="5"/>
  <c r="H72" i="5" s="1"/>
  <c r="F71" i="5"/>
  <c r="H71" i="5" s="1"/>
  <c r="F70" i="5"/>
  <c r="H70" i="5" s="1"/>
  <c r="L62" i="5"/>
  <c r="F62" i="5"/>
  <c r="H62" i="5" s="1"/>
  <c r="E62" i="5"/>
  <c r="L61" i="5"/>
  <c r="E61" i="5"/>
  <c r="F61" i="5" s="1"/>
  <c r="H61" i="5" s="1"/>
  <c r="L60" i="5"/>
  <c r="H60" i="5"/>
  <c r="F60" i="5"/>
  <c r="E60" i="5"/>
  <c r="L59" i="5"/>
  <c r="E59" i="5"/>
  <c r="F59" i="5" s="1"/>
  <c r="H59" i="5" s="1"/>
  <c r="L58" i="5"/>
  <c r="E58" i="5"/>
  <c r="F58" i="5" s="1"/>
  <c r="H58" i="5" s="1"/>
  <c r="L57" i="5"/>
  <c r="E57" i="5"/>
  <c r="F57" i="5" s="1"/>
  <c r="H57" i="5" s="1"/>
  <c r="L56" i="5"/>
  <c r="F56" i="5"/>
  <c r="H56" i="5" s="1"/>
  <c r="E56" i="5"/>
  <c r="L55" i="5"/>
  <c r="E55" i="5"/>
  <c r="F55" i="5" s="1"/>
  <c r="H55" i="5" s="1"/>
  <c r="L54" i="5"/>
  <c r="E54" i="5"/>
  <c r="F54" i="5" s="1"/>
  <c r="H54" i="5" s="1"/>
  <c r="L53" i="5"/>
  <c r="E53" i="5"/>
  <c r="F53" i="5" s="1"/>
  <c r="H53" i="5" s="1"/>
  <c r="L52" i="5"/>
  <c r="E52" i="5"/>
  <c r="F52" i="5" s="1"/>
  <c r="H52" i="5" s="1"/>
  <c r="L51" i="5"/>
  <c r="E51" i="5"/>
  <c r="F51" i="5" s="1"/>
  <c r="H51" i="5" s="1"/>
  <c r="L50" i="5"/>
  <c r="E50" i="5"/>
  <c r="F50" i="5" s="1"/>
  <c r="H50" i="5" s="1"/>
  <c r="L49" i="5"/>
  <c r="E49" i="5"/>
  <c r="F49" i="5" s="1"/>
  <c r="H49" i="5" s="1"/>
  <c r="F48" i="5"/>
  <c r="H48" i="5" s="1"/>
  <c r="F47" i="5"/>
  <c r="H47" i="5" s="1"/>
  <c r="H46" i="5"/>
  <c r="F45" i="5"/>
  <c r="H45" i="5" s="1"/>
  <c r="F44" i="5"/>
  <c r="H44" i="5" s="1"/>
  <c r="F43" i="5"/>
  <c r="H43" i="5" s="1"/>
  <c r="F42" i="5"/>
  <c r="H42" i="5" s="1"/>
  <c r="F41" i="5"/>
  <c r="H41" i="5" s="1"/>
  <c r="F40" i="5"/>
  <c r="H40" i="5" s="1"/>
  <c r="F39" i="5"/>
  <c r="L31" i="5"/>
  <c r="F31" i="5"/>
  <c r="H31" i="5" s="1"/>
  <c r="E31" i="5"/>
  <c r="L30" i="5"/>
  <c r="F30" i="5"/>
  <c r="H30" i="5" s="1"/>
  <c r="E30" i="5"/>
  <c r="L29" i="5"/>
  <c r="F29" i="5"/>
  <c r="H29" i="5" s="1"/>
  <c r="E29" i="5"/>
  <c r="L28" i="5"/>
  <c r="E28" i="5"/>
  <c r="F28" i="5" s="1"/>
  <c r="H28" i="5" s="1"/>
  <c r="L27" i="5"/>
  <c r="E27" i="5"/>
  <c r="F27" i="5" s="1"/>
  <c r="H27" i="5" s="1"/>
  <c r="L26" i="5"/>
  <c r="E26" i="5"/>
  <c r="F26" i="5" s="1"/>
  <c r="H26" i="5" s="1"/>
  <c r="L25" i="5"/>
  <c r="E25" i="5"/>
  <c r="F25" i="5" s="1"/>
  <c r="H25" i="5" s="1"/>
  <c r="L24" i="5"/>
  <c r="E24" i="5"/>
  <c r="F24" i="5" s="1"/>
  <c r="H24" i="5" s="1"/>
  <c r="L23" i="5"/>
  <c r="F23" i="5"/>
  <c r="H23" i="5" s="1"/>
  <c r="E23" i="5"/>
  <c r="L22" i="5"/>
  <c r="F22" i="5"/>
  <c r="H22" i="5" s="1"/>
  <c r="E22" i="5"/>
  <c r="F21" i="5"/>
  <c r="H21" i="5" s="1"/>
  <c r="L20" i="5"/>
  <c r="F20" i="5"/>
  <c r="H20" i="5" s="1"/>
  <c r="L19" i="5"/>
  <c r="E19" i="5"/>
  <c r="F19" i="5" s="1"/>
  <c r="H19" i="5" s="1"/>
  <c r="L18" i="5"/>
  <c r="E18" i="5"/>
  <c r="F18" i="5" s="1"/>
  <c r="H18" i="5" s="1"/>
  <c r="F17" i="5"/>
  <c r="H17" i="5" s="1"/>
  <c r="L16" i="5"/>
  <c r="E16" i="5"/>
  <c r="F16" i="5" s="1"/>
  <c r="H16" i="5" s="1"/>
  <c r="F15" i="5"/>
  <c r="H15" i="5" s="1"/>
  <c r="F14" i="5"/>
  <c r="H14" i="5" s="1"/>
  <c r="F13" i="5"/>
  <c r="H13" i="5" s="1"/>
  <c r="L12" i="5"/>
  <c r="F12" i="5"/>
  <c r="H12" i="5" s="1"/>
  <c r="L11" i="5"/>
  <c r="H11" i="5"/>
  <c r="L10" i="5"/>
  <c r="F10" i="5"/>
  <c r="H10" i="5" s="1"/>
  <c r="F9" i="5"/>
  <c r="H9" i="5" s="1"/>
  <c r="F8" i="5"/>
  <c r="F157" i="5" l="1"/>
  <c r="F157" i="6"/>
  <c r="H250" i="7"/>
  <c r="H194" i="7"/>
  <c r="H219" i="7" s="1"/>
  <c r="F219" i="7"/>
  <c r="H64" i="7"/>
  <c r="H95" i="7"/>
  <c r="H126" i="7"/>
  <c r="F157" i="7"/>
  <c r="H188" i="7"/>
  <c r="F33" i="7"/>
  <c r="H8" i="7"/>
  <c r="H33" i="7" s="1"/>
  <c r="F64" i="7"/>
  <c r="H132" i="7"/>
  <c r="H157" i="7" s="1"/>
  <c r="F188" i="7"/>
  <c r="F95" i="7"/>
  <c r="F126" i="7"/>
  <c r="F250" i="7"/>
  <c r="H250" i="6"/>
  <c r="H194" i="6"/>
  <c r="H219" i="6" s="1"/>
  <c r="F219" i="6"/>
  <c r="H64" i="6"/>
  <c r="H95" i="6"/>
  <c r="H126" i="6"/>
  <c r="H188" i="6"/>
  <c r="F33" i="6"/>
  <c r="H8" i="6"/>
  <c r="H33" i="6" s="1"/>
  <c r="F64" i="6"/>
  <c r="H132" i="6"/>
  <c r="H157" i="6" s="1"/>
  <c r="F188" i="6"/>
  <c r="F95" i="6"/>
  <c r="F126" i="6"/>
  <c r="F250" i="6"/>
  <c r="F250" i="5"/>
  <c r="F33" i="5"/>
  <c r="H8" i="5"/>
  <c r="H33" i="5" s="1"/>
  <c r="H126" i="5"/>
  <c r="H250" i="5"/>
  <c r="H219" i="5"/>
  <c r="H163" i="5"/>
  <c r="H188" i="5" s="1"/>
  <c r="F188" i="5"/>
  <c r="F126" i="5"/>
  <c r="H39" i="5"/>
  <c r="H64" i="5" s="1"/>
  <c r="F64" i="5"/>
  <c r="H95" i="5"/>
  <c r="H132" i="5"/>
  <c r="H157" i="5" s="1"/>
  <c r="F95" i="5"/>
  <c r="F219" i="5"/>
  <c r="H252" i="6" l="1"/>
  <c r="H252" i="5"/>
  <c r="L248" i="4" l="1"/>
  <c r="E248" i="4"/>
  <c r="F248" i="4" s="1"/>
  <c r="H248" i="4" s="1"/>
  <c r="L247" i="4"/>
  <c r="E247" i="4"/>
  <c r="F247" i="4" s="1"/>
  <c r="H247" i="4" s="1"/>
  <c r="L246" i="4"/>
  <c r="E246" i="4"/>
  <c r="F246" i="4" s="1"/>
  <c r="H246" i="4" s="1"/>
  <c r="L245" i="4"/>
  <c r="F245" i="4"/>
  <c r="H245" i="4" s="1"/>
  <c r="E245" i="4"/>
  <c r="L244" i="4"/>
  <c r="E244" i="4"/>
  <c r="F244" i="4" s="1"/>
  <c r="H244" i="4" s="1"/>
  <c r="L243" i="4"/>
  <c r="E243" i="4"/>
  <c r="F243" i="4" s="1"/>
  <c r="H243" i="4" s="1"/>
  <c r="L242" i="4"/>
  <c r="E242" i="4"/>
  <c r="F242" i="4" s="1"/>
  <c r="H242" i="4" s="1"/>
  <c r="L241" i="4"/>
  <c r="F241" i="4"/>
  <c r="H241" i="4" s="1"/>
  <c r="E241" i="4"/>
  <c r="L240" i="4"/>
  <c r="E240" i="4"/>
  <c r="F240" i="4" s="1"/>
  <c r="H240" i="4" s="1"/>
  <c r="L239" i="4"/>
  <c r="E239" i="4"/>
  <c r="F239" i="4" s="1"/>
  <c r="H239" i="4" s="1"/>
  <c r="L238" i="4"/>
  <c r="E238" i="4"/>
  <c r="F238" i="4" s="1"/>
  <c r="H238" i="4" s="1"/>
  <c r="L237" i="4"/>
  <c r="E237" i="4"/>
  <c r="F237" i="4" s="1"/>
  <c r="H237" i="4" s="1"/>
  <c r="L236" i="4"/>
  <c r="E236" i="4"/>
  <c r="F236" i="4" s="1"/>
  <c r="H236" i="4" s="1"/>
  <c r="L235" i="4"/>
  <c r="E235" i="4"/>
  <c r="F235" i="4" s="1"/>
  <c r="H235" i="4" s="1"/>
  <c r="L234" i="4"/>
  <c r="E234" i="4"/>
  <c r="F234" i="4" s="1"/>
  <c r="H234" i="4" s="1"/>
  <c r="L233" i="4"/>
  <c r="F233" i="4"/>
  <c r="H233" i="4" s="1"/>
  <c r="E233" i="4"/>
  <c r="L232" i="4"/>
  <c r="E232" i="4"/>
  <c r="F232" i="4" s="1"/>
  <c r="H232" i="4" s="1"/>
  <c r="L231" i="4"/>
  <c r="E231" i="4"/>
  <c r="F231" i="4" s="1"/>
  <c r="H231" i="4" s="1"/>
  <c r="L230" i="4"/>
  <c r="E230" i="4"/>
  <c r="F230" i="4" s="1"/>
  <c r="H230" i="4" s="1"/>
  <c r="L229" i="4"/>
  <c r="F229" i="4"/>
  <c r="H229" i="4" s="1"/>
  <c r="E229" i="4"/>
  <c r="L228" i="4"/>
  <c r="E228" i="4"/>
  <c r="F228" i="4" s="1"/>
  <c r="H228" i="4" s="1"/>
  <c r="L227" i="4"/>
  <c r="E227" i="4"/>
  <c r="F227" i="4" s="1"/>
  <c r="H227" i="4" s="1"/>
  <c r="L226" i="4"/>
  <c r="E226" i="4"/>
  <c r="F226" i="4" s="1"/>
  <c r="H226" i="4" s="1"/>
  <c r="L225" i="4"/>
  <c r="F225" i="4"/>
  <c r="H225" i="4" s="1"/>
  <c r="E225" i="4"/>
  <c r="L217" i="4"/>
  <c r="E217" i="4"/>
  <c r="F217" i="4" s="1"/>
  <c r="H217" i="4" s="1"/>
  <c r="L216" i="4"/>
  <c r="F216" i="4"/>
  <c r="H216" i="4" s="1"/>
  <c r="E216" i="4"/>
  <c r="L215" i="4"/>
  <c r="F215" i="4"/>
  <c r="H215" i="4" s="1"/>
  <c r="E215" i="4"/>
  <c r="L214" i="4"/>
  <c r="F214" i="4"/>
  <c r="H214" i="4" s="1"/>
  <c r="E214" i="4"/>
  <c r="L213" i="4"/>
  <c r="E213" i="4"/>
  <c r="F213" i="4" s="1"/>
  <c r="H213" i="4" s="1"/>
  <c r="L212" i="4"/>
  <c r="E212" i="4"/>
  <c r="F212" i="4" s="1"/>
  <c r="H212" i="4" s="1"/>
  <c r="L211" i="4"/>
  <c r="E211" i="4"/>
  <c r="F211" i="4" s="1"/>
  <c r="H211" i="4" s="1"/>
  <c r="L210" i="4"/>
  <c r="F210" i="4"/>
  <c r="H210" i="4" s="1"/>
  <c r="E210" i="4"/>
  <c r="L209" i="4"/>
  <c r="E209" i="4"/>
  <c r="F209" i="4" s="1"/>
  <c r="H209" i="4" s="1"/>
  <c r="L208" i="4"/>
  <c r="F208" i="4"/>
  <c r="H208" i="4" s="1"/>
  <c r="E208" i="4"/>
  <c r="L207" i="4"/>
  <c r="F207" i="4"/>
  <c r="H207" i="4" s="1"/>
  <c r="E207" i="4"/>
  <c r="L206" i="4"/>
  <c r="F206" i="4"/>
  <c r="H206" i="4" s="1"/>
  <c r="E206" i="4"/>
  <c r="L205" i="4"/>
  <c r="E205" i="4"/>
  <c r="F205" i="4" s="1"/>
  <c r="H205" i="4" s="1"/>
  <c r="L204" i="4"/>
  <c r="E204" i="4"/>
  <c r="F204" i="4" s="1"/>
  <c r="H204" i="4" s="1"/>
  <c r="L203" i="4"/>
  <c r="E203" i="4"/>
  <c r="F203" i="4" s="1"/>
  <c r="H203" i="4" s="1"/>
  <c r="L202" i="4"/>
  <c r="F202" i="4"/>
  <c r="H202" i="4" s="1"/>
  <c r="E202" i="4"/>
  <c r="L201" i="4"/>
  <c r="E201" i="4"/>
  <c r="F201" i="4" s="1"/>
  <c r="H201" i="4" s="1"/>
  <c r="L200" i="4"/>
  <c r="F200" i="4"/>
  <c r="H200" i="4" s="1"/>
  <c r="E200" i="4"/>
  <c r="L199" i="4"/>
  <c r="F199" i="4"/>
  <c r="H199" i="4" s="1"/>
  <c r="E199" i="4"/>
  <c r="L198" i="4"/>
  <c r="F198" i="4"/>
  <c r="H198" i="4" s="1"/>
  <c r="E198" i="4"/>
  <c r="L197" i="4"/>
  <c r="E197" i="4"/>
  <c r="F197" i="4" s="1"/>
  <c r="H197" i="4" s="1"/>
  <c r="L196" i="4"/>
  <c r="E196" i="4"/>
  <c r="F196" i="4" s="1"/>
  <c r="H196" i="4" s="1"/>
  <c r="L195" i="4"/>
  <c r="E195" i="4"/>
  <c r="F195" i="4" s="1"/>
  <c r="H195" i="4" s="1"/>
  <c r="L194" i="4"/>
  <c r="F194" i="4"/>
  <c r="H194" i="4" s="1"/>
  <c r="E194" i="4"/>
  <c r="L186" i="4"/>
  <c r="E186" i="4"/>
  <c r="F186" i="4" s="1"/>
  <c r="H186" i="4" s="1"/>
  <c r="L185" i="4"/>
  <c r="E185" i="4"/>
  <c r="F185" i="4" s="1"/>
  <c r="H185" i="4" s="1"/>
  <c r="L184" i="4"/>
  <c r="F184" i="4"/>
  <c r="H184" i="4" s="1"/>
  <c r="E184" i="4"/>
  <c r="L183" i="4"/>
  <c r="E183" i="4"/>
  <c r="F183" i="4" s="1"/>
  <c r="H183" i="4" s="1"/>
  <c r="L182" i="4"/>
  <c r="F182" i="4"/>
  <c r="H182" i="4" s="1"/>
  <c r="E182" i="4"/>
  <c r="L181" i="4"/>
  <c r="E181" i="4"/>
  <c r="F181" i="4" s="1"/>
  <c r="H181" i="4" s="1"/>
  <c r="L180" i="4"/>
  <c r="E180" i="4"/>
  <c r="F180" i="4" s="1"/>
  <c r="H180" i="4" s="1"/>
  <c r="L179" i="4"/>
  <c r="E179" i="4"/>
  <c r="F179" i="4" s="1"/>
  <c r="H179" i="4" s="1"/>
  <c r="L178" i="4"/>
  <c r="E178" i="4"/>
  <c r="F178" i="4" s="1"/>
  <c r="H178" i="4" s="1"/>
  <c r="E177" i="4"/>
  <c r="F177" i="4" s="1"/>
  <c r="H177" i="4" s="1"/>
  <c r="L176" i="4"/>
  <c r="F176" i="4"/>
  <c r="H176" i="4" s="1"/>
  <c r="L175" i="4"/>
  <c r="H175" i="4"/>
  <c r="L174" i="4"/>
  <c r="F174" i="4"/>
  <c r="H174" i="4" s="1"/>
  <c r="L173" i="4"/>
  <c r="F173" i="4"/>
  <c r="H173" i="4" s="1"/>
  <c r="L172" i="4"/>
  <c r="F172" i="4"/>
  <c r="H172" i="4" s="1"/>
  <c r="E172" i="4"/>
  <c r="F171" i="4"/>
  <c r="H171" i="4" s="1"/>
  <c r="L170" i="4"/>
  <c r="F170" i="4"/>
  <c r="H170" i="4" s="1"/>
  <c r="L169" i="4"/>
  <c r="H169" i="4"/>
  <c r="L168" i="4"/>
  <c r="H168" i="4"/>
  <c r="L167" i="4"/>
  <c r="H167" i="4"/>
  <c r="F166" i="4"/>
  <c r="H166" i="4" s="1"/>
  <c r="H165" i="4"/>
  <c r="F164" i="4"/>
  <c r="H164" i="4" s="1"/>
  <c r="F163" i="4"/>
  <c r="H163" i="4" s="1"/>
  <c r="L155" i="4"/>
  <c r="E155" i="4"/>
  <c r="F155" i="4" s="1"/>
  <c r="H155" i="4" s="1"/>
  <c r="L154" i="4"/>
  <c r="E154" i="4"/>
  <c r="F154" i="4" s="1"/>
  <c r="H154" i="4" s="1"/>
  <c r="L153" i="4"/>
  <c r="E153" i="4"/>
  <c r="F153" i="4" s="1"/>
  <c r="H153" i="4" s="1"/>
  <c r="L152" i="4"/>
  <c r="E152" i="4"/>
  <c r="F152" i="4" s="1"/>
  <c r="H152" i="4" s="1"/>
  <c r="L151" i="4"/>
  <c r="E151" i="4"/>
  <c r="F151" i="4" s="1"/>
  <c r="H151" i="4" s="1"/>
  <c r="L150" i="4"/>
  <c r="F150" i="4"/>
  <c r="H150" i="4" s="1"/>
  <c r="E150" i="4"/>
  <c r="L149" i="4"/>
  <c r="F149" i="4"/>
  <c r="H149" i="4" s="1"/>
  <c r="E149" i="4"/>
  <c r="L148" i="4"/>
  <c r="E148" i="4"/>
  <c r="F148" i="4" s="1"/>
  <c r="H148" i="4" s="1"/>
  <c r="L147" i="4"/>
  <c r="F147" i="4"/>
  <c r="H147" i="4" s="1"/>
  <c r="E147" i="4"/>
  <c r="L146" i="4"/>
  <c r="F146" i="4"/>
  <c r="H146" i="4" s="1"/>
  <c r="E146" i="4"/>
  <c r="L145" i="4"/>
  <c r="E145" i="4"/>
  <c r="F145" i="4" s="1"/>
  <c r="H145" i="4" s="1"/>
  <c r="F144" i="4"/>
  <c r="H144" i="4" s="1"/>
  <c r="F143" i="4"/>
  <c r="H143" i="4" s="1"/>
  <c r="L142" i="4"/>
  <c r="H142" i="4"/>
  <c r="L141" i="4"/>
  <c r="H141" i="4"/>
  <c r="F140" i="4"/>
  <c r="H140" i="4" s="1"/>
  <c r="F139" i="4"/>
  <c r="H139" i="4" s="1"/>
  <c r="L138" i="4"/>
  <c r="H138" i="4"/>
  <c r="F137" i="4"/>
  <c r="H137" i="4" s="1"/>
  <c r="F136" i="4"/>
  <c r="H136" i="4" s="1"/>
  <c r="F135" i="4"/>
  <c r="H135" i="4" s="1"/>
  <c r="L134" i="4"/>
  <c r="F134" i="4"/>
  <c r="H134" i="4" s="1"/>
  <c r="F133" i="4"/>
  <c r="H133" i="4" s="1"/>
  <c r="F132" i="4"/>
  <c r="L124" i="4"/>
  <c r="E124" i="4"/>
  <c r="F124" i="4" s="1"/>
  <c r="H124" i="4" s="1"/>
  <c r="L123" i="4"/>
  <c r="E123" i="4"/>
  <c r="F123" i="4" s="1"/>
  <c r="H123" i="4" s="1"/>
  <c r="L122" i="4"/>
  <c r="E122" i="4"/>
  <c r="F122" i="4" s="1"/>
  <c r="H122" i="4" s="1"/>
  <c r="L121" i="4"/>
  <c r="E121" i="4"/>
  <c r="F121" i="4" s="1"/>
  <c r="H121" i="4" s="1"/>
  <c r="L120" i="4"/>
  <c r="E120" i="4"/>
  <c r="F120" i="4" s="1"/>
  <c r="H120" i="4" s="1"/>
  <c r="L119" i="4"/>
  <c r="E119" i="4"/>
  <c r="F119" i="4" s="1"/>
  <c r="H119" i="4" s="1"/>
  <c r="L118" i="4"/>
  <c r="E118" i="4"/>
  <c r="F118" i="4" s="1"/>
  <c r="H118" i="4" s="1"/>
  <c r="L117" i="4"/>
  <c r="H117" i="4"/>
  <c r="L116" i="4"/>
  <c r="F116" i="4"/>
  <c r="H116" i="4" s="1"/>
  <c r="L115" i="4"/>
  <c r="F115" i="4"/>
  <c r="H115" i="4" s="1"/>
  <c r="L114" i="4"/>
  <c r="H114" i="4"/>
  <c r="L113" i="4"/>
  <c r="H113" i="4"/>
  <c r="F112" i="4"/>
  <c r="H112" i="4" s="1"/>
  <c r="F111" i="4"/>
  <c r="H111" i="4" s="1"/>
  <c r="F110" i="4"/>
  <c r="H110" i="4" s="1"/>
  <c r="L109" i="4"/>
  <c r="H109" i="4"/>
  <c r="F108" i="4"/>
  <c r="H108" i="4" s="1"/>
  <c r="L107" i="4"/>
  <c r="H107" i="4"/>
  <c r="F106" i="4"/>
  <c r="H106" i="4" s="1"/>
  <c r="H105" i="4"/>
  <c r="L104" i="4"/>
  <c r="F104" i="4"/>
  <c r="H104" i="4" s="1"/>
  <c r="F103" i="4"/>
  <c r="H103" i="4" s="1"/>
  <c r="F102" i="4"/>
  <c r="H102" i="4" s="1"/>
  <c r="F101" i="4"/>
  <c r="H101" i="4" s="1"/>
  <c r="L93" i="4"/>
  <c r="E93" i="4"/>
  <c r="F93" i="4" s="1"/>
  <c r="H93" i="4" s="1"/>
  <c r="L92" i="4"/>
  <c r="E92" i="4"/>
  <c r="F92" i="4" s="1"/>
  <c r="H92" i="4" s="1"/>
  <c r="L91" i="4"/>
  <c r="E91" i="4"/>
  <c r="F91" i="4" s="1"/>
  <c r="H91" i="4" s="1"/>
  <c r="L90" i="4"/>
  <c r="F90" i="4"/>
  <c r="H90" i="4" s="1"/>
  <c r="E90" i="4"/>
  <c r="L89" i="4"/>
  <c r="F89" i="4"/>
  <c r="H89" i="4" s="1"/>
  <c r="E89" i="4"/>
  <c r="L88" i="4"/>
  <c r="E88" i="4"/>
  <c r="F88" i="4" s="1"/>
  <c r="H88" i="4" s="1"/>
  <c r="L87" i="4"/>
  <c r="E87" i="4"/>
  <c r="F87" i="4" s="1"/>
  <c r="H87" i="4" s="1"/>
  <c r="L86" i="4"/>
  <c r="F86" i="4"/>
  <c r="H86" i="4" s="1"/>
  <c r="E86" i="4"/>
  <c r="L85" i="4"/>
  <c r="E85" i="4"/>
  <c r="F85" i="4" s="1"/>
  <c r="H85" i="4" s="1"/>
  <c r="L84" i="4"/>
  <c r="H84" i="4"/>
  <c r="L83" i="4"/>
  <c r="H83" i="4"/>
  <c r="L82" i="4"/>
  <c r="F82" i="4"/>
  <c r="H82" i="4" s="1"/>
  <c r="E82" i="4"/>
  <c r="L81" i="4"/>
  <c r="H81" i="4"/>
  <c r="E81" i="4"/>
  <c r="L80" i="4"/>
  <c r="F80" i="4"/>
  <c r="H80" i="4" s="1"/>
  <c r="F79" i="4"/>
  <c r="H79" i="4" s="1"/>
  <c r="F78" i="4"/>
  <c r="H78" i="4" s="1"/>
  <c r="F77" i="4"/>
  <c r="H77" i="4" s="1"/>
  <c r="F76" i="4"/>
  <c r="H76" i="4" s="1"/>
  <c r="L75" i="4"/>
  <c r="H75" i="4"/>
  <c r="F74" i="4"/>
  <c r="H74" i="4" s="1"/>
  <c r="L73" i="4"/>
  <c r="F73" i="4"/>
  <c r="H73" i="4" s="1"/>
  <c r="L72" i="4"/>
  <c r="F72" i="4"/>
  <c r="H72" i="4" s="1"/>
  <c r="F71" i="4"/>
  <c r="H71" i="4" s="1"/>
  <c r="E70" i="4"/>
  <c r="F70" i="4" s="1"/>
  <c r="H70" i="4" s="1"/>
  <c r="L62" i="4"/>
  <c r="E62" i="4"/>
  <c r="F62" i="4" s="1"/>
  <c r="H62" i="4" s="1"/>
  <c r="L61" i="4"/>
  <c r="E61" i="4"/>
  <c r="F61" i="4" s="1"/>
  <c r="H61" i="4" s="1"/>
  <c r="L60" i="4"/>
  <c r="E60" i="4"/>
  <c r="F60" i="4" s="1"/>
  <c r="H60" i="4" s="1"/>
  <c r="L59" i="4"/>
  <c r="E59" i="4"/>
  <c r="F59" i="4" s="1"/>
  <c r="H59" i="4" s="1"/>
  <c r="L58" i="4"/>
  <c r="F58" i="4"/>
  <c r="H58" i="4" s="1"/>
  <c r="E58" i="4"/>
  <c r="L57" i="4"/>
  <c r="E57" i="4"/>
  <c r="F57" i="4" s="1"/>
  <c r="H57" i="4" s="1"/>
  <c r="L56" i="4"/>
  <c r="E56" i="4"/>
  <c r="F56" i="4" s="1"/>
  <c r="H56" i="4" s="1"/>
  <c r="L55" i="4"/>
  <c r="E55" i="4"/>
  <c r="F55" i="4" s="1"/>
  <c r="H55" i="4" s="1"/>
  <c r="L54" i="4"/>
  <c r="E54" i="4"/>
  <c r="F54" i="4" s="1"/>
  <c r="H54" i="4" s="1"/>
  <c r="L53" i="4"/>
  <c r="E53" i="4"/>
  <c r="F53" i="4" s="1"/>
  <c r="H53" i="4" s="1"/>
  <c r="L52" i="4"/>
  <c r="E52" i="4"/>
  <c r="F52" i="4" s="1"/>
  <c r="H52" i="4" s="1"/>
  <c r="L51" i="4"/>
  <c r="E51" i="4"/>
  <c r="F51" i="4" s="1"/>
  <c r="H51" i="4" s="1"/>
  <c r="L50" i="4"/>
  <c r="E50" i="4"/>
  <c r="H50" i="4" s="1"/>
  <c r="L49" i="4"/>
  <c r="H49" i="4"/>
  <c r="L48" i="4"/>
  <c r="F48" i="4"/>
  <c r="H48" i="4" s="1"/>
  <c r="F47" i="4"/>
  <c r="H47" i="4" s="1"/>
  <c r="F46" i="4"/>
  <c r="H46" i="4" s="1"/>
  <c r="L45" i="4"/>
  <c r="F45" i="4"/>
  <c r="H45" i="4" s="1"/>
  <c r="L44" i="4"/>
  <c r="F44" i="4"/>
  <c r="H44" i="4" s="1"/>
  <c r="E44" i="4"/>
  <c r="F43" i="4"/>
  <c r="H43" i="4" s="1"/>
  <c r="F42" i="4"/>
  <c r="H42" i="4" s="1"/>
  <c r="F41" i="4"/>
  <c r="H41" i="4" s="1"/>
  <c r="L40" i="4"/>
  <c r="H40" i="4"/>
  <c r="F39" i="4"/>
  <c r="H39" i="4" s="1"/>
  <c r="L31" i="4"/>
  <c r="F31" i="4"/>
  <c r="H31" i="4" s="1"/>
  <c r="E31" i="4"/>
  <c r="L30" i="4"/>
  <c r="F30" i="4"/>
  <c r="H30" i="4" s="1"/>
  <c r="E30" i="4"/>
  <c r="L29" i="4"/>
  <c r="F29" i="4"/>
  <c r="H29" i="4" s="1"/>
  <c r="E29" i="4"/>
  <c r="L28" i="4"/>
  <c r="F28" i="4"/>
  <c r="H28" i="4" s="1"/>
  <c r="E28" i="4"/>
  <c r="L27" i="4"/>
  <c r="F27" i="4"/>
  <c r="H27" i="4" s="1"/>
  <c r="E27" i="4"/>
  <c r="L26" i="4"/>
  <c r="E26" i="4"/>
  <c r="F26" i="4" s="1"/>
  <c r="H26" i="4" s="1"/>
  <c r="L25" i="4"/>
  <c r="E25" i="4"/>
  <c r="F25" i="4" s="1"/>
  <c r="H25" i="4" s="1"/>
  <c r="L24" i="4"/>
  <c r="E24" i="4"/>
  <c r="F24" i="4" s="1"/>
  <c r="H24" i="4" s="1"/>
  <c r="L23" i="4"/>
  <c r="F23" i="4"/>
  <c r="H23" i="4" s="1"/>
  <c r="E23" i="4"/>
  <c r="L22" i="4"/>
  <c r="F22" i="4"/>
  <c r="H22" i="4" s="1"/>
  <c r="E22" i="4"/>
  <c r="L21" i="4"/>
  <c r="F21" i="4"/>
  <c r="H21" i="4" s="1"/>
  <c r="E21" i="4"/>
  <c r="L20" i="4"/>
  <c r="F20" i="4"/>
  <c r="H20" i="4" s="1"/>
  <c r="E20" i="4"/>
  <c r="L19" i="4"/>
  <c r="F19" i="4"/>
  <c r="H19" i="4" s="1"/>
  <c r="E19" i="4"/>
  <c r="F18" i="4"/>
  <c r="H18" i="4" s="1"/>
  <c r="F17" i="4"/>
  <c r="H17" i="4" s="1"/>
  <c r="F16" i="4"/>
  <c r="H16" i="4" s="1"/>
  <c r="F15" i="4"/>
  <c r="H15" i="4" s="1"/>
  <c r="F14" i="4"/>
  <c r="H14" i="4" s="1"/>
  <c r="H13" i="4"/>
  <c r="F12" i="4"/>
  <c r="H12" i="4" s="1"/>
  <c r="F11" i="4"/>
  <c r="H11" i="4" s="1"/>
  <c r="H10" i="4"/>
  <c r="F9" i="4"/>
  <c r="H9" i="4" s="1"/>
  <c r="F8" i="4"/>
  <c r="D134" i="8"/>
  <c r="C134" i="8"/>
  <c r="D122" i="8"/>
  <c r="C122" i="8"/>
  <c r="C109" i="8"/>
  <c r="D97" i="8"/>
  <c r="C97" i="8"/>
  <c r="D85" i="8"/>
  <c r="C85" i="8"/>
  <c r="L73" i="8"/>
  <c r="K73" i="8"/>
  <c r="M72" i="8"/>
  <c r="N72" i="8" s="1"/>
  <c r="M71" i="8"/>
  <c r="N71" i="8" s="1"/>
  <c r="M70" i="8"/>
  <c r="N70" i="8" s="1"/>
  <c r="M69" i="8"/>
  <c r="N69" i="8" s="1"/>
  <c r="M68" i="8"/>
  <c r="N68" i="8" s="1"/>
  <c r="M67" i="8"/>
  <c r="N67" i="8" s="1"/>
  <c r="M66" i="8"/>
  <c r="N66" i="8" s="1"/>
  <c r="M65" i="8"/>
  <c r="N65" i="8" s="1"/>
  <c r="M64" i="8"/>
  <c r="N64" i="8" s="1"/>
  <c r="M63" i="8"/>
  <c r="N63" i="8" s="1"/>
  <c r="M55" i="8"/>
  <c r="N55" i="8" s="1"/>
  <c r="M54" i="8"/>
  <c r="N54" i="8" s="1"/>
  <c r="M53" i="8"/>
  <c r="N53" i="8" s="1"/>
  <c r="M52" i="8"/>
  <c r="N52" i="8" s="1"/>
  <c r="M51" i="8"/>
  <c r="N51" i="8" s="1"/>
  <c r="M50" i="8"/>
  <c r="N50" i="8" s="1"/>
  <c r="M49" i="8"/>
  <c r="N49" i="8" s="1"/>
  <c r="M48" i="8"/>
  <c r="M47" i="8"/>
  <c r="N47" i="8" s="1"/>
  <c r="K19" i="8"/>
  <c r="M18" i="8"/>
  <c r="N18" i="8" s="1"/>
  <c r="M17" i="8"/>
  <c r="N17" i="8" s="1"/>
  <c r="M16" i="8"/>
  <c r="N16" i="8" s="1"/>
  <c r="M15" i="8"/>
  <c r="N15" i="8" s="1"/>
  <c r="M14" i="8"/>
  <c r="N14" i="8" s="1"/>
  <c r="M13" i="8"/>
  <c r="N13" i="8" s="1"/>
  <c r="M12" i="8"/>
  <c r="N12" i="8" s="1"/>
  <c r="M11" i="8"/>
  <c r="N11" i="8" s="1"/>
  <c r="M10" i="8"/>
  <c r="N10" i="8" s="1"/>
  <c r="M9" i="8"/>
  <c r="N9" i="8" s="1"/>
  <c r="E97" i="8" l="1"/>
  <c r="E109" i="8"/>
  <c r="E122" i="8"/>
  <c r="M19" i="8"/>
  <c r="M57" i="8"/>
  <c r="E134" i="8"/>
  <c r="M73" i="8"/>
  <c r="N73" i="8" s="1"/>
  <c r="E85" i="8"/>
  <c r="F157" i="4"/>
  <c r="H132" i="4"/>
  <c r="H157" i="4" s="1"/>
  <c r="F33" i="4"/>
  <c r="H64" i="4"/>
  <c r="H8" i="4"/>
  <c r="H33" i="4" s="1"/>
  <c r="H126" i="4"/>
  <c r="F64" i="4"/>
  <c r="H188" i="4"/>
  <c r="H250" i="4"/>
  <c r="H95" i="4"/>
  <c r="H219" i="4"/>
  <c r="F188" i="4"/>
  <c r="F95" i="4"/>
  <c r="F219" i="4"/>
  <c r="F126" i="4"/>
  <c r="F250" i="4"/>
  <c r="H252" i="4" l="1"/>
</calcChain>
</file>

<file path=xl/sharedStrings.xml><?xml version="1.0" encoding="utf-8"?>
<sst xmlns="http://schemas.openxmlformats.org/spreadsheetml/2006/main" count="2367" uniqueCount="456">
  <si>
    <t>OUTLAY</t>
  </si>
  <si>
    <t>NO BET</t>
  </si>
  <si>
    <t>TO WIN $/RACE</t>
  </si>
  <si>
    <t>RETURN</t>
  </si>
  <si>
    <t>RANDWICK</t>
  </si>
  <si>
    <t>EAGLE FARM</t>
  </si>
  <si>
    <t>TRACK:</t>
  </si>
  <si>
    <t>RACE:</t>
  </si>
  <si>
    <t>ASS/ODD</t>
  </si>
  <si>
    <t>RESULTS</t>
  </si>
  <si>
    <t>MARKET:</t>
  </si>
  <si>
    <t>TOTAL OUTLAY:</t>
  </si>
  <si>
    <t>PROFIT:</t>
  </si>
  <si>
    <t>FLEMINGTON</t>
  </si>
  <si>
    <t>KALGOORLIE</t>
  </si>
  <si>
    <t>NO</t>
  </si>
  <si>
    <t>TAB</t>
  </si>
  <si>
    <t>HORSES</t>
  </si>
  <si>
    <t>RESULT:</t>
  </si>
  <si>
    <r>
      <rPr>
        <b/>
        <sz val="11"/>
        <color theme="1"/>
        <rFont val="Calibri"/>
        <family val="2"/>
        <scheme val="minor"/>
      </rPr>
      <t>MARKET MOVES</t>
    </r>
    <r>
      <rPr>
        <b/>
        <sz val="11"/>
        <color theme="4" tint="-0.499984740745262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FLUC'S</t>
    </r>
  </si>
  <si>
    <r>
      <rPr>
        <b/>
        <sz val="11"/>
        <color theme="1"/>
        <rFont val="Calibri"/>
        <family val="2"/>
        <scheme val="minor"/>
      </rPr>
      <t>MONEY MOVERS</t>
    </r>
    <r>
      <rPr>
        <b/>
        <sz val="11"/>
        <color theme="4" tint="-0.499984740745262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M/O</t>
    </r>
  </si>
  <si>
    <r>
      <t xml:space="preserve">Refer </t>
    </r>
    <r>
      <rPr>
        <b/>
        <sz val="11"/>
        <color rgb="FFFF0000"/>
        <rFont val="Calibri"/>
        <family val="2"/>
        <scheme val="minor"/>
      </rPr>
      <t>*</t>
    </r>
  </si>
  <si>
    <t>P/L</t>
  </si>
  <si>
    <t>TOTAL</t>
  </si>
  <si>
    <t xml:space="preserve"> RACEBIZ  - PUNTING WITH A DIFFERENCE - 1300 RACEBIZ</t>
  </si>
  <si>
    <t>OPENING BSP</t>
  </si>
  <si>
    <t>CLOSING BSP</t>
  </si>
  <si>
    <t xml:space="preserve">Impact </t>
  </si>
  <si>
    <t>Value</t>
  </si>
  <si>
    <t>RaceBiz Selectn</t>
  </si>
  <si>
    <t>Report</t>
  </si>
  <si>
    <r>
      <rPr>
        <b/>
        <sz val="14"/>
        <color theme="4" tint="-0.499984740745262"/>
        <rFont val="Calibri"/>
        <family val="2"/>
        <scheme val="minor"/>
      </rPr>
      <t xml:space="preserve">RACEBIZ </t>
    </r>
    <r>
      <rPr>
        <b/>
        <sz val="14"/>
        <color rgb="FFFF0000"/>
        <rFont val="Calibri"/>
        <family val="2"/>
        <scheme val="minor"/>
      </rPr>
      <t>BEST BETS</t>
    </r>
  </si>
  <si>
    <t>NUMBER:</t>
  </si>
  <si>
    <t>SELECTIONS:</t>
  </si>
  <si>
    <t>ACT/ODDS</t>
  </si>
  <si>
    <t>PR/LOSS</t>
  </si>
  <si>
    <r>
      <rPr>
        <b/>
        <sz val="14"/>
        <color theme="4" tint="-0.499984740745262"/>
        <rFont val="Calibri"/>
        <family val="2"/>
        <scheme val="minor"/>
      </rPr>
      <t xml:space="preserve">RACEBIZ </t>
    </r>
    <r>
      <rPr>
        <b/>
        <sz val="14"/>
        <color rgb="FFFF0000"/>
        <rFont val="Calibri"/>
        <family val="2"/>
        <scheme val="minor"/>
      </rPr>
      <t>TOP</t>
    </r>
    <r>
      <rPr>
        <b/>
        <sz val="14"/>
        <color theme="4" tint="-0.499984740745262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MONEY MOVERS M/O</t>
    </r>
  </si>
  <si>
    <t>BSP $</t>
  </si>
  <si>
    <t>ODDS</t>
  </si>
  <si>
    <r>
      <t xml:space="preserve">Refer  </t>
    </r>
    <r>
      <rPr>
        <b/>
        <sz val="11"/>
        <color rgb="FFFF0000"/>
        <rFont val="Calibri"/>
        <family val="2"/>
        <scheme val="minor"/>
      </rPr>
      <t xml:space="preserve">M/O </t>
    </r>
  </si>
  <si>
    <t xml:space="preserve">OPEN/BSP </t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</si>
  <si>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DAYS RESULTS TOTAL</t>
    </r>
  </si>
  <si>
    <t>RATED RACES</t>
  </si>
  <si>
    <t>BEST BETS</t>
  </si>
  <si>
    <t>MONEY MOVERS</t>
  </si>
  <si>
    <t xml:space="preserve"> E/Class</t>
  </si>
  <si>
    <r>
      <t>TOTAL PROFIT/</t>
    </r>
    <r>
      <rPr>
        <b/>
        <sz val="12"/>
        <color rgb="FFFF0000"/>
        <rFont val="Calibri"/>
        <family val="2"/>
        <scheme val="minor"/>
      </rPr>
      <t>(LOSS)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</si>
  <si>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TOP RATED HORSES  RESULTS TOTAL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</si>
  <si>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DAILY RATED RACES RESULTS TOTAL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</si>
  <si>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BEST BETS RESULTS TOTAL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</si>
  <si>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MONEY MOVERS M/O RESULTS TOTAL</t>
    </r>
  </si>
  <si>
    <t>TOP RATED HORSES</t>
  </si>
  <si>
    <t>TRI &amp; F4'S</t>
  </si>
  <si>
    <t xml:space="preserve">TOTAL OUTLAY: </t>
  </si>
  <si>
    <t>RATING</t>
  </si>
  <si>
    <r>
      <rPr>
        <b/>
        <sz val="14"/>
        <color theme="4" tint="-0.499984740745262"/>
        <rFont val="Calibri"/>
        <family val="2"/>
        <scheme val="minor"/>
      </rPr>
      <t xml:space="preserve">RACEBIZ </t>
    </r>
    <r>
      <rPr>
        <b/>
        <sz val="14"/>
        <color rgb="FFFF0000"/>
        <rFont val="Calibri"/>
        <family val="2"/>
        <scheme val="minor"/>
      </rPr>
      <t>TOP</t>
    </r>
    <r>
      <rPr>
        <b/>
        <sz val="14"/>
        <color theme="4" tint="-0.499984740745262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RATED HORSES</t>
    </r>
  </si>
  <si>
    <t>MONEY</t>
  </si>
  <si>
    <t>MOVERS</t>
  </si>
  <si>
    <t>BEST BETS - MONEY MOVERS - TOP RATED HORSES - TOTAL RESULTS</t>
  </si>
  <si>
    <t>RaceBiz Selection</t>
  </si>
  <si>
    <r>
      <rPr>
        <b/>
        <sz val="11"/>
        <color theme="1"/>
        <rFont val="Calibri"/>
        <family val="2"/>
        <scheme val="minor"/>
      </rPr>
      <t>MARKET</t>
    </r>
    <r>
      <rPr>
        <b/>
        <sz val="11"/>
        <color theme="4" tint="-0.499984740745262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FLUC'S</t>
    </r>
  </si>
  <si>
    <r>
      <t xml:space="preserve">Override NO BET - Type </t>
    </r>
    <r>
      <rPr>
        <b/>
        <sz val="11"/>
        <color rgb="FFFF0000"/>
        <rFont val="Calibri"/>
        <family val="2"/>
        <scheme val="minor"/>
      </rPr>
      <t>B</t>
    </r>
  </si>
  <si>
    <r>
      <t xml:space="preserve">SAT </t>
    </r>
    <r>
      <rPr>
        <b/>
        <sz val="11"/>
        <color rgb="FFFF0000"/>
        <rFont val="Calibri"/>
        <family val="2"/>
        <scheme val="minor"/>
      </rPr>
      <t>FLUC</t>
    </r>
    <r>
      <rPr>
        <b/>
        <sz val="11"/>
        <rFont val="Calibri"/>
        <family val="2"/>
        <scheme val="minor"/>
      </rPr>
      <t xml:space="preserve"> </t>
    </r>
  </si>
  <si>
    <r>
      <t xml:space="preserve">SAT </t>
    </r>
    <r>
      <rPr>
        <b/>
        <sz val="11"/>
        <color rgb="FFFF0000"/>
        <rFont val="Calibri"/>
        <family val="2"/>
        <scheme val="minor"/>
      </rPr>
      <t xml:space="preserve">FLUC </t>
    </r>
  </si>
  <si>
    <r>
      <t xml:space="preserve">FRI </t>
    </r>
    <r>
      <rPr>
        <b/>
        <sz val="11"/>
        <color rgb="FFFF0000"/>
        <rFont val="Calibri"/>
        <family val="2"/>
        <scheme val="minor"/>
      </rPr>
      <t>M/O $</t>
    </r>
  </si>
  <si>
    <r>
      <t xml:space="preserve">SAT </t>
    </r>
    <r>
      <rPr>
        <b/>
        <sz val="11"/>
        <color rgb="FFFF0000"/>
        <rFont val="Calibri"/>
        <family val="2"/>
        <scheme val="minor"/>
      </rPr>
      <t>M/O $</t>
    </r>
  </si>
  <si>
    <r>
      <t xml:space="preserve">SAT </t>
    </r>
    <r>
      <rPr>
        <b/>
        <sz val="11"/>
        <color rgb="FFFF0000"/>
        <rFont val="Calibri"/>
        <family val="2"/>
        <scheme val="minor"/>
      </rPr>
      <t>M/O  $</t>
    </r>
  </si>
  <si>
    <r>
      <t xml:space="preserve">FRI </t>
    </r>
    <r>
      <rPr>
        <b/>
        <sz val="11"/>
        <color rgb="FFFF0000"/>
        <rFont val="Calibri"/>
        <family val="2"/>
        <scheme val="minor"/>
      </rPr>
      <t>FLUC</t>
    </r>
    <r>
      <rPr>
        <b/>
        <sz val="11"/>
        <rFont val="Calibri"/>
        <family val="2"/>
        <scheme val="minor"/>
      </rPr>
      <t xml:space="preserve">  </t>
    </r>
  </si>
  <si>
    <r>
      <t>SAT</t>
    </r>
    <r>
      <rPr>
        <b/>
        <sz val="11"/>
        <color rgb="FFFF0000"/>
        <rFont val="Calibri"/>
        <family val="2"/>
        <scheme val="minor"/>
      </rPr>
      <t xml:space="preserve"> FLUC</t>
    </r>
  </si>
  <si>
    <t xml:space="preserve">1 OCTOBER SATURDAY 2022 RACEBIZ PRO- </t>
  </si>
  <si>
    <r>
      <t>1 OCTOBER SATURDAY 2022 RACEBIZ PRO-</t>
    </r>
    <r>
      <rPr>
        <b/>
        <sz val="12"/>
        <color rgb="FFFF0000"/>
        <rFont val="Calibri"/>
        <family val="2"/>
        <scheme val="minor"/>
      </rPr>
      <t>FLEMINGTON</t>
    </r>
  </si>
  <si>
    <r>
      <t>1 OCTOBER SATURDAY 2022 RACEBIZ PRO-</t>
    </r>
    <r>
      <rPr>
        <b/>
        <sz val="12"/>
        <color rgb="FFFF0000"/>
        <rFont val="Calibri"/>
        <family val="2"/>
        <scheme val="minor"/>
      </rPr>
      <t>EAGLE FARM</t>
    </r>
  </si>
  <si>
    <r>
      <t>1 OCTOBER SATURDAY 2022 RACEBIZ PRO-</t>
    </r>
    <r>
      <rPr>
        <b/>
        <sz val="12"/>
        <color rgb="FFFF0000"/>
        <rFont val="Calibri"/>
        <family val="2"/>
        <scheme val="minor"/>
      </rPr>
      <t>RANDWICK</t>
    </r>
  </si>
  <si>
    <r>
      <t>DATE:</t>
    </r>
    <r>
      <rPr>
        <b/>
        <sz val="12"/>
        <color rgb="FFFF0000"/>
        <rFont val="Calibri"/>
        <family val="2"/>
        <scheme val="minor"/>
      </rPr>
      <t>1 October Sat 2022</t>
    </r>
  </si>
  <si>
    <t>1400m</t>
  </si>
  <si>
    <t>LISTED</t>
  </si>
  <si>
    <t>1.15 PM</t>
  </si>
  <si>
    <t>REGALO DI GAETANO</t>
  </si>
  <si>
    <t>CHARACTER</t>
  </si>
  <si>
    <t>RIDDLE ME THAT</t>
  </si>
  <si>
    <t>HOLBIEN</t>
  </si>
  <si>
    <t>POLAND</t>
  </si>
  <si>
    <t>VIRAL</t>
  </si>
  <si>
    <t>WINNING PARTNER</t>
  </si>
  <si>
    <t>I AM BENE</t>
  </si>
  <si>
    <t>MR EXCLUSIVE</t>
  </si>
  <si>
    <t xml:space="preserve">VISINARI </t>
  </si>
  <si>
    <t>*</t>
  </si>
  <si>
    <t>SWISS EXILE</t>
  </si>
  <si>
    <t>BRERETON</t>
  </si>
  <si>
    <t>CANNONBALL</t>
  </si>
  <si>
    <t>BUENOS NOCHES</t>
  </si>
  <si>
    <t>SPACEWALK</t>
  </si>
  <si>
    <t>STUPENDO</t>
  </si>
  <si>
    <t>DOULL</t>
  </si>
  <si>
    <t>ZOU SENSATION</t>
  </si>
  <si>
    <t>GREAT BARRIER REEF</t>
  </si>
  <si>
    <t>GENERAL BARCA</t>
  </si>
  <si>
    <t>SUNZOU</t>
  </si>
  <si>
    <t>3.05 PM</t>
  </si>
  <si>
    <t>1100m</t>
  </si>
  <si>
    <t>3YO-GROUP 2</t>
  </si>
  <si>
    <t>3.45 PM</t>
  </si>
  <si>
    <t>2510m</t>
  </si>
  <si>
    <t>GROUP 3</t>
  </si>
  <si>
    <t>VOW AND DECLARE</t>
  </si>
  <si>
    <t>DAQIANSWEET JUNIOR</t>
  </si>
  <si>
    <t>MIDNIGHT BLUE</t>
  </si>
  <si>
    <t>LUNAR FLARE</t>
  </si>
  <si>
    <t>AURORA'S SYMPHONY</t>
  </si>
  <si>
    <t xml:space="preserve">FRANCESCO GUARDI </t>
  </si>
  <si>
    <t xml:space="preserve">THE GOOD FIGHT </t>
  </si>
  <si>
    <t>TEAM CAPTAIN</t>
  </si>
  <si>
    <t xml:space="preserve">KING OF THE CASTLE </t>
  </si>
  <si>
    <t>DESERT ICON</t>
  </si>
  <si>
    <t xml:space="preserve">SHERAZ </t>
  </si>
  <si>
    <t>SERPENTINE</t>
  </si>
  <si>
    <t xml:space="preserve">HIGH EMOCEAN </t>
  </si>
  <si>
    <t xml:space="preserve">SAN HUBERTO </t>
  </si>
  <si>
    <r>
      <t xml:space="preserve">INTERPRETATION </t>
    </r>
    <r>
      <rPr>
        <b/>
        <sz val="9"/>
        <color rgb="FFFF0000"/>
        <rFont val="Arial"/>
        <family val="2"/>
      </rPr>
      <t>100</t>
    </r>
  </si>
  <si>
    <t>2000m</t>
  </si>
  <si>
    <t>SWP-GROUP 1</t>
  </si>
  <si>
    <t>4.25 PM</t>
  </si>
  <si>
    <t>TURNBULL</t>
  </si>
  <si>
    <r>
      <rPr>
        <b/>
        <sz val="11"/>
        <rFont val="Calibri"/>
        <family val="2"/>
        <scheme val="minor"/>
      </rPr>
      <t>OPENING</t>
    </r>
    <r>
      <rPr>
        <b/>
        <sz val="11"/>
        <color theme="1"/>
        <rFont val="Calibri"/>
        <family val="2"/>
        <scheme val="minor"/>
      </rPr>
      <t xml:space="preserve"> BSP</t>
    </r>
  </si>
  <si>
    <t>DUAIS</t>
  </si>
  <si>
    <t>PROFONDO</t>
  </si>
  <si>
    <t>CHAPADA</t>
  </si>
  <si>
    <t>ALEGRON</t>
  </si>
  <si>
    <t>SMOKIN' ROMANS</t>
  </si>
  <si>
    <t xml:space="preserve">GREAT HOUSE </t>
  </si>
  <si>
    <t xml:space="preserve">NUMERIAN </t>
  </si>
  <si>
    <t xml:space="preserve">KNIGHTS ORDER </t>
  </si>
  <si>
    <t>YOUNG WERTHER</t>
  </si>
  <si>
    <t>CRYSTAL PEGASUS</t>
  </si>
  <si>
    <t xml:space="preserve">LUNCIES </t>
  </si>
  <si>
    <t>MAXIMAL</t>
  </si>
  <si>
    <t xml:space="preserve">SUREFIRE </t>
  </si>
  <si>
    <t xml:space="preserve">HEZASHOCKA </t>
  </si>
  <si>
    <r>
      <t xml:space="preserve">INSPIRATIONAL GIRL </t>
    </r>
    <r>
      <rPr>
        <b/>
        <sz val="9"/>
        <color rgb="FFFF0000"/>
        <rFont val="Arial"/>
        <family val="2"/>
      </rPr>
      <t>100 100</t>
    </r>
  </si>
  <si>
    <t xml:space="preserve">GOLD TRIP </t>
  </si>
  <si>
    <t>PRIVATE EYE</t>
  </si>
  <si>
    <t>BALLER</t>
  </si>
  <si>
    <t>THE ASTROLOGIST</t>
  </si>
  <si>
    <t>SIRIUS SUSPECT</t>
  </si>
  <si>
    <t>KEMALPASA</t>
  </si>
  <si>
    <t>TYCOONIST</t>
  </si>
  <si>
    <t>ATHELRIC</t>
  </si>
  <si>
    <t>ZOUTORI</t>
  </si>
  <si>
    <t>SHAQUERO</t>
  </si>
  <si>
    <t>WILD PLANET</t>
  </si>
  <si>
    <t>IT'SOURTIME</t>
  </si>
  <si>
    <t>SWATS THAT</t>
  </si>
  <si>
    <t>5.05 PM</t>
  </si>
  <si>
    <t>1200m</t>
  </si>
  <si>
    <t>SWP-GROUP 2</t>
  </si>
  <si>
    <t>STAKES</t>
  </si>
  <si>
    <r>
      <t xml:space="preserve">ROCH 'N' HORSE </t>
    </r>
    <r>
      <rPr>
        <b/>
        <sz val="9"/>
        <color rgb="FFFF0000"/>
        <rFont val="Arial"/>
        <family val="2"/>
      </rPr>
      <t>100 100</t>
    </r>
  </si>
  <si>
    <t>1800m</t>
  </si>
  <si>
    <t>3YO-LISTED</t>
  </si>
  <si>
    <t>5.40 PM</t>
  </si>
  <si>
    <t>RED SUN SENSATION</t>
  </si>
  <si>
    <t>GRAND PIERRO</t>
  </si>
  <si>
    <t>SIR TOROBEEL</t>
  </si>
  <si>
    <t>MAKALU</t>
  </si>
  <si>
    <t>DREAM HOUR</t>
  </si>
  <si>
    <t>KAPAKIRI</t>
  </si>
  <si>
    <t>BERARDINO</t>
  </si>
  <si>
    <t>PAVITRA</t>
  </si>
  <si>
    <t xml:space="preserve">BRING THE BOOM </t>
  </si>
  <si>
    <t xml:space="preserve">KING'S CROSSING </t>
  </si>
  <si>
    <t>CADAZIO</t>
  </si>
  <si>
    <t xml:space="preserve">ROZNAMLA </t>
  </si>
  <si>
    <t xml:space="preserve">ARTZINO </t>
  </si>
  <si>
    <t xml:space="preserve">MR MAESTRO </t>
  </si>
  <si>
    <r>
      <t xml:space="preserve">MAJOR BEEL </t>
    </r>
    <r>
      <rPr>
        <b/>
        <sz val="9"/>
        <color rgb="FFFF0000"/>
        <rFont val="Arial"/>
        <family val="2"/>
      </rPr>
      <t>100</t>
    </r>
  </si>
  <si>
    <t>12.33 PM</t>
  </si>
  <si>
    <t>2400m</t>
  </si>
  <si>
    <t>BM-78</t>
  </si>
  <si>
    <t>TOP ORDER</t>
  </si>
  <si>
    <t>POPULIST</t>
  </si>
  <si>
    <t>SAINT MARTIN</t>
  </si>
  <si>
    <t>PORT MOURANT</t>
  </si>
  <si>
    <t xml:space="preserve">TAPPY'S LAD </t>
  </si>
  <si>
    <t xml:space="preserve">FORTIFIED </t>
  </si>
  <si>
    <t xml:space="preserve">ZA CEIBAS </t>
  </si>
  <si>
    <t>OTYRAR 100 100</t>
  </si>
  <si>
    <t>1.08 PM</t>
  </si>
  <si>
    <t>3YP-HANDICAP</t>
  </si>
  <si>
    <t>BOOM COURT</t>
  </si>
  <si>
    <t>NARNIA</t>
  </si>
  <si>
    <t>HONKYTONK DIVA</t>
  </si>
  <si>
    <t>SOOTHSAYER</t>
  </si>
  <si>
    <t>NOAH 'N' A DEEL</t>
  </si>
  <si>
    <t>PAIENBARA</t>
  </si>
  <si>
    <t>CLASSIQUE GAL</t>
  </si>
  <si>
    <t>SECRET QUALITY</t>
  </si>
  <si>
    <t>BINDING</t>
  </si>
  <si>
    <r>
      <t>PLUNDERING</t>
    </r>
    <r>
      <rPr>
        <b/>
        <sz val="9"/>
        <color rgb="FFFF0000"/>
        <rFont val="Arial"/>
        <family val="2"/>
      </rPr>
      <t xml:space="preserve"> 100</t>
    </r>
  </si>
  <si>
    <t>ALDERMAN</t>
  </si>
  <si>
    <t>SO DAPPER</t>
  </si>
  <si>
    <t>ARCTIC WOLF</t>
  </si>
  <si>
    <t>CROCKETT</t>
  </si>
  <si>
    <t>CALL ME LEGEND</t>
  </si>
  <si>
    <t>LUVYOUANYTIME</t>
  </si>
  <si>
    <t>TOO MUCH CLASS</t>
  </si>
  <si>
    <t>SHOPPING ESPRIT</t>
  </si>
  <si>
    <t>JUST TOZZA</t>
  </si>
  <si>
    <t>CLEAR BLONDE</t>
  </si>
  <si>
    <t>APPLICATIONS</t>
  </si>
  <si>
    <t>GO DARCY</t>
  </si>
  <si>
    <t>MOKTAFFY</t>
  </si>
  <si>
    <t>HIGHLIGHTS 100</t>
  </si>
  <si>
    <t>BEST OUTSIDER:</t>
  </si>
  <si>
    <t>THE GARDEN 100</t>
  </si>
  <si>
    <t>GIGA KICK 100</t>
  </si>
  <si>
    <t>1.43 PM</t>
  </si>
  <si>
    <t>BM-75</t>
  </si>
  <si>
    <t>GEMELON BOLT</t>
  </si>
  <si>
    <t>KAVAK</t>
  </si>
  <si>
    <t>SHAMATON</t>
  </si>
  <si>
    <t>MIX</t>
  </si>
  <si>
    <t>FREDERICK THE DANE</t>
  </si>
  <si>
    <t>MISHANI FRAUDSTER</t>
  </si>
  <si>
    <t>MISCHIEF MANAGED</t>
  </si>
  <si>
    <t>VAST KAMA</t>
  </si>
  <si>
    <t>DYNAMIC DUO</t>
  </si>
  <si>
    <t>RUBY JULY</t>
  </si>
  <si>
    <t>EXTREMIST</t>
  </si>
  <si>
    <t>ADONISEA</t>
  </si>
  <si>
    <t>STAR GAMBLE</t>
  </si>
  <si>
    <t>SHINSHINTO</t>
  </si>
  <si>
    <t>FETCH 100</t>
  </si>
  <si>
    <t>3.37 PM</t>
  </si>
  <si>
    <t>1000m</t>
  </si>
  <si>
    <t>FINAL</t>
  </si>
  <si>
    <t>4.17 PM</t>
  </si>
  <si>
    <t>1600m</t>
  </si>
  <si>
    <t>BM-90</t>
  </si>
  <si>
    <t>LIGULATE</t>
  </si>
  <si>
    <t>BOTTEGA</t>
  </si>
  <si>
    <t>PHAISTOS</t>
  </si>
  <si>
    <t>CLOAK</t>
  </si>
  <si>
    <t>SIR BARNABUS</t>
  </si>
  <si>
    <t>TREVELYAN</t>
  </si>
  <si>
    <t>JETTY</t>
  </si>
  <si>
    <t>VENDIDIT</t>
  </si>
  <si>
    <t xml:space="preserve">TRADUCE </t>
  </si>
  <si>
    <t xml:space="preserve">ROMAKASH </t>
  </si>
  <si>
    <t xml:space="preserve">GREEK HERO </t>
  </si>
  <si>
    <r>
      <t xml:space="preserve">MOB BUSTER </t>
    </r>
    <r>
      <rPr>
        <b/>
        <sz val="9"/>
        <color rgb="FFFF0000"/>
        <rFont val="Arial"/>
        <family val="2"/>
      </rPr>
      <t>100</t>
    </r>
  </si>
  <si>
    <t>IMPASSE</t>
  </si>
  <si>
    <t>WINSIDE</t>
  </si>
  <si>
    <t>GREY DEFENCE</t>
  </si>
  <si>
    <t>ICE IN VANCOUVER</t>
  </si>
  <si>
    <t>MISS DIVINE EM</t>
  </si>
  <si>
    <t>HOT SPRING GOLD</t>
  </si>
  <si>
    <t>GENZAI THE WOLF</t>
  </si>
  <si>
    <t>TARA JASMINE</t>
  </si>
  <si>
    <t>ACROBATIC</t>
  </si>
  <si>
    <t>GENERAL DUBAI</t>
  </si>
  <si>
    <t>SWEET MARGOT MAY</t>
  </si>
  <si>
    <t>LEAVE ME SOME</t>
  </si>
  <si>
    <t>4.57 PM</t>
  </si>
  <si>
    <t>BM-85</t>
  </si>
  <si>
    <t>BIRRIECART 100</t>
  </si>
  <si>
    <t>1.00 PM</t>
  </si>
  <si>
    <t>BM-88</t>
  </si>
  <si>
    <t>WONDERFUL RIRI</t>
  </si>
  <si>
    <t>CASINO KID</t>
  </si>
  <si>
    <t>KALINO</t>
  </si>
  <si>
    <t>SINGAPURA</t>
  </si>
  <si>
    <t>TAMERLANE</t>
  </si>
  <si>
    <t>CISCO BAY</t>
  </si>
  <si>
    <t xml:space="preserve">O'MUDGEE </t>
  </si>
  <si>
    <t xml:space="preserve">PATERNAL </t>
  </si>
  <si>
    <t xml:space="preserve">KAAPFEVER </t>
  </si>
  <si>
    <t xml:space="preserve">MAHAGONI </t>
  </si>
  <si>
    <t>BLESK</t>
  </si>
  <si>
    <t>HOSIER</t>
  </si>
  <si>
    <t xml:space="preserve">ESTI FENY </t>
  </si>
  <si>
    <t>ARNOLD 100 100</t>
  </si>
  <si>
    <t>3YOF-GROUP 1</t>
  </si>
  <si>
    <t>FLIGHT SK</t>
  </si>
  <si>
    <t>FIREBURN</t>
  </si>
  <si>
    <t>SHE'S EXTREME</t>
  </si>
  <si>
    <t>NORTH STAR LASS</t>
  </si>
  <si>
    <t>MADAME POMMERY</t>
  </si>
  <si>
    <t>BYRON BELLE</t>
  </si>
  <si>
    <t>WHISKER TO WHISKER</t>
  </si>
  <si>
    <t>WOLVERINE</t>
  </si>
  <si>
    <t xml:space="preserve">RENAISSANCE WOMAN </t>
  </si>
  <si>
    <t>ZOUGOTCHA 100</t>
  </si>
  <si>
    <t>MASKED CRUSADER</t>
  </si>
  <si>
    <t>MAZU</t>
  </si>
  <si>
    <t>APACHE CHASE</t>
  </si>
  <si>
    <t>KEMENTARI</t>
  </si>
  <si>
    <t>OVERPASS</t>
  </si>
  <si>
    <t>SHELBY SIXTYSIX</t>
  </si>
  <si>
    <t>PRIME CANDIDATE</t>
  </si>
  <si>
    <t>BRUTALITY</t>
  </si>
  <si>
    <t>IT'S ME</t>
  </si>
  <si>
    <r>
      <t xml:space="preserve">LOST AND RUNNING </t>
    </r>
    <r>
      <rPr>
        <b/>
        <sz val="9"/>
        <color rgb="FFFF0000"/>
        <rFont val="Arial"/>
        <family val="2"/>
      </rPr>
      <t>100 100</t>
    </r>
  </si>
  <si>
    <t>3.25 PM</t>
  </si>
  <si>
    <t>WFA-GROUP 2</t>
  </si>
  <si>
    <t xml:space="preserve">4.05 PM </t>
  </si>
  <si>
    <t>GROUP 1</t>
  </si>
  <si>
    <t>EPSOM</t>
  </si>
  <si>
    <t>CONVERGE</t>
  </si>
  <si>
    <t>ELLSBERG</t>
  </si>
  <si>
    <t>NIMALEE</t>
  </si>
  <si>
    <t>FANGIRL</t>
  </si>
  <si>
    <t>KIKU</t>
  </si>
  <si>
    <t>HINGED</t>
  </si>
  <si>
    <t>PIPPALI</t>
  </si>
  <si>
    <t xml:space="preserve">ICEBATH </t>
  </si>
  <si>
    <t xml:space="preserve">CROSS TALK </t>
  </si>
  <si>
    <t xml:space="preserve">WAR ETERNAL </t>
  </si>
  <si>
    <t xml:space="preserve">TOP RANKED 100 100 </t>
  </si>
  <si>
    <t>4.45 PM</t>
  </si>
  <si>
    <t>2400 PM</t>
  </si>
  <si>
    <t>GROUP-METOPOLITN</t>
  </si>
  <si>
    <t>SACRAMENTO</t>
  </si>
  <si>
    <t>REALM OF FLOWERS</t>
  </si>
  <si>
    <t>CARIF</t>
  </si>
  <si>
    <t xml:space="preserve">STOCKMAN </t>
  </si>
  <si>
    <t xml:space="preserve">LE DON DE VIE </t>
  </si>
  <si>
    <t xml:space="preserve">KUKERACHA </t>
  </si>
  <si>
    <t>ARAPAHO</t>
  </si>
  <si>
    <t xml:space="preserve">MANKAYAN </t>
  </si>
  <si>
    <t>NO COMPROMISE</t>
  </si>
  <si>
    <t>SUREFIRE</t>
  </si>
  <si>
    <t>GROVE FERRY</t>
  </si>
  <si>
    <t xml:space="preserve">CHALK STREAM </t>
  </si>
  <si>
    <t xml:space="preserve">HAMERON </t>
  </si>
  <si>
    <t>DURSTON 100 100</t>
  </si>
  <si>
    <t>4.53 PM</t>
  </si>
  <si>
    <t>1300m</t>
  </si>
  <si>
    <t>4YO-0MLY</t>
  </si>
  <si>
    <t>HALATORION</t>
  </si>
  <si>
    <t>COLD AS COLD</t>
  </si>
  <si>
    <t>NICKLAUS</t>
  </si>
  <si>
    <t>LOVE DRUNK BABY</t>
  </si>
  <si>
    <t>WINSALOT</t>
  </si>
  <si>
    <t>FAIR JUSTICE</t>
  </si>
  <si>
    <t>JOLLY LACE</t>
  </si>
  <si>
    <t>PETITE LA FEMME</t>
  </si>
  <si>
    <t>SNEAKY FOX</t>
  </si>
  <si>
    <t>WESTERN RHYTHM</t>
  </si>
  <si>
    <t>PRIZE PURSUIT 100 100</t>
  </si>
  <si>
    <t>5.30 PM</t>
  </si>
  <si>
    <t>BM-72</t>
  </si>
  <si>
    <t>YEAH DARDY</t>
  </si>
  <si>
    <t>EXCELLENT DREAM</t>
  </si>
  <si>
    <t>AGASSI</t>
  </si>
  <si>
    <t>JERICHO MISSILE</t>
  </si>
  <si>
    <t>STARTTHEFRIAR</t>
  </si>
  <si>
    <t>DOUBLE SPICE</t>
  </si>
  <si>
    <t>DARK ASSAULT</t>
  </si>
  <si>
    <t>MRS BROWN'S BOY</t>
  </si>
  <si>
    <t>TURBO POWER</t>
  </si>
  <si>
    <t>VITAL BLAST</t>
  </si>
  <si>
    <r>
      <t xml:space="preserve">NURHACI </t>
    </r>
    <r>
      <rPr>
        <b/>
        <sz val="9"/>
        <color rgb="FFFF0000"/>
        <rFont val="Arial"/>
        <family val="2"/>
      </rPr>
      <t>100</t>
    </r>
  </si>
  <si>
    <t>7.15 PM</t>
  </si>
  <si>
    <t>3YO+1MW</t>
  </si>
  <si>
    <t>POWERFUL</t>
  </si>
  <si>
    <t>NO CHANGE</t>
  </si>
  <si>
    <t>KALLAROO</t>
  </si>
  <si>
    <t>WINE NIGHT</t>
  </si>
  <si>
    <t>DUNBAR</t>
  </si>
  <si>
    <t>GREEN AND SHADY</t>
  </si>
  <si>
    <t>JAKESTAR</t>
  </si>
  <si>
    <t>MARKET STRYKE</t>
  </si>
  <si>
    <t>I AM SPARTACUS</t>
  </si>
  <si>
    <t>LITTLE SES</t>
  </si>
  <si>
    <t>SOLARIZE</t>
  </si>
  <si>
    <t>BALDERDASH</t>
  </si>
  <si>
    <t>DESERT THORN</t>
  </si>
  <si>
    <t>AGENT KENSINGTON</t>
  </si>
  <si>
    <t>SATURDAY SINNER</t>
  </si>
  <si>
    <t>KNIGHT TEMPEST</t>
  </si>
  <si>
    <t>M/O</t>
  </si>
  <si>
    <t>M/O*</t>
  </si>
  <si>
    <t>M/O**</t>
  </si>
  <si>
    <t>FLEM</t>
  </si>
  <si>
    <t>CHARM STONE</t>
  </si>
  <si>
    <t>VISINARI</t>
  </si>
  <si>
    <t>GIGA KICK</t>
  </si>
  <si>
    <t>INTERPRETATION</t>
  </si>
  <si>
    <t>GOLD TRIP</t>
  </si>
  <si>
    <t>ARTZINO</t>
  </si>
  <si>
    <t>RAND</t>
  </si>
  <si>
    <t>MAHAGONI</t>
  </si>
  <si>
    <t>MONTEFILLA</t>
  </si>
  <si>
    <t>BACCHANALIA</t>
  </si>
  <si>
    <t xml:space="preserve">EAGLE </t>
  </si>
  <si>
    <t>PLUNDERING</t>
  </si>
  <si>
    <t>LARRIKIN ROGUE</t>
  </si>
  <si>
    <t>N/A</t>
  </si>
  <si>
    <t>ZOUGOTCHA</t>
  </si>
  <si>
    <t>PRIDE OF JENNI</t>
  </si>
  <si>
    <t>EAGLE</t>
  </si>
  <si>
    <t>KALGO</t>
  </si>
  <si>
    <t>GENERAL GRANT</t>
  </si>
  <si>
    <t>VOW AND DECLARE BB</t>
  </si>
  <si>
    <t xml:space="preserve">KEMALPASA </t>
  </si>
  <si>
    <t>MORPH</t>
  </si>
  <si>
    <t>FRANCE'S BOY</t>
  </si>
  <si>
    <t xml:space="preserve">MILFORD </t>
  </si>
  <si>
    <t>HIGH EMOCEAN BB</t>
  </si>
  <si>
    <t>HILTON 100</t>
  </si>
  <si>
    <r>
      <t xml:space="preserve">DOOD 4 / </t>
    </r>
    <r>
      <rPr>
        <b/>
        <sz val="11"/>
        <color rgb="FFFF0000"/>
        <rFont val="Calibri"/>
        <family val="2"/>
        <scheme val="minor"/>
      </rPr>
      <t>FINE</t>
    </r>
  </si>
  <si>
    <r>
      <t xml:space="preserve">HEAVY 8 / </t>
    </r>
    <r>
      <rPr>
        <b/>
        <sz val="11"/>
        <color rgb="FFFF0000"/>
        <rFont val="Calibri"/>
        <family val="2"/>
        <scheme val="minor"/>
      </rPr>
      <t>OCAST</t>
    </r>
  </si>
  <si>
    <r>
      <t xml:space="preserve">GOOD 4 / </t>
    </r>
    <r>
      <rPr>
        <b/>
        <sz val="11"/>
        <color rgb="FFFF0000"/>
        <rFont val="Calibri"/>
        <family val="2"/>
        <scheme val="minor"/>
      </rPr>
      <t>FINE</t>
    </r>
  </si>
  <si>
    <t>WAGGA</t>
  </si>
  <si>
    <t>GRAND SASSY</t>
  </si>
  <si>
    <t>NIGHT OF MAYHEM</t>
  </si>
  <si>
    <t>TRI &amp; FA</t>
  </si>
  <si>
    <t>12,11,5,1,6,8,16,17</t>
  </si>
  <si>
    <t>1,2,4,6,7,11,5</t>
  </si>
  <si>
    <t>1,8,3,9,5,7,12</t>
  </si>
  <si>
    <t>3RD</t>
  </si>
  <si>
    <t>2,6,7,14</t>
  </si>
  <si>
    <t>5,2,4,10</t>
  </si>
  <si>
    <t>7,11,9,2</t>
  </si>
  <si>
    <t>QU,EXA,TRI,F4</t>
  </si>
  <si>
    <t>2,3,8,7</t>
  </si>
  <si>
    <t>QU.EXA</t>
  </si>
  <si>
    <t>ZIP</t>
  </si>
  <si>
    <t>1ST $4.70</t>
  </si>
  <si>
    <t>2ND</t>
  </si>
  <si>
    <t>1,3,2,5</t>
  </si>
  <si>
    <t>L/SCR</t>
  </si>
  <si>
    <t>1ST</t>
  </si>
  <si>
    <t>TRI &amp; F4</t>
  </si>
  <si>
    <t>1= 3/8,5</t>
  </si>
  <si>
    <t>4TH</t>
  </si>
  <si>
    <t>1,7,5,10</t>
  </si>
  <si>
    <t>10,7,2,4</t>
  </si>
  <si>
    <t>1,12,2,9</t>
  </si>
  <si>
    <t>3,5,4,8</t>
  </si>
  <si>
    <t>QU, EXA, TRI, F4</t>
  </si>
  <si>
    <t>8,11,10,7</t>
  </si>
  <si>
    <t>6,15,11,1</t>
  </si>
  <si>
    <t>WIN</t>
  </si>
  <si>
    <t>1,6,2,3</t>
  </si>
  <si>
    <t>1,3,12,4</t>
  </si>
  <si>
    <t>3,2,4,1</t>
  </si>
  <si>
    <t>WIN, QU, EXA, TRI, F4</t>
  </si>
  <si>
    <t>2ND $2.55</t>
  </si>
  <si>
    <t>6,2,10,1</t>
  </si>
  <si>
    <t>3,10,9,1</t>
  </si>
  <si>
    <t>1,9,8,4</t>
  </si>
  <si>
    <t>QU, EXA, TRI,</t>
  </si>
  <si>
    <t>10,11,1,2</t>
  </si>
  <si>
    <t>11,8,13,12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</si>
</sst>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-* #,##0_-;\-* #,##0_-;_-* &quot;-&quot;??_-;_-@_-"/>
    <numFmt numFmtId="165" formatCode="&quot;$&quot;#,##0.00"/>
    <numFmt numFmtId="166" formatCode="_-&quot;$&quot;* #,##0_-;\-&quot;$&quot;* #,##0_-;_-&quot;$&quot;* &quot;-&quot;??_-;_-@_-"/>
    <numFmt numFmtId="167" formatCode="[$-C09]dd\-mmm\-yy;@"/>
    <numFmt numFmtId="168" formatCode="&quot;$&quot;#,##0.00_);[Red]\(&quot;$&quot;#,##0.00\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222222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i/>
      <sz val="26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b/>
      <strike/>
      <sz val="11"/>
      <color rgb="FF0070C0"/>
      <name val="Calibri"/>
      <family val="2"/>
      <scheme val="minor"/>
    </font>
    <font>
      <b/>
      <strike/>
      <sz val="9"/>
      <color rgb="FF0070C0"/>
      <name val="Arial"/>
      <family val="2"/>
    </font>
    <font>
      <b/>
      <strike/>
      <sz val="10"/>
      <color rgb="FF0070C0"/>
      <name val="Arial"/>
      <family val="2"/>
    </font>
    <font>
      <b/>
      <sz val="9"/>
      <color rgb="FFFF0000"/>
      <name val="Arial"/>
      <family val="2"/>
    </font>
    <font>
      <b/>
      <sz val="11"/>
      <color rgb="FF00B050"/>
      <name val="Calibri"/>
      <family val="2"/>
      <scheme val="minor"/>
    </font>
    <font>
      <b/>
      <sz val="9"/>
      <color rgb="FF00B050"/>
      <name val="Arial"/>
      <family val="2"/>
    </font>
    <font>
      <b/>
      <sz val="10"/>
      <color rgb="FFFF0000"/>
      <name val="Arial"/>
      <family val="2"/>
    </font>
    <font>
      <b/>
      <sz val="12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theme="1"/>
      <name val="Arial"/>
      <family val="2"/>
    </font>
    <font>
      <b/>
      <strike/>
      <sz val="9"/>
      <color rgb="FFFF0000"/>
      <name val="Arial"/>
      <family val="2"/>
    </font>
    <font>
      <b/>
      <strike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99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1">
    <xf numFmtId="0" fontId="0" fillId="0" borderId="0" xfId="0"/>
    <xf numFmtId="0" fontId="2" fillId="3" borderId="0" xfId="0" applyFont="1" applyFill="1" applyAlignment="1">
      <alignment horizontal="center"/>
    </xf>
    <xf numFmtId="0" fontId="4" fillId="0" borderId="0" xfId="0" applyFont="1"/>
    <xf numFmtId="164" fontId="5" fillId="5" borderId="0" xfId="1" applyNumberFormat="1" applyFont="1" applyFill="1" applyAlignment="1">
      <alignment horizontal="right"/>
    </xf>
    <xf numFmtId="44" fontId="2" fillId="5" borderId="0" xfId="1" applyFont="1" applyFill="1"/>
    <xf numFmtId="44" fontId="2" fillId="5" borderId="0" xfId="1" applyFont="1" applyFill="1" applyAlignment="1">
      <alignment horizontal="right"/>
    </xf>
    <xf numFmtId="166" fontId="2" fillId="5" borderId="0" xfId="1" applyNumberFormat="1" applyFont="1" applyFill="1"/>
    <xf numFmtId="0" fontId="2" fillId="5" borderId="0" xfId="0" applyFont="1" applyFill="1" applyAlignment="1">
      <alignment horizontal="right"/>
    </xf>
    <xf numFmtId="0" fontId="4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left" vertical="center"/>
    </xf>
    <xf numFmtId="0" fontId="2" fillId="0" borderId="0" xfId="0" applyFont="1"/>
    <xf numFmtId="44" fontId="2" fillId="0" borderId="0" xfId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right"/>
    </xf>
    <xf numFmtId="44" fontId="2" fillId="0" borderId="0" xfId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44" fontId="4" fillId="0" borderId="0" xfId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166" fontId="6" fillId="4" borderId="0" xfId="0" applyNumberFormat="1" applyFont="1" applyFill="1"/>
    <xf numFmtId="44" fontId="2" fillId="0" borderId="0" xfId="1" applyFont="1" applyAlignment="1" applyProtection="1">
      <alignment horizontal="center"/>
      <protection locked="0"/>
    </xf>
    <xf numFmtId="44" fontId="2" fillId="0" borderId="0" xfId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44" fontId="3" fillId="0" borderId="0" xfId="1" applyFont="1" applyAlignment="1" applyProtection="1">
      <alignment horizontal="center"/>
      <protection locked="0"/>
    </xf>
    <xf numFmtId="44" fontId="3" fillId="0" borderId="0" xfId="1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1" fontId="2" fillId="0" borderId="0" xfId="0" applyNumberFormat="1" applyFont="1" applyAlignment="1" applyProtection="1">
      <alignment horizontal="left" vertical="center"/>
      <protection locked="0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1" fillId="3" borderId="0" xfId="0" applyFont="1" applyFill="1"/>
    <xf numFmtId="44" fontId="2" fillId="0" borderId="0" xfId="1" applyFont="1" applyBorder="1" applyAlignment="1">
      <alignment horizontal="center" vertical="center"/>
    </xf>
    <xf numFmtId="0" fontId="8" fillId="0" borderId="0" xfId="0" applyFont="1"/>
    <xf numFmtId="165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/>
    </xf>
    <xf numFmtId="44" fontId="2" fillId="5" borderId="0" xfId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64" fontId="13" fillId="5" borderId="0" xfId="1" applyNumberFormat="1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44" fontId="3" fillId="0" borderId="0" xfId="1" applyFont="1" applyBorder="1" applyAlignment="1">
      <alignment horizontal="center" vertical="center"/>
    </xf>
    <xf numFmtId="44" fontId="3" fillId="5" borderId="0" xfId="1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8" fontId="3" fillId="0" borderId="1" xfId="1" applyNumberFormat="1" applyFont="1" applyFill="1" applyBorder="1" applyAlignment="1">
      <alignment vertical="center"/>
    </xf>
    <xf numFmtId="0" fontId="14" fillId="3" borderId="0" xfId="0" applyFont="1" applyFill="1"/>
    <xf numFmtId="8" fontId="3" fillId="2" borderId="1" xfId="0" applyNumberFormat="1" applyFont="1" applyFill="1" applyBorder="1" applyAlignment="1">
      <alignment vertical="center"/>
    </xf>
    <xf numFmtId="9" fontId="2" fillId="2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3" borderId="0" xfId="0" applyFont="1" applyFill="1" applyAlignment="1">
      <alignment horizontal="right"/>
    </xf>
    <xf numFmtId="44" fontId="3" fillId="2" borderId="0" xfId="0" applyNumberFormat="1" applyFont="1" applyFill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1" fontId="3" fillId="5" borderId="0" xfId="0" applyNumberFormat="1" applyFont="1" applyFill="1"/>
    <xf numFmtId="0" fontId="3" fillId="0" borderId="0" xfId="0" applyFont="1" applyProtection="1">
      <protection locked="0"/>
    </xf>
    <xf numFmtId="44" fontId="2" fillId="2" borderId="0" xfId="0" applyNumberFormat="1" applyFont="1" applyFill="1" applyAlignment="1">
      <alignment horizontal="right"/>
    </xf>
    <xf numFmtId="0" fontId="2" fillId="0" borderId="0" xfId="0" applyFont="1" applyAlignment="1" applyProtection="1">
      <alignment horizontal="center"/>
      <protection locked="0"/>
    </xf>
    <xf numFmtId="1" fontId="2" fillId="5" borderId="0" xfId="0" applyNumberFormat="1" applyFont="1" applyFill="1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6" fillId="0" borderId="0" xfId="0" applyFont="1"/>
    <xf numFmtId="1" fontId="2" fillId="0" borderId="0" xfId="0" applyNumberFormat="1" applyFont="1"/>
    <xf numFmtId="44" fontId="2" fillId="0" borderId="0" xfId="0" applyNumberFormat="1" applyFont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2" fillId="0" borderId="0" xfId="0" applyFont="1" applyAlignment="1">
      <alignment horizontal="left" vertical="center"/>
    </xf>
    <xf numFmtId="8" fontId="2" fillId="0" borderId="0" xfId="0" applyNumberFormat="1" applyFont="1" applyAlignment="1">
      <alignment vertical="center"/>
    </xf>
    <xf numFmtId="8" fontId="3" fillId="0" borderId="0" xfId="0" applyNumberFormat="1" applyFont="1" applyAlignment="1">
      <alignment vertical="center"/>
    </xf>
    <xf numFmtId="9" fontId="2" fillId="0" borderId="0" xfId="0" applyNumberFormat="1" applyFont="1" applyAlignment="1">
      <alignment horizontal="center"/>
    </xf>
    <xf numFmtId="8" fontId="2" fillId="3" borderId="0" xfId="0" applyNumberFormat="1" applyFont="1" applyFill="1" applyAlignment="1">
      <alignment vertical="center"/>
    </xf>
    <xf numFmtId="8" fontId="3" fillId="3" borderId="0" xfId="0" applyNumberFormat="1" applyFont="1" applyFill="1" applyAlignment="1">
      <alignment vertical="center"/>
    </xf>
    <xf numFmtId="9" fontId="2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2" fillId="6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8" fontId="4" fillId="0" borderId="1" xfId="1" applyNumberFormat="1" applyFont="1" applyFill="1" applyBorder="1" applyAlignment="1">
      <alignment vertical="center"/>
    </xf>
    <xf numFmtId="8" fontId="4" fillId="2" borderId="1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/>
    </xf>
    <xf numFmtId="167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44" fontId="6" fillId="0" borderId="5" xfId="1" applyFont="1" applyFill="1" applyBorder="1" applyAlignment="1">
      <alignment horizontal="center" vertical="center"/>
    </xf>
    <xf numFmtId="44" fontId="19" fillId="0" borderId="5" xfId="1" applyFont="1" applyFill="1" applyBorder="1" applyAlignment="1">
      <alignment horizontal="center" vertical="center"/>
    </xf>
    <xf numFmtId="44" fontId="0" fillId="3" borderId="0" xfId="0" applyNumberFormat="1" applyFill="1"/>
    <xf numFmtId="44" fontId="6" fillId="0" borderId="1" xfId="1" applyFont="1" applyFill="1" applyBorder="1" applyAlignment="1">
      <alignment horizontal="center" vertical="center"/>
    </xf>
    <xf numFmtId="44" fontId="19" fillId="0" borderId="1" xfId="1" applyFont="1" applyFill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/>
    </xf>
    <xf numFmtId="165" fontId="21" fillId="3" borderId="0" xfId="0" applyNumberFormat="1" applyFont="1" applyFill="1" applyAlignment="1">
      <alignment horizontal="center" vertical="center"/>
    </xf>
    <xf numFmtId="168" fontId="6" fillId="3" borderId="0" xfId="0" applyNumberFormat="1" applyFont="1" applyFill="1" applyAlignment="1">
      <alignment horizontal="center" vertical="center"/>
    </xf>
    <xf numFmtId="4" fontId="22" fillId="3" borderId="1" xfId="0" applyNumberFormat="1" applyFont="1" applyFill="1" applyBorder="1" applyAlignment="1">
      <alignment horizontal="center" vertical="center"/>
    </xf>
    <xf numFmtId="44" fontId="19" fillId="3" borderId="1" xfId="1" applyFont="1" applyFill="1" applyBorder="1" applyAlignment="1">
      <alignment vertical="center"/>
    </xf>
    <xf numFmtId="44" fontId="6" fillId="3" borderId="1" xfId="1" applyFont="1" applyFill="1" applyBorder="1" applyAlignment="1">
      <alignment horizontal="center" vertical="center"/>
    </xf>
    <xf numFmtId="44" fontId="6" fillId="3" borderId="5" xfId="1" applyFont="1" applyFill="1" applyBorder="1" applyAlignment="1">
      <alignment horizontal="center" vertical="center"/>
    </xf>
    <xf numFmtId="44" fontId="19" fillId="3" borderId="5" xfId="1" applyFont="1" applyFill="1" applyBorder="1" applyAlignment="1">
      <alignment horizontal="center" vertical="center"/>
    </xf>
    <xf numFmtId="4" fontId="22" fillId="3" borderId="0" xfId="0" applyNumberFormat="1" applyFont="1" applyFill="1" applyAlignment="1">
      <alignment horizontal="center" vertical="center"/>
    </xf>
    <xf numFmtId="44" fontId="19" fillId="3" borderId="0" xfId="1" applyFont="1" applyFill="1" applyBorder="1" applyAlignment="1">
      <alignment vertical="center"/>
    </xf>
    <xf numFmtId="44" fontId="6" fillId="3" borderId="0" xfId="1" applyFont="1" applyFill="1" applyBorder="1" applyAlignment="1">
      <alignment horizontal="center" vertical="center"/>
    </xf>
    <xf numFmtId="44" fontId="19" fillId="3" borderId="0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165" fontId="21" fillId="0" borderId="0" xfId="0" applyNumberFormat="1" applyFont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4" fontId="19" fillId="0" borderId="0" xfId="1" applyFont="1" applyFill="1" applyBorder="1" applyAlignment="1">
      <alignment vertical="center"/>
    </xf>
    <xf numFmtId="44" fontId="6" fillId="0" borderId="0" xfId="1" applyFont="1" applyFill="1" applyBorder="1" applyAlignment="1">
      <alignment horizontal="center" vertical="center"/>
    </xf>
    <xf numFmtId="44" fontId="18" fillId="0" borderId="0" xfId="1" applyFont="1" applyFill="1" applyBorder="1" applyAlignment="1">
      <alignment horizontal="center" vertical="center"/>
    </xf>
    <xf numFmtId="44" fontId="18" fillId="3" borderId="0" xfId="1" applyFont="1" applyFill="1" applyBorder="1" applyAlignment="1">
      <alignment horizontal="center" vertical="center"/>
    </xf>
    <xf numFmtId="44" fontId="18" fillId="0" borderId="5" xfId="1" applyFont="1" applyFill="1" applyBorder="1" applyAlignment="1">
      <alignment horizontal="center" vertical="center"/>
    </xf>
    <xf numFmtId="44" fontId="18" fillId="3" borderId="5" xfId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4" fillId="3" borderId="0" xfId="0" applyFont="1" applyFill="1" applyAlignment="1">
      <alignment horizontal="center"/>
    </xf>
    <xf numFmtId="8" fontId="4" fillId="3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44" fontId="19" fillId="4" borderId="0" xfId="1" applyFont="1" applyFill="1" applyAlignment="1"/>
    <xf numFmtId="44" fontId="19" fillId="0" borderId="0" xfId="1" applyFont="1" applyFill="1" applyAlignment="1"/>
    <xf numFmtId="0" fontId="2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2" fillId="4" borderId="0" xfId="0" applyFont="1" applyFill="1"/>
    <xf numFmtId="0" fontId="4" fillId="3" borderId="0" xfId="0" applyFont="1" applyFill="1" applyAlignment="1">
      <alignment horizontal="center" wrapText="1"/>
    </xf>
    <xf numFmtId="0" fontId="2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1" fontId="25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 wrapText="1"/>
    </xf>
    <xf numFmtId="44" fontId="25" fillId="0" borderId="0" xfId="1" applyFont="1" applyAlignment="1" applyProtection="1">
      <alignment horizontal="center"/>
      <protection locked="0"/>
    </xf>
    <xf numFmtId="44" fontId="25" fillId="0" borderId="0" xfId="1" applyFont="1" applyAlignment="1" applyProtection="1">
      <alignment horizontal="center" vertical="center"/>
      <protection locked="0"/>
    </xf>
    <xf numFmtId="44" fontId="25" fillId="2" borderId="0" xfId="0" applyNumberFormat="1" applyFont="1" applyFill="1" applyAlignment="1">
      <alignment horizontal="right"/>
    </xf>
    <xf numFmtId="164" fontId="27" fillId="5" borderId="0" xfId="1" applyNumberFormat="1" applyFont="1" applyFill="1" applyAlignment="1">
      <alignment horizontal="right"/>
    </xf>
    <xf numFmtId="0" fontId="25" fillId="0" borderId="0" xfId="0" applyFont="1" applyAlignment="1" applyProtection="1">
      <alignment horizontal="center"/>
      <protection locked="0"/>
    </xf>
    <xf numFmtId="1" fontId="25" fillId="5" borderId="0" xfId="0" applyNumberFormat="1" applyFont="1" applyFill="1"/>
    <xf numFmtId="0" fontId="25" fillId="0" borderId="0" xfId="0" applyFont="1" applyProtection="1">
      <protection locked="0"/>
    </xf>
    <xf numFmtId="0" fontId="25" fillId="0" borderId="0" xfId="0" applyFont="1" applyAlignment="1">
      <alignment horizontal="center" vertical="center"/>
    </xf>
    <xf numFmtId="2" fontId="25" fillId="7" borderId="1" xfId="0" applyNumberFormat="1" applyFont="1" applyFill="1" applyBorder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44" fontId="25" fillId="0" borderId="0" xfId="1" applyFont="1" applyBorder="1" applyAlignment="1">
      <alignment horizontal="center" vertical="center"/>
    </xf>
    <xf numFmtId="44" fontId="25" fillId="5" borderId="0" xfId="1" applyFont="1" applyFill="1" applyBorder="1" applyAlignment="1">
      <alignment horizontal="center" vertical="center"/>
    </xf>
    <xf numFmtId="1" fontId="3" fillId="8" borderId="0" xfId="0" applyNumberFormat="1" applyFont="1" applyFill="1" applyAlignment="1" applyProtection="1">
      <alignment horizontal="center" vertical="center"/>
      <protection locked="0"/>
    </xf>
    <xf numFmtId="0" fontId="9" fillId="8" borderId="0" xfId="0" applyFont="1" applyFill="1" applyAlignment="1">
      <alignment horizontal="left" vertical="center" wrapText="1"/>
    </xf>
    <xf numFmtId="44" fontId="3" fillId="8" borderId="0" xfId="1" applyFont="1" applyFill="1" applyAlignment="1" applyProtection="1">
      <alignment horizontal="center"/>
      <protection locked="0"/>
    </xf>
    <xf numFmtId="44" fontId="3" fillId="8" borderId="0" xfId="1" applyFont="1" applyFill="1" applyAlignment="1" applyProtection="1">
      <alignment horizontal="center" vertical="center"/>
      <protection locked="0"/>
    </xf>
    <xf numFmtId="44" fontId="2" fillId="8" borderId="0" xfId="1" applyFont="1" applyFill="1" applyAlignment="1" applyProtection="1">
      <alignment horizontal="center"/>
      <protection locked="0"/>
    </xf>
    <xf numFmtId="44" fontId="2" fillId="8" borderId="0" xfId="1" applyFont="1" applyFill="1" applyAlignment="1" applyProtection="1">
      <alignment horizontal="center" vertical="center"/>
      <protection locked="0"/>
    </xf>
    <xf numFmtId="1" fontId="3" fillId="9" borderId="0" xfId="0" applyNumberFormat="1" applyFont="1" applyFill="1" applyAlignment="1" applyProtection="1">
      <alignment horizontal="center" vertical="center"/>
      <protection locked="0"/>
    </xf>
    <xf numFmtId="0" fontId="9" fillId="9" borderId="0" xfId="0" applyFont="1" applyFill="1" applyAlignment="1">
      <alignment horizontal="left" vertical="center" wrapText="1"/>
    </xf>
    <xf numFmtId="44" fontId="3" fillId="9" borderId="0" xfId="1" applyFont="1" applyFill="1" applyAlignment="1" applyProtection="1">
      <alignment horizontal="center"/>
      <protection locked="0"/>
    </xf>
    <xf numFmtId="44" fontId="3" fillId="9" borderId="0" xfId="1" applyFont="1" applyFill="1" applyAlignment="1" applyProtection="1">
      <alignment horizontal="center" vertical="center"/>
      <protection locked="0"/>
    </xf>
    <xf numFmtId="44" fontId="2" fillId="9" borderId="0" xfId="1" applyFont="1" applyFill="1" applyAlignment="1" applyProtection="1">
      <alignment horizontal="center"/>
      <protection locked="0"/>
    </xf>
    <xf numFmtId="44" fontId="2" fillId="9" borderId="0" xfId="1" applyFont="1" applyFill="1" applyAlignment="1" applyProtection="1">
      <alignment horizontal="center" vertical="center"/>
      <protection locked="0"/>
    </xf>
    <xf numFmtId="2" fontId="25" fillId="6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 applyProtection="1">
      <alignment horizontal="left" vertical="center"/>
      <protection locked="0"/>
    </xf>
    <xf numFmtId="0" fontId="30" fillId="0" borderId="0" xfId="0" applyFont="1" applyAlignment="1">
      <alignment horizontal="left" vertical="center" wrapText="1"/>
    </xf>
    <xf numFmtId="1" fontId="29" fillId="8" borderId="0" xfId="0" applyNumberFormat="1" applyFont="1" applyFill="1" applyAlignment="1" applyProtection="1">
      <alignment horizontal="center" vertical="center"/>
      <protection locked="0"/>
    </xf>
    <xf numFmtId="0" fontId="30" fillId="8" borderId="0" xfId="0" applyFont="1" applyFill="1" applyAlignment="1">
      <alignment horizontal="left" vertical="center" wrapText="1"/>
    </xf>
    <xf numFmtId="1" fontId="4" fillId="9" borderId="0" xfId="0" applyNumberFormat="1" applyFont="1" applyFill="1" applyAlignment="1" applyProtection="1">
      <alignment horizontal="center" vertical="center"/>
      <protection locked="0"/>
    </xf>
    <xf numFmtId="0" fontId="28" fillId="9" borderId="0" xfId="0" applyFont="1" applyFill="1" applyAlignment="1">
      <alignment horizontal="left" vertical="center" wrapText="1"/>
    </xf>
    <xf numFmtId="44" fontId="4" fillId="9" borderId="0" xfId="1" applyFont="1" applyFill="1" applyAlignment="1" applyProtection="1">
      <alignment horizontal="center"/>
      <protection locked="0"/>
    </xf>
    <xf numFmtId="44" fontId="4" fillId="9" borderId="0" xfId="1" applyFont="1" applyFill="1" applyAlignment="1" applyProtection="1">
      <alignment horizontal="center" vertical="center"/>
      <protection locked="0"/>
    </xf>
    <xf numFmtId="44" fontId="4" fillId="2" borderId="0" xfId="0" applyNumberFormat="1" applyFont="1" applyFill="1" applyAlignment="1">
      <alignment horizontal="right"/>
    </xf>
    <xf numFmtId="164" fontId="31" fillId="5" borderId="0" xfId="1" applyNumberFormat="1" applyFont="1" applyFill="1" applyAlignment="1">
      <alignment horizontal="right"/>
    </xf>
    <xf numFmtId="0" fontId="4" fillId="0" borderId="0" xfId="0" applyFont="1" applyAlignment="1" applyProtection="1">
      <alignment horizontal="center"/>
      <protection locked="0"/>
    </xf>
    <xf numFmtId="1" fontId="4" fillId="5" borderId="0" xfId="0" applyNumberFormat="1" applyFont="1" applyFill="1"/>
    <xf numFmtId="2" fontId="4" fillId="7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4" fontId="4" fillId="0" borderId="0" xfId="1" applyFont="1" applyBorder="1" applyAlignment="1">
      <alignment horizontal="center" vertical="center"/>
    </xf>
    <xf numFmtId="44" fontId="4" fillId="5" borderId="0" xfId="1" applyFont="1" applyFill="1" applyBorder="1" applyAlignment="1">
      <alignment horizontal="center" vertical="center"/>
    </xf>
    <xf numFmtId="1" fontId="4" fillId="8" borderId="0" xfId="0" applyNumberFormat="1" applyFont="1" applyFill="1" applyAlignment="1" applyProtection="1">
      <alignment horizontal="center" vertical="center"/>
      <protection locked="0"/>
    </xf>
    <xf numFmtId="0" fontId="28" fillId="8" borderId="0" xfId="0" applyFont="1" applyFill="1" applyAlignment="1">
      <alignment horizontal="left" vertical="center" wrapText="1"/>
    </xf>
    <xf numFmtId="44" fontId="4" fillId="8" borderId="0" xfId="1" applyFont="1" applyFill="1" applyAlignment="1" applyProtection="1">
      <alignment horizontal="center"/>
      <protection locked="0"/>
    </xf>
    <xf numFmtId="44" fontId="4" fillId="8" borderId="0" xfId="1" applyFont="1" applyFill="1" applyAlignment="1" applyProtection="1">
      <alignment horizontal="center" vertical="center"/>
      <protection locked="0"/>
    </xf>
    <xf numFmtId="2" fontId="4" fillId="6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44" fontId="3" fillId="0" borderId="0" xfId="1" applyFont="1" applyFill="1" applyAlignment="1" applyProtection="1">
      <alignment horizontal="center" vertical="center"/>
      <protection locked="0"/>
    </xf>
    <xf numFmtId="44" fontId="4" fillId="0" borderId="0" xfId="1" applyFont="1" applyFill="1" applyAlignment="1" applyProtection="1">
      <alignment horizontal="center" vertical="center"/>
      <protection locked="0"/>
    </xf>
    <xf numFmtId="44" fontId="2" fillId="0" borderId="0" xfId="1" applyFont="1" applyFill="1" applyAlignment="1" applyProtection="1">
      <alignment horizontal="center" vertical="center"/>
      <protection locked="0"/>
    </xf>
    <xf numFmtId="44" fontId="25" fillId="0" borderId="0" xfId="1" applyFont="1" applyFill="1" applyAlignment="1" applyProtection="1">
      <alignment horizontal="center" vertical="center"/>
      <protection locked="0"/>
    </xf>
    <xf numFmtId="2" fontId="2" fillId="10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9" fillId="3" borderId="0" xfId="0" applyFont="1" applyFill="1"/>
    <xf numFmtId="44" fontId="4" fillId="0" borderId="0" xfId="1" applyFont="1" applyAlignment="1" applyProtection="1">
      <alignment horizontal="center" vertical="center"/>
      <protection locked="0"/>
    </xf>
    <xf numFmtId="0" fontId="9" fillId="0" borderId="0" xfId="0" applyFont="1"/>
    <xf numFmtId="0" fontId="9" fillId="9" borderId="0" xfId="0" applyFont="1" applyFill="1"/>
    <xf numFmtId="0" fontId="25" fillId="0" borderId="0" xfId="0" applyFont="1"/>
    <xf numFmtId="0" fontId="4" fillId="0" borderId="0" xfId="0" applyFont="1" applyAlignment="1">
      <alignment horizontal="center"/>
    </xf>
    <xf numFmtId="0" fontId="4" fillId="5" borderId="0" xfId="0" applyFont="1" applyFill="1" applyAlignment="1">
      <alignment horizontal="right" vertical="center" wrapText="1"/>
    </xf>
    <xf numFmtId="0" fontId="3" fillId="5" borderId="0" xfId="0" applyFont="1" applyFill="1" applyAlignment="1">
      <alignment horizontal="center" vertical="center" wrapText="1"/>
    </xf>
    <xf numFmtId="2" fontId="4" fillId="1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2" fillId="9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8" fillId="8" borderId="0" xfId="0" applyFont="1" applyFill="1"/>
    <xf numFmtId="44" fontId="2" fillId="0" borderId="0" xfId="1" applyFont="1" applyFill="1" applyAlignment="1" applyProtection="1">
      <alignment horizontal="center"/>
      <protection locked="0"/>
    </xf>
    <xf numFmtId="0" fontId="3" fillId="0" borderId="0" xfId="0" applyFont="1"/>
    <xf numFmtId="0" fontId="4" fillId="0" borderId="0" xfId="0" applyFont="1" applyAlignment="1">
      <alignment horizontal="left"/>
    </xf>
    <xf numFmtId="44" fontId="4" fillId="0" borderId="0" xfId="0" applyNumberFormat="1" applyFont="1" applyAlignment="1">
      <alignment horizontal="right"/>
    </xf>
    <xf numFmtId="167" fontId="19" fillId="0" borderId="1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0" fontId="12" fillId="8" borderId="0" xfId="0" applyFont="1" applyFill="1" applyAlignment="1">
      <alignment horizontal="left" vertical="center" wrapText="1"/>
    </xf>
    <xf numFmtId="2" fontId="3" fillId="11" borderId="1" xfId="0" applyNumberFormat="1" applyFont="1" applyFill="1" applyBorder="1" applyAlignment="1">
      <alignment horizontal="center" vertical="center"/>
    </xf>
    <xf numFmtId="44" fontId="18" fillId="0" borderId="1" xfId="1" applyFont="1" applyFill="1" applyBorder="1" applyAlignment="1">
      <alignment horizontal="center" vertical="center"/>
    </xf>
    <xf numFmtId="44" fontId="25" fillId="0" borderId="0" xfId="1" applyFont="1" applyFill="1" applyAlignment="1" applyProtection="1">
      <alignment horizontal="center"/>
      <protection locked="0"/>
    </xf>
    <xf numFmtId="2" fontId="33" fillId="0" borderId="0" xfId="0" applyNumberFormat="1" applyFont="1" applyAlignment="1">
      <alignment horizontal="center" vertical="center"/>
    </xf>
    <xf numFmtId="0" fontId="33" fillId="0" borderId="0" xfId="0" applyFont="1"/>
    <xf numFmtId="0" fontId="2" fillId="2" borderId="0" xfId="0" applyFont="1" applyFill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8" fillId="9" borderId="0" xfId="0" applyFont="1" applyFill="1"/>
    <xf numFmtId="44" fontId="25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right"/>
    </xf>
    <xf numFmtId="2" fontId="3" fillId="10" borderId="1" xfId="0" applyNumberFormat="1" applyFont="1" applyFill="1" applyBorder="1" applyAlignment="1">
      <alignment horizontal="center" vertical="center"/>
    </xf>
    <xf numFmtId="164" fontId="34" fillId="5" borderId="0" xfId="1" applyNumberFormat="1" applyFont="1" applyFill="1" applyAlignment="1">
      <alignment horizontal="right"/>
    </xf>
    <xf numFmtId="1" fontId="2" fillId="5" borderId="0" xfId="0" applyNumberFormat="1" applyFont="1" applyFill="1" applyAlignment="1">
      <alignment horizontal="center"/>
    </xf>
    <xf numFmtId="44" fontId="4" fillId="0" borderId="0" xfId="1" applyFont="1" applyFill="1" applyBorder="1" applyAlignment="1">
      <alignment horizontal="left"/>
    </xf>
    <xf numFmtId="0" fontId="28" fillId="8" borderId="0" xfId="0" applyFont="1" applyFill="1" applyAlignment="1">
      <alignment horizontal="left" vertical="center"/>
    </xf>
    <xf numFmtId="0" fontId="9" fillId="8" borderId="0" xfId="0" applyFont="1" applyFill="1" applyAlignment="1">
      <alignment horizontal="left" vertical="center"/>
    </xf>
    <xf numFmtId="0" fontId="9" fillId="9" borderId="0" xfId="0" applyFont="1" applyFill="1" applyAlignment="1">
      <alignment horizontal="left" vertical="center"/>
    </xf>
    <xf numFmtId="44" fontId="4" fillId="2" borderId="0" xfId="1" applyFont="1" applyFill="1" applyAlignment="1" applyProtection="1">
      <alignment horizontal="center"/>
      <protection locked="0"/>
    </xf>
    <xf numFmtId="44" fontId="4" fillId="2" borderId="0" xfId="1" applyFont="1" applyFill="1" applyAlignment="1" applyProtection="1">
      <alignment horizontal="center" vertical="center"/>
      <protection locked="0"/>
    </xf>
    <xf numFmtId="164" fontId="31" fillId="2" borderId="0" xfId="1" applyNumberFormat="1" applyFont="1" applyFill="1" applyAlignment="1">
      <alignment horizontal="right"/>
    </xf>
    <xf numFmtId="0" fontId="4" fillId="2" borderId="0" xfId="0" applyFont="1" applyFill="1" applyAlignment="1" applyProtection="1">
      <alignment horizontal="center"/>
      <protection locked="0"/>
    </xf>
    <xf numFmtId="1" fontId="4" fillId="2" borderId="0" xfId="0" applyNumberFormat="1" applyFont="1" applyFill="1"/>
    <xf numFmtId="0" fontId="4" fillId="2" borderId="0" xfId="0" applyFont="1" applyFill="1" applyProtection="1">
      <protection locked="0"/>
    </xf>
    <xf numFmtId="0" fontId="4" fillId="2" borderId="0" xfId="0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0" fontId="28" fillId="2" borderId="0" xfId="0" applyFont="1" applyFill="1" applyAlignment="1">
      <alignment horizontal="left" vertical="center" wrapText="1"/>
    </xf>
    <xf numFmtId="44" fontId="4" fillId="2" borderId="0" xfId="1" applyFont="1" applyFill="1" applyBorder="1" applyAlignment="1">
      <alignment horizontal="center" vertical="center"/>
    </xf>
    <xf numFmtId="167" fontId="19" fillId="12" borderId="1" xfId="0" applyNumberFormat="1" applyFont="1" applyFill="1" applyBorder="1" applyAlignment="1">
      <alignment horizontal="center" vertical="center"/>
    </xf>
    <xf numFmtId="0" fontId="19" fillId="12" borderId="2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/>
    </xf>
    <xf numFmtId="165" fontId="19" fillId="12" borderId="1" xfId="0" applyNumberFormat="1" applyFont="1" applyFill="1" applyBorder="1" applyAlignment="1">
      <alignment horizontal="center" vertical="center"/>
    </xf>
    <xf numFmtId="44" fontId="6" fillId="12" borderId="5" xfId="1" applyFont="1" applyFill="1" applyBorder="1" applyAlignment="1">
      <alignment horizontal="center" vertical="center"/>
    </xf>
    <xf numFmtId="44" fontId="19" fillId="12" borderId="5" xfId="1" applyFont="1" applyFill="1" applyBorder="1" applyAlignment="1">
      <alignment horizontal="center" vertical="center"/>
    </xf>
    <xf numFmtId="44" fontId="3" fillId="2" borderId="0" xfId="1" applyFont="1" applyFill="1" applyAlignment="1" applyProtection="1">
      <alignment horizontal="center"/>
      <protection locked="0"/>
    </xf>
    <xf numFmtId="44" fontId="3" fillId="2" borderId="0" xfId="1" applyFont="1" applyFill="1" applyAlignment="1" applyProtection="1">
      <alignment horizontal="center" vertical="center"/>
      <protection locked="0"/>
    </xf>
    <xf numFmtId="164" fontId="5" fillId="2" borderId="0" xfId="1" applyNumberFormat="1" applyFont="1" applyFill="1" applyAlignment="1">
      <alignment horizontal="right"/>
    </xf>
    <xf numFmtId="0" fontId="2" fillId="2" borderId="0" xfId="0" applyFont="1" applyFill="1" applyAlignment="1" applyProtection="1">
      <alignment horizontal="center"/>
      <protection locked="0"/>
    </xf>
    <xf numFmtId="1" fontId="2" fillId="2" borderId="0" xfId="0" applyNumberFormat="1" applyFont="1" applyFill="1"/>
    <xf numFmtId="0" fontId="2" fillId="2" borderId="0" xfId="0" applyFont="1" applyFill="1" applyProtection="1">
      <protection locked="0"/>
    </xf>
    <xf numFmtId="2" fontId="2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44" fontId="2" fillId="2" borderId="0" xfId="1" applyFont="1" applyFill="1" applyBorder="1" applyAlignment="1">
      <alignment horizontal="center" vertical="center"/>
    </xf>
    <xf numFmtId="44" fontId="2" fillId="2" borderId="0" xfId="1" applyFont="1" applyFill="1" applyAlignment="1" applyProtection="1">
      <alignment horizontal="center"/>
      <protection locked="0"/>
    </xf>
    <xf numFmtId="44" fontId="2" fillId="2" borderId="0" xfId="1" applyFont="1" applyFill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left" vertical="center" wrapText="1"/>
    </xf>
    <xf numFmtId="167" fontId="19" fillId="2" borderId="1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65" fontId="19" fillId="2" borderId="1" xfId="0" applyNumberFormat="1" applyFont="1" applyFill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/>
    </xf>
    <xf numFmtId="44" fontId="19" fillId="2" borderId="1" xfId="1" applyFont="1" applyFill="1" applyBorder="1" applyAlignment="1">
      <alignment horizontal="center" vertical="center"/>
    </xf>
    <xf numFmtId="44" fontId="6" fillId="2" borderId="5" xfId="1" applyFont="1" applyFill="1" applyBorder="1" applyAlignment="1">
      <alignment horizontal="center" vertical="center"/>
    </xf>
    <xf numFmtId="44" fontId="18" fillId="2" borderId="5" xfId="1" applyFont="1" applyFill="1" applyBorder="1" applyAlignment="1">
      <alignment horizontal="center" vertical="center"/>
    </xf>
    <xf numFmtId="44" fontId="6" fillId="12" borderId="1" xfId="1" applyFont="1" applyFill="1" applyBorder="1" applyAlignment="1">
      <alignment horizontal="center" vertical="center"/>
    </xf>
    <xf numFmtId="44" fontId="19" fillId="12" borderId="1" xfId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44" fontId="4" fillId="2" borderId="0" xfId="1" applyFont="1" applyFill="1" applyBorder="1" applyAlignment="1">
      <alignment horizontal="center"/>
    </xf>
    <xf numFmtId="44" fontId="19" fillId="2" borderId="5" xfId="1" applyFont="1" applyFill="1" applyBorder="1" applyAlignment="1">
      <alignment horizontal="center" vertical="center"/>
    </xf>
    <xf numFmtId="164" fontId="13" fillId="2" borderId="0" xfId="1" applyNumberFormat="1" applyFont="1" applyFill="1" applyAlignment="1">
      <alignment horizontal="right"/>
    </xf>
    <xf numFmtId="0" fontId="3" fillId="2" borderId="0" xfId="0" applyFont="1" applyFill="1" applyAlignment="1" applyProtection="1">
      <alignment horizontal="center"/>
      <protection locked="0"/>
    </xf>
    <xf numFmtId="1" fontId="3" fillId="2" borderId="0" xfId="0" applyNumberFormat="1" applyFont="1" applyFill="1"/>
    <xf numFmtId="0" fontId="3" fillId="2" borderId="0" xfId="0" applyFont="1" applyFill="1" applyProtection="1">
      <protection locked="0"/>
    </xf>
    <xf numFmtId="0" fontId="3" fillId="2" borderId="0" xfId="0" applyFont="1" applyFill="1" applyAlignment="1">
      <alignment horizontal="center" vertical="center"/>
    </xf>
    <xf numFmtId="44" fontId="3" fillId="2" borderId="0" xfId="1" applyFont="1" applyFill="1" applyBorder="1" applyAlignment="1">
      <alignment horizontal="center" vertical="center"/>
    </xf>
    <xf numFmtId="1" fontId="2" fillId="9" borderId="0" xfId="0" applyNumberFormat="1" applyFont="1" applyFill="1" applyAlignment="1" applyProtection="1">
      <alignment horizontal="center" vertical="center"/>
      <protection locked="0"/>
    </xf>
    <xf numFmtId="2" fontId="3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1" fontId="24" fillId="8" borderId="0" xfId="0" applyNumberFormat="1" applyFont="1" applyFill="1" applyAlignment="1" applyProtection="1">
      <alignment horizontal="center" vertical="center"/>
      <protection locked="0"/>
    </xf>
    <xf numFmtId="0" fontId="35" fillId="8" borderId="0" xfId="0" applyFont="1" applyFill="1" applyAlignment="1">
      <alignment horizontal="left" vertical="center" wrapText="1"/>
    </xf>
    <xf numFmtId="44" fontId="24" fillId="8" borderId="0" xfId="1" applyFont="1" applyFill="1" applyAlignment="1" applyProtection="1">
      <alignment horizontal="center"/>
      <protection locked="0"/>
    </xf>
    <xf numFmtId="44" fontId="24" fillId="8" borderId="0" xfId="1" applyFont="1" applyFill="1" applyAlignment="1" applyProtection="1">
      <alignment horizontal="center" vertical="center"/>
      <protection locked="0"/>
    </xf>
    <xf numFmtId="44" fontId="24" fillId="2" borderId="0" xfId="0" applyNumberFormat="1" applyFont="1" applyFill="1" applyAlignment="1">
      <alignment horizontal="right"/>
    </xf>
    <xf numFmtId="164" fontId="36" fillId="5" borderId="0" xfId="1" applyNumberFormat="1" applyFont="1" applyFill="1" applyAlignment="1">
      <alignment horizontal="right"/>
    </xf>
    <xf numFmtId="0" fontId="24" fillId="0" borderId="0" xfId="0" applyFont="1" applyAlignment="1" applyProtection="1">
      <alignment horizontal="center"/>
      <protection locked="0"/>
    </xf>
    <xf numFmtId="1" fontId="24" fillId="5" borderId="0" xfId="0" applyNumberFormat="1" applyFont="1" applyFill="1"/>
    <xf numFmtId="0" fontId="24" fillId="0" borderId="0" xfId="0" applyFont="1" applyProtection="1">
      <protection locked="0"/>
    </xf>
    <xf numFmtId="2" fontId="24" fillId="6" borderId="1" xfId="0" applyNumberFormat="1" applyFont="1" applyFill="1" applyBorder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44" fontId="24" fillId="0" borderId="0" xfId="1" applyFont="1" applyFill="1" applyAlignment="1" applyProtection="1">
      <alignment horizontal="center" vertical="center"/>
      <protection locked="0"/>
    </xf>
    <xf numFmtId="44" fontId="24" fillId="0" borderId="0" xfId="1" applyFont="1" applyBorder="1" applyAlignment="1">
      <alignment horizontal="center" vertical="center"/>
    </xf>
    <xf numFmtId="44" fontId="24" fillId="0" borderId="0" xfId="0" applyNumberFormat="1" applyFont="1" applyAlignment="1">
      <alignment horizontal="right"/>
    </xf>
    <xf numFmtId="44" fontId="24" fillId="5" borderId="0" xfId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28" fillId="2" borderId="0" xfId="0" applyFont="1" applyFill="1"/>
    <xf numFmtId="8" fontId="2" fillId="0" borderId="0" xfId="0" applyNumberFormat="1" applyFont="1" applyAlignment="1">
      <alignment horizontal="center"/>
    </xf>
    <xf numFmtId="2" fontId="24" fillId="7" borderId="1" xfId="0" applyNumberFormat="1" applyFont="1" applyFill="1" applyBorder="1" applyAlignment="1">
      <alignment horizontal="center" vertical="center"/>
    </xf>
    <xf numFmtId="44" fontId="18" fillId="12" borderId="1" xfId="1" applyFont="1" applyFill="1" applyBorder="1" applyAlignment="1">
      <alignment horizontal="center" vertical="center"/>
    </xf>
    <xf numFmtId="1" fontId="24" fillId="0" borderId="0" xfId="0" applyNumberFormat="1" applyFont="1" applyAlignment="1" applyProtection="1">
      <alignment horizontal="center" vertical="center"/>
      <protection locked="0"/>
    </xf>
    <xf numFmtId="44" fontId="24" fillId="0" borderId="0" xfId="1" applyFont="1" applyFill="1" applyAlignment="1" applyProtection="1">
      <alignment horizontal="center"/>
      <protection locked="0"/>
    </xf>
    <xf numFmtId="0" fontId="4" fillId="12" borderId="0" xfId="0" applyFont="1" applyFill="1" applyAlignment="1">
      <alignment horizontal="center"/>
    </xf>
    <xf numFmtId="44" fontId="4" fillId="12" borderId="0" xfId="1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6" fontId="2" fillId="2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wrapText="1"/>
    </xf>
    <xf numFmtId="0" fontId="1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right"/>
    </xf>
    <xf numFmtId="167" fontId="4" fillId="0" borderId="1" xfId="0" applyNumberFormat="1" applyFont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9" fillId="12" borderId="2" xfId="0" applyFont="1" applyFill="1" applyBorder="1" applyAlignment="1">
      <alignment horizontal="center" vertical="center"/>
    </xf>
    <xf numFmtId="0" fontId="19" fillId="12" borderId="4" xfId="0" applyFont="1" applyFill="1" applyBorder="1" applyAlignment="1">
      <alignment horizontal="center" vertical="center"/>
    </xf>
    <xf numFmtId="0" fontId="19" fillId="12" borderId="2" xfId="0" applyFont="1" applyFill="1" applyBorder="1" applyAlignment="1">
      <alignment horizontal="center"/>
    </xf>
    <xf numFmtId="0" fontId="19" fillId="12" borderId="3" xfId="0" applyFont="1" applyFill="1" applyBorder="1" applyAlignment="1">
      <alignment horizontal="center"/>
    </xf>
    <xf numFmtId="0" fontId="19" fillId="12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/>
    </xf>
    <xf numFmtId="0" fontId="19" fillId="12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67" fontId="2" fillId="0" borderId="1" xfId="0" applyNumberFormat="1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1A2DF-1703-40B2-8F2F-8CFCFAAD430F}">
  <dimension ref="A1:X256"/>
  <sheetViews>
    <sheetView tabSelected="1" workbookViewId="0">
      <selection activeCell="O175" sqref="O175"/>
    </sheetView>
  </sheetViews>
  <sheetFormatPr defaultRowHeight="15" x14ac:dyDescent="0.25"/>
  <cols>
    <col min="1" max="1" width="6.7109375" style="11" customWidth="1"/>
    <col min="2" max="2" width="24.7109375" style="11" customWidth="1"/>
    <col min="3" max="4" width="9.7109375" style="11" customWidth="1"/>
    <col min="5" max="5" width="9.7109375" style="70" customWidth="1"/>
    <col min="6" max="12" width="9.7109375" style="11" customWidth="1"/>
    <col min="13" max="13" width="5.7109375" style="11" customWidth="1"/>
    <col min="14" max="14" width="8.7109375" style="11" customWidth="1"/>
    <col min="15" max="15" width="24.7109375" style="11" customWidth="1"/>
    <col min="16" max="19" width="9.7109375" style="11" customWidth="1"/>
    <col min="20" max="22" width="17.7109375" style="11" customWidth="1"/>
    <col min="23" max="23" width="7.7109375" style="11" customWidth="1"/>
    <col min="24" max="24" width="7.28515625" style="11" customWidth="1"/>
    <col min="25" max="16384" width="9.140625" style="11"/>
  </cols>
  <sheetData>
    <row r="1" spans="1:24" ht="15.75" x14ac:dyDescent="0.25">
      <c r="A1" s="38" t="s">
        <v>70</v>
      </c>
      <c r="B1" s="38"/>
      <c r="C1" s="38"/>
      <c r="D1" s="38"/>
      <c r="E1" s="60"/>
      <c r="F1" s="9"/>
      <c r="G1" s="9"/>
      <c r="H1" s="9"/>
      <c r="I1" s="324" t="s">
        <v>411</v>
      </c>
      <c r="J1" s="324"/>
      <c r="K1" s="9"/>
    </row>
    <row r="2" spans="1:24" ht="15.75" x14ac:dyDescent="0.25">
      <c r="A2" s="38"/>
      <c r="B2" s="38"/>
      <c r="C2" s="38"/>
      <c r="D2" s="38"/>
      <c r="E2" s="60"/>
      <c r="F2" s="9"/>
      <c r="G2" s="9"/>
      <c r="H2" s="9"/>
      <c r="I2" s="9"/>
      <c r="J2" s="9"/>
      <c r="K2" s="9"/>
    </row>
    <row r="4" spans="1:24" ht="15" customHeight="1" x14ac:dyDescent="0.25">
      <c r="A4" s="50" t="s">
        <v>6</v>
      </c>
      <c r="B4" s="8" t="s">
        <v>13</v>
      </c>
      <c r="C4" s="323" t="s">
        <v>74</v>
      </c>
      <c r="D4" s="323"/>
      <c r="E4" s="320" t="s">
        <v>10</v>
      </c>
      <c r="F4" s="327">
        <v>0.9</v>
      </c>
      <c r="G4" s="328" t="s">
        <v>2</v>
      </c>
      <c r="H4" s="329">
        <v>100</v>
      </c>
      <c r="I4" s="144" t="s">
        <v>1</v>
      </c>
      <c r="J4" s="330" t="s">
        <v>21</v>
      </c>
      <c r="K4" s="330" t="s">
        <v>21</v>
      </c>
      <c r="L4" s="9"/>
      <c r="N4" s="50" t="s">
        <v>6</v>
      </c>
      <c r="O4" s="8" t="s">
        <v>13</v>
      </c>
      <c r="P4" s="31"/>
      <c r="Q4" s="31"/>
      <c r="R4" s="31"/>
      <c r="S4" s="31"/>
      <c r="T4" s="31"/>
      <c r="U4" s="31"/>
      <c r="V4" s="31"/>
      <c r="W4" s="143" t="s">
        <v>56</v>
      </c>
    </row>
    <row r="5" spans="1:24" ht="15" customHeight="1" x14ac:dyDescent="0.25">
      <c r="A5" s="8" t="s">
        <v>7</v>
      </c>
      <c r="B5" s="43">
        <v>2</v>
      </c>
      <c r="C5" s="323" t="s">
        <v>75</v>
      </c>
      <c r="D5" s="323"/>
      <c r="E5" s="320"/>
      <c r="F5" s="327"/>
      <c r="G5" s="328"/>
      <c r="H5" s="329"/>
      <c r="I5" s="322" t="s">
        <v>61</v>
      </c>
      <c r="J5" s="330"/>
      <c r="K5" s="330"/>
      <c r="L5" s="8"/>
      <c r="M5" s="2"/>
      <c r="N5" s="8" t="s">
        <v>7</v>
      </c>
      <c r="O5" s="50">
        <v>2</v>
      </c>
      <c r="P5" s="33"/>
      <c r="Q5" s="33"/>
      <c r="R5" s="33"/>
      <c r="S5" s="33"/>
      <c r="T5" s="33"/>
      <c r="U5" s="33"/>
      <c r="V5" s="32"/>
      <c r="W5" s="143" t="s">
        <v>57</v>
      </c>
      <c r="X5" s="2"/>
    </row>
    <row r="6" spans="1:24" ht="15" customHeight="1" x14ac:dyDescent="0.25">
      <c r="A6" s="9"/>
      <c r="B6" s="9" t="s">
        <v>76</v>
      </c>
      <c r="C6" s="9"/>
      <c r="D6" s="322" t="s">
        <v>25</v>
      </c>
      <c r="E6" s="331" t="s">
        <v>26</v>
      </c>
      <c r="F6" s="9"/>
      <c r="G6" s="9"/>
      <c r="H6" s="9"/>
      <c r="I6" s="322"/>
      <c r="J6" s="142" t="s">
        <v>45</v>
      </c>
      <c r="K6" s="333" t="s">
        <v>59</v>
      </c>
      <c r="L6" s="134" t="s">
        <v>27</v>
      </c>
      <c r="M6" s="2"/>
      <c r="N6" s="32"/>
      <c r="O6" s="33"/>
      <c r="P6" s="33" t="s">
        <v>60</v>
      </c>
      <c r="Q6" s="33"/>
      <c r="R6" s="33"/>
      <c r="S6" s="33"/>
      <c r="T6" s="33" t="s">
        <v>20</v>
      </c>
      <c r="U6" s="34"/>
      <c r="V6" s="34"/>
      <c r="W6" s="322" t="s">
        <v>39</v>
      </c>
      <c r="X6" s="2"/>
    </row>
    <row r="7" spans="1:24" ht="15" customHeight="1" x14ac:dyDescent="0.25">
      <c r="A7" s="35" t="s">
        <v>15</v>
      </c>
      <c r="B7" s="25"/>
      <c r="C7" s="1" t="s">
        <v>8</v>
      </c>
      <c r="D7" s="322"/>
      <c r="E7" s="331"/>
      <c r="F7" s="1" t="s">
        <v>0</v>
      </c>
      <c r="G7" s="1" t="s">
        <v>9</v>
      </c>
      <c r="H7" s="1" t="s">
        <v>3</v>
      </c>
      <c r="I7" s="322"/>
      <c r="J7" s="142" t="s">
        <v>30</v>
      </c>
      <c r="K7" s="333"/>
      <c r="L7" s="134" t="s">
        <v>28</v>
      </c>
      <c r="M7" s="2"/>
      <c r="N7" s="35" t="s">
        <v>16</v>
      </c>
      <c r="O7" s="35" t="s">
        <v>17</v>
      </c>
      <c r="P7" s="36" t="s">
        <v>67</v>
      </c>
      <c r="Q7" s="37" t="s">
        <v>68</v>
      </c>
      <c r="R7" s="37" t="s">
        <v>62</v>
      </c>
      <c r="S7" s="37" t="s">
        <v>63</v>
      </c>
      <c r="T7" s="37" t="s">
        <v>64</v>
      </c>
      <c r="U7" s="37" t="s">
        <v>65</v>
      </c>
      <c r="V7" s="37" t="s">
        <v>66</v>
      </c>
      <c r="W7" s="322"/>
      <c r="X7" s="2"/>
    </row>
    <row r="8" spans="1:24" ht="15" customHeight="1" x14ac:dyDescent="0.25">
      <c r="A8" s="161">
        <v>1</v>
      </c>
      <c r="B8" s="162" t="s">
        <v>77</v>
      </c>
      <c r="C8" s="163">
        <v>9</v>
      </c>
      <c r="D8" s="164">
        <v>31</v>
      </c>
      <c r="E8" s="61">
        <v>58.8</v>
      </c>
      <c r="F8" s="46">
        <f t="shared" ref="F8:F31" si="0">IF(I8="B", $H$4/C8*$F$4,IF(E8&lt;=C8,$I$4,IF(E8&gt;C8,SUM($H$4/C8*$F$4,0,ROUNDUP(,0)))))</f>
        <v>10</v>
      </c>
      <c r="G8" s="62">
        <v>2</v>
      </c>
      <c r="H8" s="63">
        <f>IF(F8="NO BET",0,IF(G8&gt;1,F8*-1,IF(G8=1,SUM(F8*E8-F8,0))))</f>
        <v>-10</v>
      </c>
      <c r="I8" s="64"/>
      <c r="J8" s="29" t="s">
        <v>87</v>
      </c>
      <c r="K8" s="29" t="s">
        <v>87</v>
      </c>
      <c r="L8" s="87">
        <v>0</v>
      </c>
      <c r="M8" s="132"/>
      <c r="N8" s="47">
        <v>1</v>
      </c>
      <c r="O8" s="145" t="s">
        <v>77</v>
      </c>
      <c r="P8" s="196">
        <v>31</v>
      </c>
      <c r="Q8" s="48">
        <v>36</v>
      </c>
      <c r="R8" s="236">
        <v>36</v>
      </c>
      <c r="S8" s="236">
        <v>58.8</v>
      </c>
      <c r="T8" s="49">
        <v>0</v>
      </c>
      <c r="U8" s="49">
        <v>0</v>
      </c>
      <c r="V8" s="49">
        <v>11</v>
      </c>
      <c r="W8" s="29"/>
      <c r="X8" s="132"/>
    </row>
    <row r="9" spans="1:24" ht="15" customHeight="1" x14ac:dyDescent="0.25">
      <c r="A9" s="161">
        <v>2</v>
      </c>
      <c r="B9" s="162" t="s">
        <v>78</v>
      </c>
      <c r="C9" s="163">
        <v>6</v>
      </c>
      <c r="D9" s="164">
        <v>7.5</v>
      </c>
      <c r="E9" s="65">
        <v>12.5</v>
      </c>
      <c r="F9" s="3">
        <f t="shared" si="0"/>
        <v>15.000000000000002</v>
      </c>
      <c r="G9" s="66">
        <v>2</v>
      </c>
      <c r="H9" s="67">
        <f t="shared" ref="H9:H31" si="1">IF(F9="NO BET",0,IF(G9&gt;1,F9*-1,IF(G9=1,SUM(F9*E9-F9,0))))</f>
        <v>-15.000000000000002</v>
      </c>
      <c r="I9" s="68"/>
      <c r="J9" s="29" t="s">
        <v>87</v>
      </c>
      <c r="K9" s="29" t="s">
        <v>87</v>
      </c>
      <c r="L9" s="87">
        <v>0</v>
      </c>
      <c r="M9" s="132"/>
      <c r="N9" s="51">
        <v>2</v>
      </c>
      <c r="O9" s="145" t="s">
        <v>78</v>
      </c>
      <c r="P9" s="196">
        <v>7.5</v>
      </c>
      <c r="Q9" s="39">
        <v>8.6</v>
      </c>
      <c r="R9" s="74">
        <v>7.8</v>
      </c>
      <c r="S9" s="74">
        <v>12.5</v>
      </c>
      <c r="T9" s="44">
        <v>225</v>
      </c>
      <c r="U9" s="44">
        <v>985</v>
      </c>
      <c r="V9" s="44">
        <v>90</v>
      </c>
      <c r="W9" s="29"/>
      <c r="X9" s="132"/>
    </row>
    <row r="10" spans="1:24" ht="15" customHeight="1" x14ac:dyDescent="0.25">
      <c r="A10" s="89">
        <v>3</v>
      </c>
      <c r="B10" s="145" t="s">
        <v>79</v>
      </c>
      <c r="C10" s="22">
        <v>9.9</v>
      </c>
      <c r="D10" s="23">
        <v>19</v>
      </c>
      <c r="E10" s="65">
        <v>36</v>
      </c>
      <c r="F10" s="3"/>
      <c r="G10" s="66"/>
      <c r="H10" s="67" t="b">
        <f t="shared" si="1"/>
        <v>0</v>
      </c>
      <c r="I10" s="68"/>
      <c r="J10" s="29"/>
      <c r="K10" s="29"/>
      <c r="L10" s="87">
        <f t="shared" ref="L10:L13" si="2">SUM(I10*J10*K10)</f>
        <v>0</v>
      </c>
      <c r="M10" s="132"/>
      <c r="N10" s="51">
        <v>3</v>
      </c>
      <c r="O10" s="145" t="s">
        <v>79</v>
      </c>
      <c r="P10" s="198">
        <v>19</v>
      </c>
      <c r="Q10" s="39">
        <v>17.5</v>
      </c>
      <c r="R10" s="74">
        <v>18.5</v>
      </c>
      <c r="S10" s="74">
        <v>36</v>
      </c>
      <c r="T10" s="44">
        <v>100</v>
      </c>
      <c r="U10" s="44">
        <v>195</v>
      </c>
      <c r="V10" s="44">
        <v>25</v>
      </c>
      <c r="W10" s="29"/>
      <c r="X10" s="132"/>
    </row>
    <row r="11" spans="1:24" ht="15" customHeight="1" x14ac:dyDescent="0.25">
      <c r="A11" s="161">
        <v>4</v>
      </c>
      <c r="B11" s="162" t="s">
        <v>80</v>
      </c>
      <c r="C11" s="165">
        <v>16.2</v>
      </c>
      <c r="D11" s="166">
        <v>34</v>
      </c>
      <c r="E11" s="65">
        <v>25.9</v>
      </c>
      <c r="F11" s="3">
        <f t="shared" si="0"/>
        <v>5.5555555555555554</v>
      </c>
      <c r="G11" s="66">
        <v>2</v>
      </c>
      <c r="H11" s="67">
        <f t="shared" si="1"/>
        <v>-5.5555555555555554</v>
      </c>
      <c r="I11" s="68"/>
      <c r="J11" s="29"/>
      <c r="K11" s="29" t="s">
        <v>87</v>
      </c>
      <c r="L11" s="87">
        <v>0</v>
      </c>
      <c r="M11" s="132"/>
      <c r="N11" s="51">
        <v>4</v>
      </c>
      <c r="O11" s="145" t="s">
        <v>80</v>
      </c>
      <c r="P11" s="198">
        <v>34</v>
      </c>
      <c r="Q11" s="39">
        <v>32</v>
      </c>
      <c r="R11" s="74">
        <v>34</v>
      </c>
      <c r="S11" s="74">
        <v>25.9</v>
      </c>
      <c r="T11" s="44">
        <v>0</v>
      </c>
      <c r="U11" s="44">
        <v>0</v>
      </c>
      <c r="V11" s="44">
        <v>20</v>
      </c>
      <c r="W11" s="29"/>
      <c r="X11" s="132"/>
    </row>
    <row r="12" spans="1:24" ht="15" customHeight="1" x14ac:dyDescent="0.25">
      <c r="A12" s="89">
        <v>5</v>
      </c>
      <c r="B12" s="145" t="s">
        <v>81</v>
      </c>
      <c r="C12" s="22">
        <v>35.6</v>
      </c>
      <c r="D12" s="23">
        <v>21</v>
      </c>
      <c r="E12" s="65">
        <v>27</v>
      </c>
      <c r="F12" s="3" t="str">
        <f t="shared" si="0"/>
        <v>NO BET</v>
      </c>
      <c r="G12" s="66"/>
      <c r="H12" s="67">
        <f t="shared" si="1"/>
        <v>0</v>
      </c>
      <c r="I12" s="68"/>
      <c r="J12" s="29"/>
      <c r="K12" s="29"/>
      <c r="L12" s="87">
        <f t="shared" si="2"/>
        <v>0</v>
      </c>
      <c r="M12" s="132"/>
      <c r="N12" s="51">
        <v>5</v>
      </c>
      <c r="O12" s="145" t="s">
        <v>81</v>
      </c>
      <c r="P12" s="198">
        <v>21</v>
      </c>
      <c r="Q12" s="39">
        <v>24</v>
      </c>
      <c r="R12" s="74">
        <f t="shared" ref="R12:R17" si="3">Q12</f>
        <v>24</v>
      </c>
      <c r="S12" s="74">
        <v>27</v>
      </c>
      <c r="T12" s="44">
        <v>0</v>
      </c>
      <c r="U12" s="44">
        <v>0</v>
      </c>
      <c r="V12" s="44">
        <v>27</v>
      </c>
      <c r="W12" s="29"/>
      <c r="X12" s="132"/>
    </row>
    <row r="13" spans="1:24" ht="15" customHeight="1" x14ac:dyDescent="0.25">
      <c r="A13" s="89">
        <v>6</v>
      </c>
      <c r="B13" s="145" t="s">
        <v>82</v>
      </c>
      <c r="C13" s="22">
        <v>31</v>
      </c>
      <c r="D13" s="23">
        <v>51</v>
      </c>
      <c r="E13" s="65">
        <v>50</v>
      </c>
      <c r="F13" s="3"/>
      <c r="G13" s="66"/>
      <c r="H13" s="67" t="b">
        <f t="shared" si="1"/>
        <v>0</v>
      </c>
      <c r="I13" s="68"/>
      <c r="J13" s="29"/>
      <c r="K13" s="29"/>
      <c r="L13" s="87">
        <f t="shared" si="2"/>
        <v>0</v>
      </c>
      <c r="M13" s="132"/>
      <c r="N13" s="51">
        <v>6</v>
      </c>
      <c r="O13" s="145" t="s">
        <v>82</v>
      </c>
      <c r="P13" s="198">
        <v>51</v>
      </c>
      <c r="Q13" s="39">
        <v>50</v>
      </c>
      <c r="R13" s="74">
        <v>40</v>
      </c>
      <c r="S13" s="74">
        <v>50</v>
      </c>
      <c r="T13" s="44">
        <v>0</v>
      </c>
      <c r="U13" s="44">
        <v>0</v>
      </c>
      <c r="V13" s="44">
        <v>16</v>
      </c>
      <c r="W13" s="29"/>
      <c r="X13" s="132"/>
    </row>
    <row r="14" spans="1:24" ht="15" customHeight="1" x14ac:dyDescent="0.25">
      <c r="A14" s="167">
        <v>7</v>
      </c>
      <c r="B14" s="168" t="s">
        <v>86</v>
      </c>
      <c r="C14" s="260">
        <v>5.5</v>
      </c>
      <c r="D14" s="261">
        <v>1.85</v>
      </c>
      <c r="E14" s="65">
        <v>1.65</v>
      </c>
      <c r="F14" s="262" t="str">
        <f t="shared" si="0"/>
        <v>NO BET</v>
      </c>
      <c r="G14" s="263">
        <v>1</v>
      </c>
      <c r="H14" s="264">
        <f t="shared" si="1"/>
        <v>0</v>
      </c>
      <c r="I14" s="249"/>
      <c r="J14" s="250" t="s">
        <v>87</v>
      </c>
      <c r="K14" s="250" t="s">
        <v>87</v>
      </c>
      <c r="L14" s="201">
        <v>0</v>
      </c>
      <c r="M14" s="266"/>
      <c r="N14" s="232">
        <v>7</v>
      </c>
      <c r="O14" s="271" t="s">
        <v>86</v>
      </c>
      <c r="P14" s="261">
        <v>1.85</v>
      </c>
      <c r="Q14" s="268">
        <v>2</v>
      </c>
      <c r="R14" s="65">
        <v>1.95</v>
      </c>
      <c r="S14" s="65">
        <v>1.65</v>
      </c>
      <c r="T14" s="268">
        <v>24390</v>
      </c>
      <c r="U14" s="268">
        <v>29000</v>
      </c>
      <c r="V14" s="268">
        <v>800</v>
      </c>
      <c r="W14" s="29" t="s">
        <v>383</v>
      </c>
      <c r="X14" s="132"/>
    </row>
    <row r="15" spans="1:24" ht="15" customHeight="1" x14ac:dyDescent="0.25">
      <c r="A15" s="161">
        <v>8</v>
      </c>
      <c r="B15" s="162" t="s">
        <v>83</v>
      </c>
      <c r="C15" s="165">
        <v>11</v>
      </c>
      <c r="D15" s="166">
        <v>21</v>
      </c>
      <c r="E15" s="65">
        <v>44.2</v>
      </c>
      <c r="F15" s="3">
        <f t="shared" si="0"/>
        <v>8.1818181818181834</v>
      </c>
      <c r="G15" s="66">
        <v>2</v>
      </c>
      <c r="H15" s="67">
        <f t="shared" si="1"/>
        <v>-8.1818181818181834</v>
      </c>
      <c r="I15" s="68"/>
      <c r="J15" s="29"/>
      <c r="K15" s="29" t="s">
        <v>87</v>
      </c>
      <c r="L15" s="87">
        <v>0</v>
      </c>
      <c r="M15" s="132"/>
      <c r="N15" s="51">
        <v>8</v>
      </c>
      <c r="O15" s="145" t="s">
        <v>83</v>
      </c>
      <c r="P15" s="198">
        <v>21</v>
      </c>
      <c r="Q15" s="39">
        <v>28</v>
      </c>
      <c r="R15" s="74">
        <v>32</v>
      </c>
      <c r="S15" s="74">
        <v>44.2</v>
      </c>
      <c r="T15" s="44">
        <v>0</v>
      </c>
      <c r="U15" s="44">
        <v>0</v>
      </c>
      <c r="V15" s="44">
        <v>11</v>
      </c>
      <c r="W15" s="29"/>
      <c r="X15" s="132"/>
    </row>
    <row r="16" spans="1:24" ht="15" customHeight="1" x14ac:dyDescent="0.25">
      <c r="A16" s="190">
        <v>9</v>
      </c>
      <c r="B16" s="191" t="s">
        <v>214</v>
      </c>
      <c r="C16" s="192">
        <v>4.5</v>
      </c>
      <c r="D16" s="193">
        <v>3.9</v>
      </c>
      <c r="E16" s="182">
        <v>4.3</v>
      </c>
      <c r="F16" s="183" t="str">
        <f t="shared" si="0"/>
        <v>NO BET</v>
      </c>
      <c r="G16" s="184">
        <v>2</v>
      </c>
      <c r="H16" s="185">
        <f t="shared" si="1"/>
        <v>0</v>
      </c>
      <c r="I16" s="69"/>
      <c r="J16" s="29" t="s">
        <v>87</v>
      </c>
      <c r="K16" s="29" t="s">
        <v>87</v>
      </c>
      <c r="L16" s="210">
        <v>1.56</v>
      </c>
      <c r="M16" s="187"/>
      <c r="N16" s="29">
        <v>9</v>
      </c>
      <c r="O16" s="195" t="s">
        <v>214</v>
      </c>
      <c r="P16" s="197">
        <v>3.9</v>
      </c>
      <c r="Q16" s="188">
        <v>5</v>
      </c>
      <c r="R16" s="221">
        <v>5.3</v>
      </c>
      <c r="S16" s="221">
        <v>4.3</v>
      </c>
      <c r="T16" s="189">
        <v>500</v>
      </c>
      <c r="U16" s="189">
        <v>1100</v>
      </c>
      <c r="V16" s="189">
        <v>150</v>
      </c>
      <c r="W16" s="29" t="s">
        <v>381</v>
      </c>
      <c r="X16" s="132"/>
    </row>
    <row r="17" spans="1:24" ht="15" customHeight="1" x14ac:dyDescent="0.25">
      <c r="A17" s="147">
        <v>10</v>
      </c>
      <c r="B17" s="148" t="s">
        <v>84</v>
      </c>
      <c r="C17" s="149">
        <v>0</v>
      </c>
      <c r="D17" s="150">
        <v>0</v>
      </c>
      <c r="E17" s="151">
        <v>0</v>
      </c>
      <c r="F17" s="152" t="str">
        <f t="shared" si="0"/>
        <v>NO BET</v>
      </c>
      <c r="G17" s="153"/>
      <c r="H17" s="154">
        <f t="shared" si="1"/>
        <v>0</v>
      </c>
      <c r="I17" s="155"/>
      <c r="J17" s="156"/>
      <c r="K17" s="156"/>
      <c r="L17" s="201">
        <v>1.32</v>
      </c>
      <c r="M17" s="158"/>
      <c r="N17" s="156">
        <v>10</v>
      </c>
      <c r="O17" s="148" t="s">
        <v>84</v>
      </c>
      <c r="P17" s="199">
        <v>0</v>
      </c>
      <c r="Q17" s="159">
        <v>0</v>
      </c>
      <c r="R17" s="235">
        <f t="shared" si="3"/>
        <v>0</v>
      </c>
      <c r="S17" s="235">
        <v>0</v>
      </c>
      <c r="T17" s="160">
        <v>0</v>
      </c>
      <c r="U17" s="160">
        <v>0</v>
      </c>
      <c r="V17" s="160">
        <v>0</v>
      </c>
      <c r="W17" s="156"/>
      <c r="X17" s="132"/>
    </row>
    <row r="18" spans="1:24" ht="15" customHeight="1" x14ac:dyDescent="0.25">
      <c r="A18" s="161">
        <v>11</v>
      </c>
      <c r="B18" s="162" t="s">
        <v>85</v>
      </c>
      <c r="C18" s="165">
        <v>11</v>
      </c>
      <c r="D18" s="166">
        <v>41</v>
      </c>
      <c r="E18" s="65">
        <v>70</v>
      </c>
      <c r="F18" s="3">
        <f t="shared" si="0"/>
        <v>8.1818181818181834</v>
      </c>
      <c r="G18" s="66">
        <v>2</v>
      </c>
      <c r="H18" s="67">
        <f t="shared" si="1"/>
        <v>-8.1818181818181834</v>
      </c>
      <c r="I18" s="68"/>
      <c r="J18" s="29"/>
      <c r="K18" s="29"/>
      <c r="L18" s="201">
        <v>1.06</v>
      </c>
      <c r="M18" s="132"/>
      <c r="N18" s="51">
        <v>11</v>
      </c>
      <c r="O18" s="145" t="s">
        <v>85</v>
      </c>
      <c r="P18" s="198">
        <v>41</v>
      </c>
      <c r="Q18" s="39">
        <v>50</v>
      </c>
      <c r="R18" s="74">
        <v>65</v>
      </c>
      <c r="S18" s="74">
        <v>70</v>
      </c>
      <c r="T18" s="44">
        <v>0</v>
      </c>
      <c r="U18" s="44">
        <v>0</v>
      </c>
      <c r="V18" s="44">
        <v>72</v>
      </c>
      <c r="W18" s="29"/>
      <c r="X18" s="132"/>
    </row>
    <row r="19" spans="1:24" ht="15" hidden="1" customHeight="1" x14ac:dyDescent="0.25">
      <c r="A19" s="89">
        <v>12</v>
      </c>
      <c r="B19" s="42"/>
      <c r="C19" s="22">
        <v>0</v>
      </c>
      <c r="D19" s="23">
        <v>0</v>
      </c>
      <c r="E19" s="65">
        <f t="shared" ref="E19:E31" si="4">D19</f>
        <v>0</v>
      </c>
      <c r="F19" s="3" t="str">
        <f t="shared" si="0"/>
        <v>NO BET</v>
      </c>
      <c r="G19" s="66"/>
      <c r="H19" s="67">
        <f t="shared" si="1"/>
        <v>0</v>
      </c>
      <c r="I19" s="68"/>
      <c r="J19" s="29"/>
      <c r="K19" s="29"/>
      <c r="L19" s="88">
        <f t="shared" ref="L19:L31" si="5">SUM(I19*J19*K19)</f>
        <v>0</v>
      </c>
      <c r="M19" s="132"/>
      <c r="N19" s="51">
        <v>12</v>
      </c>
      <c r="O19" s="42"/>
      <c r="P19" s="39">
        <v>0</v>
      </c>
      <c r="Q19" s="39">
        <v>0</v>
      </c>
      <c r="R19" s="39">
        <v>0</v>
      </c>
      <c r="S19" s="39">
        <v>0</v>
      </c>
      <c r="T19" s="44">
        <v>0</v>
      </c>
      <c r="U19" s="44">
        <v>0</v>
      </c>
      <c r="V19" s="44">
        <v>0</v>
      </c>
      <c r="W19" s="29"/>
      <c r="X19" s="132"/>
    </row>
    <row r="20" spans="1:24" ht="15" hidden="1" customHeight="1" x14ac:dyDescent="0.25">
      <c r="A20" s="89">
        <v>13</v>
      </c>
      <c r="B20" s="42"/>
      <c r="C20" s="22">
        <v>0</v>
      </c>
      <c r="D20" s="23">
        <v>0</v>
      </c>
      <c r="E20" s="65">
        <f t="shared" si="4"/>
        <v>0</v>
      </c>
      <c r="F20" s="3" t="str">
        <f t="shared" si="0"/>
        <v>NO BET</v>
      </c>
      <c r="G20" s="66"/>
      <c r="H20" s="67">
        <f t="shared" si="1"/>
        <v>0</v>
      </c>
      <c r="I20" s="68"/>
      <c r="J20" s="29"/>
      <c r="K20" s="29"/>
      <c r="L20" s="88">
        <f t="shared" si="5"/>
        <v>0</v>
      </c>
      <c r="M20" s="132"/>
      <c r="N20" s="51">
        <v>13</v>
      </c>
      <c r="O20" s="42"/>
      <c r="P20" s="39">
        <v>0</v>
      </c>
      <c r="Q20" s="39">
        <v>0</v>
      </c>
      <c r="R20" s="39">
        <v>0</v>
      </c>
      <c r="S20" s="39">
        <v>0</v>
      </c>
      <c r="T20" s="44">
        <v>0</v>
      </c>
      <c r="U20" s="44">
        <v>0</v>
      </c>
      <c r="V20" s="44">
        <v>0</v>
      </c>
      <c r="W20" s="29"/>
      <c r="X20" s="132"/>
    </row>
    <row r="21" spans="1:24" ht="15" hidden="1" customHeight="1" x14ac:dyDescent="0.25">
      <c r="A21" s="89">
        <v>14</v>
      </c>
      <c r="B21" s="42"/>
      <c r="C21" s="22">
        <v>0</v>
      </c>
      <c r="D21" s="23">
        <v>0</v>
      </c>
      <c r="E21" s="65">
        <f t="shared" si="4"/>
        <v>0</v>
      </c>
      <c r="F21" s="3" t="str">
        <f t="shared" si="0"/>
        <v>NO BET</v>
      </c>
      <c r="G21" s="66"/>
      <c r="H21" s="67">
        <f t="shared" si="1"/>
        <v>0</v>
      </c>
      <c r="I21" s="68"/>
      <c r="J21" s="29"/>
      <c r="K21" s="29"/>
      <c r="L21" s="88">
        <f t="shared" si="5"/>
        <v>0</v>
      </c>
      <c r="M21" s="132"/>
      <c r="N21" s="51">
        <v>14</v>
      </c>
      <c r="O21" s="42"/>
      <c r="P21" s="39">
        <v>0</v>
      </c>
      <c r="Q21" s="39">
        <v>0</v>
      </c>
      <c r="R21" s="39">
        <v>0</v>
      </c>
      <c r="S21" s="39">
        <v>0</v>
      </c>
      <c r="T21" s="44">
        <v>0</v>
      </c>
      <c r="U21" s="44">
        <v>0</v>
      </c>
      <c r="V21" s="44">
        <v>0</v>
      </c>
      <c r="W21" s="29"/>
      <c r="X21" s="132"/>
    </row>
    <row r="22" spans="1:24" ht="15" hidden="1" customHeight="1" x14ac:dyDescent="0.25">
      <c r="A22" s="89">
        <v>15</v>
      </c>
      <c r="B22" s="45"/>
      <c r="C22" s="26">
        <v>0</v>
      </c>
      <c r="D22" s="27">
        <v>0</v>
      </c>
      <c r="E22" s="61">
        <f t="shared" si="4"/>
        <v>0</v>
      </c>
      <c r="F22" s="46" t="str">
        <f t="shared" si="0"/>
        <v>NO BET</v>
      </c>
      <c r="G22" s="62"/>
      <c r="H22" s="63">
        <f t="shared" si="1"/>
        <v>0</v>
      </c>
      <c r="I22" s="64"/>
      <c r="J22" s="47"/>
      <c r="K22" s="47"/>
      <c r="L22" s="88">
        <f t="shared" si="5"/>
        <v>0</v>
      </c>
      <c r="M22" s="132"/>
      <c r="N22" s="47">
        <v>15</v>
      </c>
      <c r="O22" s="45"/>
      <c r="P22" s="48">
        <v>0</v>
      </c>
      <c r="Q22" s="48">
        <v>0</v>
      </c>
      <c r="R22" s="48">
        <v>0</v>
      </c>
      <c r="S22" s="48">
        <v>0</v>
      </c>
      <c r="T22" s="49">
        <v>0</v>
      </c>
      <c r="U22" s="49">
        <v>0</v>
      </c>
      <c r="V22" s="49">
        <v>0</v>
      </c>
      <c r="W22" s="29"/>
      <c r="X22" s="132"/>
    </row>
    <row r="23" spans="1:24" ht="15" hidden="1" customHeight="1" x14ac:dyDescent="0.25">
      <c r="A23" s="89">
        <v>16</v>
      </c>
      <c r="B23" s="42"/>
      <c r="C23" s="22">
        <v>0</v>
      </c>
      <c r="D23" s="23">
        <v>0</v>
      </c>
      <c r="E23" s="65">
        <f t="shared" si="4"/>
        <v>0</v>
      </c>
      <c r="F23" s="3" t="str">
        <f t="shared" si="0"/>
        <v>NO BET</v>
      </c>
      <c r="G23" s="66"/>
      <c r="H23" s="67">
        <f t="shared" si="1"/>
        <v>0</v>
      </c>
      <c r="I23" s="68"/>
      <c r="J23" s="29"/>
      <c r="K23" s="29"/>
      <c r="L23" s="88">
        <f t="shared" si="5"/>
        <v>0</v>
      </c>
      <c r="M23" s="132"/>
      <c r="N23" s="51">
        <v>16</v>
      </c>
      <c r="O23" s="42"/>
      <c r="P23" s="39">
        <v>0</v>
      </c>
      <c r="Q23" s="39">
        <v>0</v>
      </c>
      <c r="R23" s="39">
        <v>0</v>
      </c>
      <c r="S23" s="39">
        <v>0</v>
      </c>
      <c r="T23" s="44">
        <v>0</v>
      </c>
      <c r="U23" s="44">
        <v>0</v>
      </c>
      <c r="V23" s="44">
        <v>0</v>
      </c>
      <c r="W23" s="29"/>
      <c r="X23" s="132"/>
    </row>
    <row r="24" spans="1:24" ht="15" hidden="1" customHeight="1" x14ac:dyDescent="0.3">
      <c r="A24" s="89">
        <v>17</v>
      </c>
      <c r="B24" s="28"/>
      <c r="C24" s="22">
        <v>0</v>
      </c>
      <c r="D24" s="23">
        <v>0</v>
      </c>
      <c r="E24" s="65">
        <f t="shared" si="4"/>
        <v>0</v>
      </c>
      <c r="F24" s="3" t="str">
        <f t="shared" si="0"/>
        <v>NO BET</v>
      </c>
      <c r="G24" s="66"/>
      <c r="H24" s="67">
        <f t="shared" si="1"/>
        <v>0</v>
      </c>
      <c r="I24" s="68"/>
      <c r="J24" s="29"/>
      <c r="K24" s="29"/>
      <c r="L24" s="88">
        <f t="shared" si="5"/>
        <v>0</v>
      </c>
      <c r="M24" s="132"/>
      <c r="N24" s="51">
        <v>17</v>
      </c>
      <c r="O24" s="40"/>
      <c r="P24" s="39">
        <v>0</v>
      </c>
      <c r="Q24" s="39">
        <v>0</v>
      </c>
      <c r="R24" s="39">
        <v>0</v>
      </c>
      <c r="S24" s="39">
        <v>0</v>
      </c>
      <c r="T24" s="44">
        <v>0</v>
      </c>
      <c r="U24" s="44">
        <v>0</v>
      </c>
      <c r="V24" s="44">
        <v>0</v>
      </c>
      <c r="W24" s="29"/>
      <c r="X24" s="132"/>
    </row>
    <row r="25" spans="1:24" ht="15" hidden="1" customHeight="1" x14ac:dyDescent="0.3">
      <c r="A25" s="89">
        <v>18</v>
      </c>
      <c r="B25" s="28"/>
      <c r="C25" s="22">
        <v>0</v>
      </c>
      <c r="D25" s="23">
        <v>0</v>
      </c>
      <c r="E25" s="65">
        <f t="shared" si="4"/>
        <v>0</v>
      </c>
      <c r="F25" s="3" t="str">
        <f t="shared" si="0"/>
        <v>NO BET</v>
      </c>
      <c r="G25" s="66"/>
      <c r="H25" s="67">
        <f t="shared" si="1"/>
        <v>0</v>
      </c>
      <c r="I25" s="68"/>
      <c r="J25" s="29"/>
      <c r="K25" s="29"/>
      <c r="L25" s="88">
        <f t="shared" si="5"/>
        <v>0</v>
      </c>
      <c r="M25" s="132"/>
      <c r="N25" s="51">
        <v>18</v>
      </c>
      <c r="O25" s="40"/>
      <c r="P25" s="39">
        <v>0</v>
      </c>
      <c r="Q25" s="39">
        <v>0</v>
      </c>
      <c r="R25" s="39">
        <v>0</v>
      </c>
      <c r="S25" s="39">
        <v>0</v>
      </c>
      <c r="T25" s="44">
        <v>0</v>
      </c>
      <c r="U25" s="44">
        <v>0</v>
      </c>
      <c r="V25" s="44">
        <v>0</v>
      </c>
      <c r="W25" s="29"/>
      <c r="X25" s="132"/>
    </row>
    <row r="26" spans="1:24" ht="15" hidden="1" customHeight="1" x14ac:dyDescent="0.3">
      <c r="A26" s="89">
        <v>19</v>
      </c>
      <c r="B26" s="28"/>
      <c r="C26" s="22">
        <v>0</v>
      </c>
      <c r="D26" s="23">
        <v>0</v>
      </c>
      <c r="E26" s="65">
        <f t="shared" si="4"/>
        <v>0</v>
      </c>
      <c r="F26" s="3" t="str">
        <f t="shared" si="0"/>
        <v>NO BET</v>
      </c>
      <c r="G26" s="66"/>
      <c r="H26" s="67">
        <f t="shared" si="1"/>
        <v>0</v>
      </c>
      <c r="I26" s="68"/>
      <c r="J26" s="29"/>
      <c r="K26" s="29"/>
      <c r="L26" s="88">
        <f t="shared" si="5"/>
        <v>0</v>
      </c>
      <c r="M26" s="132"/>
      <c r="N26" s="51">
        <v>19</v>
      </c>
      <c r="O26" s="40"/>
      <c r="P26" s="39">
        <v>0</v>
      </c>
      <c r="Q26" s="39">
        <v>0</v>
      </c>
      <c r="R26" s="39">
        <v>0</v>
      </c>
      <c r="S26" s="39">
        <v>0</v>
      </c>
      <c r="T26" s="44">
        <v>0</v>
      </c>
      <c r="U26" s="44">
        <v>0</v>
      </c>
      <c r="V26" s="44">
        <v>0</v>
      </c>
      <c r="W26" s="29"/>
      <c r="X26" s="132"/>
    </row>
    <row r="27" spans="1:24" ht="15" hidden="1" customHeight="1" x14ac:dyDescent="0.3">
      <c r="A27" s="89">
        <v>20</v>
      </c>
      <c r="B27" s="28"/>
      <c r="C27" s="22">
        <v>0</v>
      </c>
      <c r="D27" s="23">
        <v>0</v>
      </c>
      <c r="E27" s="65">
        <f t="shared" si="4"/>
        <v>0</v>
      </c>
      <c r="F27" s="3" t="str">
        <f t="shared" si="0"/>
        <v>NO BET</v>
      </c>
      <c r="G27" s="66"/>
      <c r="H27" s="67">
        <f t="shared" si="1"/>
        <v>0</v>
      </c>
      <c r="I27" s="69"/>
      <c r="J27" s="29"/>
      <c r="K27" s="29"/>
      <c r="L27" s="88">
        <f t="shared" si="5"/>
        <v>0</v>
      </c>
      <c r="M27" s="132"/>
      <c r="N27" s="51">
        <v>20</v>
      </c>
      <c r="O27" s="40"/>
      <c r="P27" s="39">
        <v>0</v>
      </c>
      <c r="Q27" s="39">
        <v>0</v>
      </c>
      <c r="R27" s="39">
        <v>0</v>
      </c>
      <c r="S27" s="39">
        <v>0</v>
      </c>
      <c r="T27" s="44">
        <v>0</v>
      </c>
      <c r="U27" s="44">
        <v>0</v>
      </c>
      <c r="V27" s="44">
        <v>0</v>
      </c>
      <c r="W27" s="29"/>
      <c r="X27" s="132"/>
    </row>
    <row r="28" spans="1:24" ht="15" hidden="1" customHeight="1" x14ac:dyDescent="0.3">
      <c r="A28" s="89">
        <v>21</v>
      </c>
      <c r="B28" s="30"/>
      <c r="C28" s="22">
        <v>0</v>
      </c>
      <c r="D28" s="23">
        <v>0</v>
      </c>
      <c r="E28" s="65">
        <f t="shared" si="4"/>
        <v>0</v>
      </c>
      <c r="F28" s="3" t="str">
        <f t="shared" si="0"/>
        <v>NO BET</v>
      </c>
      <c r="G28" s="66"/>
      <c r="H28" s="67">
        <f t="shared" si="1"/>
        <v>0</v>
      </c>
      <c r="I28" s="68"/>
      <c r="J28" s="29"/>
      <c r="K28" s="29"/>
      <c r="L28" s="88">
        <f t="shared" si="5"/>
        <v>0</v>
      </c>
      <c r="M28" s="132"/>
      <c r="N28" s="51">
        <v>21</v>
      </c>
      <c r="O28" s="40"/>
      <c r="P28" s="39">
        <v>0</v>
      </c>
      <c r="Q28" s="39">
        <v>0</v>
      </c>
      <c r="R28" s="39">
        <v>0</v>
      </c>
      <c r="S28" s="39">
        <v>0</v>
      </c>
      <c r="T28" s="44">
        <v>0</v>
      </c>
      <c r="U28" s="44">
        <v>0</v>
      </c>
      <c r="V28" s="44">
        <v>0</v>
      </c>
      <c r="W28" s="29"/>
      <c r="X28" s="132"/>
    </row>
    <row r="29" spans="1:24" ht="15" hidden="1" customHeight="1" x14ac:dyDescent="0.3">
      <c r="A29" s="89">
        <v>22</v>
      </c>
      <c r="B29" s="28"/>
      <c r="C29" s="26">
        <v>0</v>
      </c>
      <c r="D29" s="27">
        <v>0</v>
      </c>
      <c r="E29" s="65">
        <f t="shared" si="4"/>
        <v>0</v>
      </c>
      <c r="F29" s="3" t="str">
        <f t="shared" si="0"/>
        <v>NO BET</v>
      </c>
      <c r="G29" s="66"/>
      <c r="H29" s="67">
        <f t="shared" si="1"/>
        <v>0</v>
      </c>
      <c r="I29" s="68"/>
      <c r="J29" s="29"/>
      <c r="K29" s="29"/>
      <c r="L29" s="88">
        <f t="shared" si="5"/>
        <v>0</v>
      </c>
      <c r="M29" s="132"/>
      <c r="N29" s="51">
        <v>22</v>
      </c>
      <c r="O29" s="40"/>
      <c r="P29" s="39">
        <v>0</v>
      </c>
      <c r="Q29" s="39">
        <v>0</v>
      </c>
      <c r="R29" s="39">
        <v>0</v>
      </c>
      <c r="S29" s="39">
        <v>0</v>
      </c>
      <c r="T29" s="44">
        <v>0</v>
      </c>
      <c r="U29" s="44">
        <v>0</v>
      </c>
      <c r="V29" s="44">
        <v>0</v>
      </c>
      <c r="W29" s="29"/>
      <c r="X29" s="132"/>
    </row>
    <row r="30" spans="1:24" ht="15" hidden="1" customHeight="1" x14ac:dyDescent="0.3">
      <c r="A30" s="89">
        <v>23</v>
      </c>
      <c r="B30" s="28"/>
      <c r="C30" s="22">
        <v>0</v>
      </c>
      <c r="D30" s="23">
        <v>0</v>
      </c>
      <c r="E30" s="65">
        <f t="shared" si="4"/>
        <v>0</v>
      </c>
      <c r="F30" s="3" t="str">
        <f t="shared" si="0"/>
        <v>NO BET</v>
      </c>
      <c r="G30" s="66"/>
      <c r="H30" s="67">
        <f t="shared" si="1"/>
        <v>0</v>
      </c>
      <c r="I30" s="68"/>
      <c r="J30" s="29"/>
      <c r="K30" s="29"/>
      <c r="L30" s="88">
        <f t="shared" si="5"/>
        <v>0</v>
      </c>
      <c r="M30" s="132"/>
      <c r="N30" s="51">
        <v>23</v>
      </c>
      <c r="O30" s="40"/>
      <c r="P30" s="39">
        <v>0</v>
      </c>
      <c r="Q30" s="39">
        <v>0</v>
      </c>
      <c r="R30" s="39">
        <v>0</v>
      </c>
      <c r="S30" s="39">
        <v>0</v>
      </c>
      <c r="T30" s="44">
        <v>0</v>
      </c>
      <c r="U30" s="44">
        <v>0</v>
      </c>
      <c r="V30" s="44">
        <v>0</v>
      </c>
      <c r="W30" s="29"/>
      <c r="X30" s="132"/>
    </row>
    <row r="31" spans="1:24" ht="15" hidden="1" customHeight="1" x14ac:dyDescent="0.3">
      <c r="A31" s="89">
        <v>24</v>
      </c>
      <c r="B31" s="28"/>
      <c r="C31" s="22">
        <v>0</v>
      </c>
      <c r="D31" s="23">
        <v>0</v>
      </c>
      <c r="E31" s="65">
        <f t="shared" si="4"/>
        <v>0</v>
      </c>
      <c r="F31" s="3" t="str">
        <f t="shared" si="0"/>
        <v>NO BET</v>
      </c>
      <c r="G31" s="66"/>
      <c r="H31" s="67">
        <f t="shared" si="1"/>
        <v>0</v>
      </c>
      <c r="I31" s="68"/>
      <c r="J31" s="29"/>
      <c r="K31" s="29"/>
      <c r="L31" s="88">
        <f t="shared" si="5"/>
        <v>0</v>
      </c>
      <c r="M31" s="132"/>
      <c r="N31" s="51">
        <v>24</v>
      </c>
      <c r="O31" s="40"/>
      <c r="P31" s="39">
        <v>0</v>
      </c>
      <c r="Q31" s="39">
        <v>0</v>
      </c>
      <c r="R31" s="39">
        <v>0</v>
      </c>
      <c r="S31" s="39">
        <v>0</v>
      </c>
      <c r="T31" s="44">
        <v>0</v>
      </c>
      <c r="U31" s="44">
        <v>0</v>
      </c>
      <c r="V31" s="44">
        <v>0</v>
      </c>
      <c r="W31" s="29"/>
      <c r="X31" s="132"/>
    </row>
    <row r="32" spans="1:24" ht="15" customHeight="1" x14ac:dyDescent="0.25">
      <c r="I32" s="68"/>
      <c r="N32" s="321"/>
      <c r="O32" s="321"/>
      <c r="P32" s="321"/>
      <c r="Q32" s="321"/>
      <c r="R32" s="321"/>
      <c r="S32" s="321"/>
      <c r="T32" s="321"/>
      <c r="U32" s="29"/>
      <c r="V32" s="91"/>
    </row>
    <row r="33" spans="1:24" ht="15" customHeight="1" x14ac:dyDescent="0.25">
      <c r="A33" s="24"/>
      <c r="B33" s="209" t="s">
        <v>213</v>
      </c>
      <c r="C33" s="2"/>
      <c r="D33" s="4"/>
      <c r="E33" s="5" t="s">
        <v>11</v>
      </c>
      <c r="F33" s="6">
        <f>SUM(F8:F31)</f>
        <v>46.919191919191931</v>
      </c>
      <c r="G33" s="7" t="s">
        <v>12</v>
      </c>
      <c r="H33" s="6">
        <f>SUM(H8:H32)</f>
        <v>-46.919191919191931</v>
      </c>
      <c r="I33" s="68"/>
      <c r="N33" s="136"/>
      <c r="O33" s="321" t="s">
        <v>425</v>
      </c>
      <c r="P33" s="321"/>
      <c r="Q33" s="136"/>
      <c r="R33" s="136"/>
      <c r="S33" s="136"/>
      <c r="T33" s="136"/>
      <c r="U33" s="139" t="s">
        <v>18</v>
      </c>
      <c r="V33" s="140" t="s">
        <v>424</v>
      </c>
      <c r="W33" s="141"/>
    </row>
    <row r="35" spans="1:24" ht="15" customHeight="1" x14ac:dyDescent="0.25">
      <c r="A35" s="50" t="s">
        <v>6</v>
      </c>
      <c r="B35" s="8" t="s">
        <v>13</v>
      </c>
      <c r="C35" s="323" t="s">
        <v>100</v>
      </c>
      <c r="D35" s="323"/>
      <c r="E35" s="320" t="s">
        <v>10</v>
      </c>
      <c r="F35" s="327">
        <v>0.9</v>
      </c>
      <c r="G35" s="328" t="s">
        <v>2</v>
      </c>
      <c r="H35" s="329">
        <v>100</v>
      </c>
      <c r="I35" s="144" t="s">
        <v>1</v>
      </c>
      <c r="J35" s="330" t="s">
        <v>21</v>
      </c>
      <c r="K35" s="330" t="s">
        <v>21</v>
      </c>
      <c r="L35" s="9"/>
      <c r="N35" s="50" t="s">
        <v>6</v>
      </c>
      <c r="O35" s="8" t="s">
        <v>13</v>
      </c>
      <c r="P35" s="31"/>
      <c r="Q35" s="31"/>
      <c r="R35" s="31"/>
      <c r="S35" s="31"/>
      <c r="T35" s="31"/>
      <c r="U35" s="31"/>
      <c r="V35" s="31"/>
      <c r="W35" s="143" t="s">
        <v>56</v>
      </c>
    </row>
    <row r="36" spans="1:24" ht="15" customHeight="1" x14ac:dyDescent="0.25">
      <c r="A36" s="8" t="s">
        <v>7</v>
      </c>
      <c r="B36" s="43">
        <v>5</v>
      </c>
      <c r="C36" s="323" t="s">
        <v>101</v>
      </c>
      <c r="D36" s="323"/>
      <c r="E36" s="320"/>
      <c r="F36" s="327"/>
      <c r="G36" s="328"/>
      <c r="H36" s="329"/>
      <c r="I36" s="322" t="s">
        <v>61</v>
      </c>
      <c r="J36" s="330"/>
      <c r="K36" s="330"/>
      <c r="L36" s="8"/>
      <c r="M36" s="2"/>
      <c r="N36" s="8" t="s">
        <v>7</v>
      </c>
      <c r="O36" s="50">
        <v>5</v>
      </c>
      <c r="P36" s="33"/>
      <c r="Q36" s="33"/>
      <c r="R36" s="33"/>
      <c r="S36" s="33"/>
      <c r="T36" s="33"/>
      <c r="U36" s="33"/>
      <c r="V36" s="32"/>
      <c r="W36" s="143" t="s">
        <v>57</v>
      </c>
      <c r="X36" s="2"/>
    </row>
    <row r="37" spans="1:24" ht="15" customHeight="1" x14ac:dyDescent="0.25">
      <c r="A37" s="9"/>
      <c r="B37" s="9" t="s">
        <v>99</v>
      </c>
      <c r="C37" s="9"/>
      <c r="D37" s="322" t="s">
        <v>25</v>
      </c>
      <c r="E37" s="331" t="s">
        <v>26</v>
      </c>
      <c r="F37" s="9"/>
      <c r="G37" s="9"/>
      <c r="H37" s="9"/>
      <c r="I37" s="322"/>
      <c r="J37" s="142" t="s">
        <v>45</v>
      </c>
      <c r="K37" s="333" t="s">
        <v>59</v>
      </c>
      <c r="L37" s="134" t="s">
        <v>27</v>
      </c>
      <c r="M37" s="2"/>
      <c r="N37" s="32"/>
      <c r="O37" s="33"/>
      <c r="P37" s="33" t="s">
        <v>19</v>
      </c>
      <c r="Q37" s="33"/>
      <c r="R37" s="33"/>
      <c r="S37" s="33"/>
      <c r="T37" s="33" t="s">
        <v>20</v>
      </c>
      <c r="U37" s="34"/>
      <c r="V37" s="34"/>
      <c r="W37" s="322" t="s">
        <v>39</v>
      </c>
      <c r="X37" s="2"/>
    </row>
    <row r="38" spans="1:24" ht="15" customHeight="1" x14ac:dyDescent="0.25">
      <c r="A38" s="1" t="s">
        <v>15</v>
      </c>
      <c r="B38" s="25"/>
      <c r="C38" s="1" t="s">
        <v>8</v>
      </c>
      <c r="D38" s="322"/>
      <c r="E38" s="331"/>
      <c r="F38" s="1" t="s">
        <v>0</v>
      </c>
      <c r="G38" s="1" t="s">
        <v>9</v>
      </c>
      <c r="H38" s="1" t="s">
        <v>3</v>
      </c>
      <c r="I38" s="322"/>
      <c r="J38" s="142" t="s">
        <v>30</v>
      </c>
      <c r="K38" s="333"/>
      <c r="L38" s="134" t="s">
        <v>28</v>
      </c>
      <c r="N38" s="35" t="s">
        <v>16</v>
      </c>
      <c r="O38" s="35" t="s">
        <v>17</v>
      </c>
      <c r="P38" s="36" t="s">
        <v>67</v>
      </c>
      <c r="Q38" s="37" t="s">
        <v>68</v>
      </c>
      <c r="R38" s="37" t="s">
        <v>62</v>
      </c>
      <c r="S38" s="37" t="s">
        <v>63</v>
      </c>
      <c r="T38" s="37" t="s">
        <v>64</v>
      </c>
      <c r="U38" s="37" t="s">
        <v>65</v>
      </c>
      <c r="V38" s="37" t="s">
        <v>66</v>
      </c>
      <c r="W38" s="322"/>
    </row>
    <row r="39" spans="1:24" ht="15" customHeight="1" x14ac:dyDescent="0.25">
      <c r="A39" s="167">
        <v>1</v>
      </c>
      <c r="B39" s="168" t="s">
        <v>88</v>
      </c>
      <c r="C39" s="169">
        <v>15</v>
      </c>
      <c r="D39" s="170">
        <v>11</v>
      </c>
      <c r="E39" s="61">
        <v>12</v>
      </c>
      <c r="F39" s="46" t="str">
        <f t="shared" ref="F39:F62" si="6">IF(I39="B", $H$4/C39*$F$4,IF(E39&lt;=C39,$I$4,IF(E39&gt;C39,SUM($H$4/C39*$F$4,0,ROUNDUP(,0)))))</f>
        <v>NO BET</v>
      </c>
      <c r="G39" s="62"/>
      <c r="H39" s="63">
        <f>IF(F39="NO BET",0,IF(G39&gt;1,F39*-1,IF(G39=1,SUM(F39*E39-F39,0))))</f>
        <v>0</v>
      </c>
      <c r="I39" s="64"/>
      <c r="J39" s="29"/>
      <c r="K39" s="29" t="s">
        <v>87</v>
      </c>
      <c r="L39" s="87">
        <v>0</v>
      </c>
      <c r="M39" s="132"/>
      <c r="N39" s="47">
        <v>1</v>
      </c>
      <c r="O39" s="145" t="s">
        <v>88</v>
      </c>
      <c r="P39" s="196">
        <v>11</v>
      </c>
      <c r="Q39" s="48">
        <v>16</v>
      </c>
      <c r="R39" s="236">
        <v>19.5</v>
      </c>
      <c r="S39" s="236">
        <v>12</v>
      </c>
      <c r="T39" s="49">
        <v>100</v>
      </c>
      <c r="U39" s="49">
        <v>365</v>
      </c>
      <c r="V39" s="49">
        <v>0</v>
      </c>
      <c r="W39" s="29"/>
      <c r="X39" s="132"/>
    </row>
    <row r="40" spans="1:24" ht="15" customHeight="1" x14ac:dyDescent="0.25">
      <c r="A40" s="89">
        <v>2</v>
      </c>
      <c r="B40" s="145" t="s">
        <v>89</v>
      </c>
      <c r="C40" s="26">
        <v>51</v>
      </c>
      <c r="D40" s="27">
        <v>51</v>
      </c>
      <c r="E40" s="65">
        <v>59</v>
      </c>
      <c r="F40" s="3"/>
      <c r="G40" s="66"/>
      <c r="H40" s="67" t="b">
        <f t="shared" ref="H40:H62" si="7">IF(F40="NO BET",0,IF(G40&gt;1,F40*-1,IF(G40=1,SUM(F40*E40-F40,0))))</f>
        <v>0</v>
      </c>
      <c r="I40" s="68"/>
      <c r="J40" s="29"/>
      <c r="K40" s="29"/>
      <c r="L40" s="87">
        <f t="shared" ref="L40:L62" si="8">SUM(I40*J40*K40)</f>
        <v>0</v>
      </c>
      <c r="M40" s="132"/>
      <c r="N40" s="51">
        <v>2</v>
      </c>
      <c r="O40" s="145" t="s">
        <v>89</v>
      </c>
      <c r="P40" s="196">
        <v>51</v>
      </c>
      <c r="Q40" s="39">
        <v>85</v>
      </c>
      <c r="R40" s="74">
        <v>40</v>
      </c>
      <c r="S40" s="74">
        <v>59</v>
      </c>
      <c r="T40" s="44">
        <v>0</v>
      </c>
      <c r="U40" s="44">
        <v>0</v>
      </c>
      <c r="V40" s="44">
        <v>0</v>
      </c>
      <c r="W40" s="29"/>
      <c r="X40" s="132"/>
    </row>
    <row r="41" spans="1:24" ht="15" customHeight="1" x14ac:dyDescent="0.25">
      <c r="A41" s="178">
        <v>3</v>
      </c>
      <c r="B41" s="179" t="s">
        <v>215</v>
      </c>
      <c r="C41" s="244">
        <v>3.2</v>
      </c>
      <c r="D41" s="245">
        <v>1.95</v>
      </c>
      <c r="E41" s="182">
        <v>2.35</v>
      </c>
      <c r="F41" s="246" t="str">
        <f t="shared" si="6"/>
        <v>NO BET</v>
      </c>
      <c r="G41" s="247">
        <v>1</v>
      </c>
      <c r="H41" s="248">
        <f t="shared" si="7"/>
        <v>0</v>
      </c>
      <c r="I41" s="249"/>
      <c r="J41" s="250"/>
      <c r="K41" s="250" t="s">
        <v>87</v>
      </c>
      <c r="L41" s="211">
        <v>0</v>
      </c>
      <c r="M41" s="251"/>
      <c r="N41" s="250">
        <v>3</v>
      </c>
      <c r="O41" s="252" t="s">
        <v>215</v>
      </c>
      <c r="P41" s="245">
        <v>1.95</v>
      </c>
      <c r="Q41" s="253">
        <v>1.95</v>
      </c>
      <c r="R41" s="182">
        <v>2</v>
      </c>
      <c r="S41" s="182">
        <v>2.35</v>
      </c>
      <c r="T41" s="253">
        <v>32300</v>
      </c>
      <c r="U41" s="253">
        <v>38000</v>
      </c>
      <c r="V41" s="253">
        <v>0</v>
      </c>
      <c r="W41" s="250" t="s">
        <v>383</v>
      </c>
      <c r="X41" s="132"/>
    </row>
    <row r="42" spans="1:24" ht="15" customHeight="1" x14ac:dyDescent="0.25">
      <c r="A42" s="161">
        <v>4</v>
      </c>
      <c r="B42" s="162" t="s">
        <v>90</v>
      </c>
      <c r="C42" s="165">
        <v>9.6999999999999993</v>
      </c>
      <c r="D42" s="166">
        <v>34</v>
      </c>
      <c r="E42" s="65">
        <v>47</v>
      </c>
      <c r="F42" s="3">
        <f t="shared" si="6"/>
        <v>9.2783505154639183</v>
      </c>
      <c r="G42" s="66">
        <v>2</v>
      </c>
      <c r="H42" s="67">
        <f t="shared" si="7"/>
        <v>-9.2783505154639183</v>
      </c>
      <c r="I42" s="68"/>
      <c r="J42" s="29" t="s">
        <v>87</v>
      </c>
      <c r="K42" s="29"/>
      <c r="L42" s="87">
        <v>0</v>
      </c>
      <c r="M42" s="132"/>
      <c r="N42" s="51">
        <v>4</v>
      </c>
      <c r="O42" s="145" t="s">
        <v>90</v>
      </c>
      <c r="P42" s="198">
        <v>34</v>
      </c>
      <c r="Q42" s="39">
        <v>44</v>
      </c>
      <c r="R42" s="74">
        <v>40</v>
      </c>
      <c r="S42" s="74">
        <v>47</v>
      </c>
      <c r="T42" s="44">
        <v>0</v>
      </c>
      <c r="U42" s="44">
        <v>0</v>
      </c>
      <c r="V42" s="44">
        <v>0</v>
      </c>
      <c r="W42" s="29"/>
      <c r="X42" s="132"/>
    </row>
    <row r="43" spans="1:24" ht="15" customHeight="1" x14ac:dyDescent="0.25">
      <c r="A43" s="161">
        <v>5</v>
      </c>
      <c r="B43" s="162" t="s">
        <v>91</v>
      </c>
      <c r="C43" s="165">
        <v>5</v>
      </c>
      <c r="D43" s="166">
        <v>4.4000000000000004</v>
      </c>
      <c r="E43" s="65">
        <v>7.8</v>
      </c>
      <c r="F43" s="3">
        <f t="shared" si="6"/>
        <v>18</v>
      </c>
      <c r="G43" s="66">
        <v>2</v>
      </c>
      <c r="H43" s="67">
        <f t="shared" si="7"/>
        <v>-18</v>
      </c>
      <c r="I43" s="68"/>
      <c r="J43" s="29" t="s">
        <v>87</v>
      </c>
      <c r="K43" s="29" t="s">
        <v>87</v>
      </c>
      <c r="L43" s="87">
        <v>0</v>
      </c>
      <c r="M43" s="132"/>
      <c r="N43" s="51">
        <v>5</v>
      </c>
      <c r="O43" s="145" t="s">
        <v>91</v>
      </c>
      <c r="P43" s="198">
        <v>4.4000000000000004</v>
      </c>
      <c r="Q43" s="39">
        <v>4.8</v>
      </c>
      <c r="R43" s="74">
        <v>5.7</v>
      </c>
      <c r="S43" s="74">
        <v>7.8</v>
      </c>
      <c r="T43" s="44">
        <v>775</v>
      </c>
      <c r="U43" s="44">
        <v>1450</v>
      </c>
      <c r="V43" s="44">
        <v>0</v>
      </c>
      <c r="W43" s="29" t="s">
        <v>381</v>
      </c>
      <c r="X43" s="132"/>
    </row>
    <row r="44" spans="1:24" ht="15" customHeight="1" x14ac:dyDescent="0.25">
      <c r="A44" s="147">
        <v>6</v>
      </c>
      <c r="B44" s="148" t="s">
        <v>92</v>
      </c>
      <c r="C44" s="149">
        <v>0</v>
      </c>
      <c r="D44" s="150">
        <v>0</v>
      </c>
      <c r="E44" s="151">
        <f t="shared" ref="E44:E62" si="9">D44</f>
        <v>0</v>
      </c>
      <c r="F44" s="152" t="str">
        <f t="shared" si="6"/>
        <v>NO BET</v>
      </c>
      <c r="G44" s="153"/>
      <c r="H44" s="154">
        <f t="shared" si="7"/>
        <v>0</v>
      </c>
      <c r="I44" s="155"/>
      <c r="J44" s="156"/>
      <c r="K44" s="156"/>
      <c r="L44" s="173">
        <f t="shared" si="8"/>
        <v>0</v>
      </c>
      <c r="M44" s="158"/>
      <c r="N44" s="156">
        <v>6</v>
      </c>
      <c r="O44" s="148" t="s">
        <v>92</v>
      </c>
      <c r="P44" s="199">
        <v>0</v>
      </c>
      <c r="Q44" s="159">
        <v>0</v>
      </c>
      <c r="R44" s="235">
        <f t="shared" ref="R44:S50" si="10">Q44</f>
        <v>0</v>
      </c>
      <c r="S44" s="235">
        <f t="shared" si="10"/>
        <v>0</v>
      </c>
      <c r="T44" s="160">
        <v>0</v>
      </c>
      <c r="U44" s="160">
        <v>0</v>
      </c>
      <c r="V44" s="160">
        <v>0</v>
      </c>
      <c r="W44" s="156"/>
      <c r="X44" s="132"/>
    </row>
    <row r="45" spans="1:24" ht="15" customHeight="1" x14ac:dyDescent="0.25">
      <c r="A45" s="161">
        <v>7</v>
      </c>
      <c r="B45" s="162" t="s">
        <v>93</v>
      </c>
      <c r="C45" s="163">
        <v>8.3000000000000007</v>
      </c>
      <c r="D45" s="164">
        <v>46</v>
      </c>
      <c r="E45" s="65">
        <v>30.65</v>
      </c>
      <c r="F45" s="3">
        <f t="shared" si="6"/>
        <v>10.843373493975903</v>
      </c>
      <c r="G45" s="66">
        <v>2</v>
      </c>
      <c r="H45" s="67">
        <f t="shared" si="7"/>
        <v>-10.843373493975903</v>
      </c>
      <c r="I45" s="69"/>
      <c r="J45" s="29"/>
      <c r="K45" s="29"/>
      <c r="L45" s="87">
        <f t="shared" si="8"/>
        <v>0</v>
      </c>
      <c r="M45" s="132"/>
      <c r="N45" s="51">
        <v>7</v>
      </c>
      <c r="O45" s="145" t="s">
        <v>93</v>
      </c>
      <c r="P45" s="196">
        <v>46</v>
      </c>
      <c r="Q45" s="39">
        <v>60</v>
      </c>
      <c r="R45" s="74">
        <f t="shared" si="10"/>
        <v>60</v>
      </c>
      <c r="S45" s="74">
        <v>30.65</v>
      </c>
      <c r="T45" s="44">
        <v>0</v>
      </c>
      <c r="U45" s="44">
        <v>0</v>
      </c>
      <c r="V45" s="44">
        <v>0</v>
      </c>
      <c r="W45" s="29"/>
      <c r="X45" s="132"/>
    </row>
    <row r="46" spans="1:24" ht="15" customHeight="1" x14ac:dyDescent="0.25">
      <c r="A46" s="161">
        <v>8</v>
      </c>
      <c r="B46" s="162" t="s">
        <v>94</v>
      </c>
      <c r="C46" s="165">
        <v>5.5</v>
      </c>
      <c r="D46" s="166">
        <v>7</v>
      </c>
      <c r="E46" s="65">
        <v>8.9</v>
      </c>
      <c r="F46" s="3">
        <f t="shared" si="6"/>
        <v>16.363636363636367</v>
      </c>
      <c r="G46" s="66">
        <v>2</v>
      </c>
      <c r="H46" s="67">
        <f t="shared" si="7"/>
        <v>-16.363636363636367</v>
      </c>
      <c r="I46" s="68"/>
      <c r="J46" s="29" t="s">
        <v>87</v>
      </c>
      <c r="K46" s="29" t="s">
        <v>87</v>
      </c>
      <c r="L46" s="87">
        <v>0</v>
      </c>
      <c r="M46" s="132"/>
      <c r="N46" s="51">
        <v>8</v>
      </c>
      <c r="O46" s="145" t="s">
        <v>94</v>
      </c>
      <c r="P46" s="198">
        <v>7</v>
      </c>
      <c r="Q46" s="39">
        <v>7.4</v>
      </c>
      <c r="R46" s="74">
        <f t="shared" si="10"/>
        <v>7.4</v>
      </c>
      <c r="S46" s="74">
        <v>8.9</v>
      </c>
      <c r="T46" s="44">
        <v>850</v>
      </c>
      <c r="U46" s="44">
        <v>1290</v>
      </c>
      <c r="V46" s="44">
        <v>0</v>
      </c>
      <c r="W46" s="29" t="s">
        <v>381</v>
      </c>
      <c r="X46" s="132"/>
    </row>
    <row r="47" spans="1:24" ht="15" customHeight="1" x14ac:dyDescent="0.25">
      <c r="A47" s="161">
        <v>9</v>
      </c>
      <c r="B47" s="162" t="s">
        <v>95</v>
      </c>
      <c r="C47" s="165">
        <v>13</v>
      </c>
      <c r="D47" s="166">
        <v>18</v>
      </c>
      <c r="E47" s="65">
        <v>17</v>
      </c>
      <c r="F47" s="3">
        <f t="shared" si="6"/>
        <v>6.9230769230769234</v>
      </c>
      <c r="G47" s="66">
        <v>2</v>
      </c>
      <c r="H47" s="67">
        <f t="shared" si="7"/>
        <v>-6.9230769230769234</v>
      </c>
      <c r="I47" s="68"/>
      <c r="J47" s="29" t="s">
        <v>87</v>
      </c>
      <c r="K47" s="29" t="s">
        <v>87</v>
      </c>
      <c r="L47" s="87">
        <v>0</v>
      </c>
      <c r="M47" s="132"/>
      <c r="N47" s="51">
        <v>9</v>
      </c>
      <c r="O47" s="145" t="s">
        <v>95</v>
      </c>
      <c r="P47" s="198">
        <v>18</v>
      </c>
      <c r="Q47" s="39">
        <v>26</v>
      </c>
      <c r="R47" s="74">
        <f t="shared" si="10"/>
        <v>26</v>
      </c>
      <c r="S47" s="74">
        <v>17</v>
      </c>
      <c r="T47" s="44">
        <v>150</v>
      </c>
      <c r="U47" s="44">
        <v>300</v>
      </c>
      <c r="V47" s="44">
        <v>0</v>
      </c>
      <c r="W47" s="29"/>
      <c r="X47" s="132"/>
    </row>
    <row r="48" spans="1:24" ht="15" customHeight="1" x14ac:dyDescent="0.25">
      <c r="A48" s="89">
        <v>10</v>
      </c>
      <c r="B48" s="145" t="s">
        <v>96</v>
      </c>
      <c r="C48" s="22">
        <v>46.6</v>
      </c>
      <c r="D48" s="23">
        <v>20</v>
      </c>
      <c r="E48" s="65">
        <v>22</v>
      </c>
      <c r="F48" s="3" t="str">
        <f t="shared" si="6"/>
        <v>NO BET</v>
      </c>
      <c r="G48" s="66"/>
      <c r="H48" s="67">
        <f t="shared" si="7"/>
        <v>0</v>
      </c>
      <c r="I48" s="68"/>
      <c r="J48" s="29"/>
      <c r="K48" s="29"/>
      <c r="L48" s="88">
        <f t="shared" si="8"/>
        <v>0</v>
      </c>
      <c r="M48" s="132"/>
      <c r="N48" s="51">
        <v>10</v>
      </c>
      <c r="O48" s="145" t="s">
        <v>96</v>
      </c>
      <c r="P48" s="198">
        <v>20</v>
      </c>
      <c r="Q48" s="39">
        <v>28</v>
      </c>
      <c r="R48" s="74">
        <f t="shared" si="10"/>
        <v>28</v>
      </c>
      <c r="S48" s="74">
        <v>22</v>
      </c>
      <c r="T48" s="44">
        <v>120</v>
      </c>
      <c r="U48" s="44">
        <v>300</v>
      </c>
      <c r="V48" s="44">
        <v>0</v>
      </c>
      <c r="W48" s="29"/>
      <c r="X48" s="132"/>
    </row>
    <row r="49" spans="1:24" ht="15" customHeight="1" x14ac:dyDescent="0.25">
      <c r="A49" s="89">
        <v>11</v>
      </c>
      <c r="B49" s="145" t="s">
        <v>97</v>
      </c>
      <c r="C49" s="22">
        <v>27</v>
      </c>
      <c r="D49" s="23">
        <v>27</v>
      </c>
      <c r="E49" s="65">
        <v>37</v>
      </c>
      <c r="F49" s="3">
        <v>0</v>
      </c>
      <c r="G49" s="66"/>
      <c r="H49" s="67" t="b">
        <f t="shared" si="7"/>
        <v>0</v>
      </c>
      <c r="I49" s="68"/>
      <c r="J49" s="29"/>
      <c r="K49" s="29"/>
      <c r="L49" s="88">
        <f t="shared" si="8"/>
        <v>0</v>
      </c>
      <c r="M49" s="132"/>
      <c r="N49" s="51">
        <v>11</v>
      </c>
      <c r="O49" s="145" t="s">
        <v>97</v>
      </c>
      <c r="P49" s="198">
        <v>27</v>
      </c>
      <c r="Q49" s="39">
        <v>44</v>
      </c>
      <c r="R49" s="74">
        <f t="shared" si="10"/>
        <v>44</v>
      </c>
      <c r="S49" s="74">
        <v>37</v>
      </c>
      <c r="T49" s="44">
        <v>0</v>
      </c>
      <c r="U49" s="44">
        <v>0</v>
      </c>
      <c r="V49" s="44">
        <v>0</v>
      </c>
      <c r="W49" s="29"/>
      <c r="X49" s="132"/>
    </row>
    <row r="50" spans="1:24" ht="15" customHeight="1" x14ac:dyDescent="0.25">
      <c r="A50" s="89">
        <v>12</v>
      </c>
      <c r="B50" s="145" t="s">
        <v>98</v>
      </c>
      <c r="C50" s="22">
        <v>21.3</v>
      </c>
      <c r="D50" s="23">
        <v>91</v>
      </c>
      <c r="E50" s="65">
        <f t="shared" si="9"/>
        <v>91</v>
      </c>
      <c r="F50" s="3"/>
      <c r="G50" s="66"/>
      <c r="H50" s="67" t="b">
        <f t="shared" si="7"/>
        <v>0</v>
      </c>
      <c r="I50" s="68"/>
      <c r="J50" s="29"/>
      <c r="K50" s="29"/>
      <c r="L50" s="88">
        <f t="shared" si="8"/>
        <v>0</v>
      </c>
      <c r="M50" s="132"/>
      <c r="N50" s="51">
        <v>12</v>
      </c>
      <c r="O50" s="145" t="s">
        <v>98</v>
      </c>
      <c r="P50" s="198">
        <v>91</v>
      </c>
      <c r="Q50" s="39">
        <v>90</v>
      </c>
      <c r="R50" s="74">
        <f t="shared" si="10"/>
        <v>90</v>
      </c>
      <c r="S50" s="74">
        <f t="shared" si="10"/>
        <v>90</v>
      </c>
      <c r="T50" s="44">
        <v>0</v>
      </c>
      <c r="U50" s="44">
        <v>0</v>
      </c>
      <c r="V50" s="44">
        <v>0</v>
      </c>
      <c r="W50" s="29"/>
      <c r="X50" s="132"/>
    </row>
    <row r="51" spans="1:24" ht="15" hidden="1" customHeight="1" x14ac:dyDescent="0.25">
      <c r="A51" s="89">
        <v>13</v>
      </c>
      <c r="B51" s="42"/>
      <c r="C51" s="22">
        <v>0</v>
      </c>
      <c r="D51" s="23">
        <v>0</v>
      </c>
      <c r="E51" s="65">
        <f t="shared" si="9"/>
        <v>0</v>
      </c>
      <c r="F51" s="3" t="str">
        <f t="shared" si="6"/>
        <v>NO BET</v>
      </c>
      <c r="G51" s="66"/>
      <c r="H51" s="67">
        <f t="shared" si="7"/>
        <v>0</v>
      </c>
      <c r="I51" s="68"/>
      <c r="J51" s="29"/>
      <c r="K51" s="29"/>
      <c r="L51" s="88">
        <f t="shared" si="8"/>
        <v>0</v>
      </c>
      <c r="M51" s="132"/>
      <c r="N51" s="51">
        <v>13</v>
      </c>
      <c r="O51" s="42"/>
      <c r="P51" s="39">
        <v>0</v>
      </c>
      <c r="Q51" s="39">
        <v>0</v>
      </c>
      <c r="R51" s="39">
        <v>0</v>
      </c>
      <c r="S51" s="39">
        <v>0</v>
      </c>
      <c r="T51" s="44">
        <v>0</v>
      </c>
      <c r="U51" s="44">
        <v>0</v>
      </c>
      <c r="V51" s="44">
        <v>0</v>
      </c>
      <c r="W51" s="29"/>
      <c r="X51" s="132"/>
    </row>
    <row r="52" spans="1:24" ht="15" hidden="1" customHeight="1" x14ac:dyDescent="0.25">
      <c r="A52" s="89">
        <v>14</v>
      </c>
      <c r="B52" s="42"/>
      <c r="C52" s="22">
        <v>0</v>
      </c>
      <c r="D52" s="23">
        <v>0</v>
      </c>
      <c r="E52" s="65">
        <f t="shared" si="9"/>
        <v>0</v>
      </c>
      <c r="F52" s="3" t="str">
        <f t="shared" si="6"/>
        <v>NO BET</v>
      </c>
      <c r="G52" s="66"/>
      <c r="H52" s="67">
        <f t="shared" si="7"/>
        <v>0</v>
      </c>
      <c r="I52" s="68"/>
      <c r="J52" s="29"/>
      <c r="K52" s="29"/>
      <c r="L52" s="88">
        <f t="shared" si="8"/>
        <v>0</v>
      </c>
      <c r="M52" s="132"/>
      <c r="N52" s="51">
        <v>14</v>
      </c>
      <c r="O52" s="42"/>
      <c r="P52" s="39">
        <v>0</v>
      </c>
      <c r="Q52" s="39">
        <v>0</v>
      </c>
      <c r="R52" s="39">
        <v>0</v>
      </c>
      <c r="S52" s="39">
        <v>0</v>
      </c>
      <c r="T52" s="44">
        <v>0</v>
      </c>
      <c r="U52" s="44">
        <v>0</v>
      </c>
      <c r="V52" s="44">
        <v>0</v>
      </c>
      <c r="W52" s="29"/>
      <c r="X52" s="132"/>
    </row>
    <row r="53" spans="1:24" ht="15" hidden="1" customHeight="1" x14ac:dyDescent="0.25">
      <c r="A53" s="89">
        <v>15</v>
      </c>
      <c r="B53" s="45"/>
      <c r="C53" s="26">
        <v>0</v>
      </c>
      <c r="D53" s="27">
        <v>0</v>
      </c>
      <c r="E53" s="61">
        <f t="shared" si="9"/>
        <v>0</v>
      </c>
      <c r="F53" s="46" t="str">
        <f t="shared" si="6"/>
        <v>NO BET</v>
      </c>
      <c r="G53" s="62"/>
      <c r="H53" s="63">
        <f t="shared" si="7"/>
        <v>0</v>
      </c>
      <c r="I53" s="64"/>
      <c r="J53" s="47"/>
      <c r="K53" s="47"/>
      <c r="L53" s="88">
        <f t="shared" si="8"/>
        <v>0</v>
      </c>
      <c r="M53" s="132"/>
      <c r="N53" s="47">
        <v>15</v>
      </c>
      <c r="O53" s="45"/>
      <c r="P53" s="48">
        <v>0</v>
      </c>
      <c r="Q53" s="48">
        <v>0</v>
      </c>
      <c r="R53" s="48">
        <v>0</v>
      </c>
      <c r="S53" s="48">
        <v>0</v>
      </c>
      <c r="T53" s="49">
        <v>0</v>
      </c>
      <c r="U53" s="49">
        <v>0</v>
      </c>
      <c r="V53" s="49">
        <v>0</v>
      </c>
      <c r="W53" s="29"/>
      <c r="X53" s="132"/>
    </row>
    <row r="54" spans="1:24" ht="15" hidden="1" customHeight="1" x14ac:dyDescent="0.25">
      <c r="A54" s="89">
        <v>16</v>
      </c>
      <c r="B54" s="42"/>
      <c r="C54" s="22">
        <v>0</v>
      </c>
      <c r="D54" s="23">
        <v>0</v>
      </c>
      <c r="E54" s="65">
        <f t="shared" si="9"/>
        <v>0</v>
      </c>
      <c r="F54" s="3" t="str">
        <f t="shared" si="6"/>
        <v>NO BET</v>
      </c>
      <c r="G54" s="66"/>
      <c r="H54" s="67">
        <f t="shared" si="7"/>
        <v>0</v>
      </c>
      <c r="I54" s="68"/>
      <c r="J54" s="29"/>
      <c r="K54" s="29"/>
      <c r="L54" s="88">
        <f t="shared" si="8"/>
        <v>0</v>
      </c>
      <c r="M54" s="132"/>
      <c r="N54" s="51">
        <v>16</v>
      </c>
      <c r="O54" s="42"/>
      <c r="P54" s="39">
        <v>0</v>
      </c>
      <c r="Q54" s="39">
        <v>0</v>
      </c>
      <c r="R54" s="39">
        <v>0</v>
      </c>
      <c r="S54" s="39">
        <v>0</v>
      </c>
      <c r="T54" s="44">
        <v>0</v>
      </c>
      <c r="U54" s="44">
        <v>0</v>
      </c>
      <c r="V54" s="44">
        <v>0</v>
      </c>
      <c r="W54" s="29"/>
      <c r="X54" s="132"/>
    </row>
    <row r="55" spans="1:24" ht="15" hidden="1" customHeight="1" x14ac:dyDescent="0.3">
      <c r="A55" s="89">
        <v>17</v>
      </c>
      <c r="B55" s="174"/>
      <c r="C55" s="22">
        <v>0</v>
      </c>
      <c r="D55" s="23">
        <v>0</v>
      </c>
      <c r="E55" s="65">
        <f t="shared" si="9"/>
        <v>0</v>
      </c>
      <c r="F55" s="3" t="str">
        <f t="shared" si="6"/>
        <v>NO BET</v>
      </c>
      <c r="G55" s="66"/>
      <c r="H55" s="67">
        <f t="shared" si="7"/>
        <v>0</v>
      </c>
      <c r="I55" s="68"/>
      <c r="J55" s="29"/>
      <c r="K55" s="29"/>
      <c r="L55" s="88">
        <f t="shared" si="8"/>
        <v>0</v>
      </c>
      <c r="M55" s="132"/>
      <c r="N55" s="51">
        <v>17</v>
      </c>
      <c r="O55" s="40"/>
      <c r="P55" s="39">
        <v>0</v>
      </c>
      <c r="Q55" s="39">
        <v>0</v>
      </c>
      <c r="R55" s="39">
        <v>0</v>
      </c>
      <c r="S55" s="39">
        <v>0</v>
      </c>
      <c r="T55" s="44">
        <v>0</v>
      </c>
      <c r="U55" s="44">
        <v>0</v>
      </c>
      <c r="V55" s="44">
        <v>0</v>
      </c>
      <c r="W55" s="29"/>
      <c r="X55" s="132"/>
    </row>
    <row r="56" spans="1:24" ht="15" hidden="1" customHeight="1" x14ac:dyDescent="0.3">
      <c r="A56" s="89">
        <v>18</v>
      </c>
      <c r="B56" s="28"/>
      <c r="C56" s="22">
        <v>0</v>
      </c>
      <c r="D56" s="23">
        <v>0</v>
      </c>
      <c r="E56" s="65">
        <f t="shared" si="9"/>
        <v>0</v>
      </c>
      <c r="F56" s="3" t="str">
        <f t="shared" si="6"/>
        <v>NO BET</v>
      </c>
      <c r="G56" s="66"/>
      <c r="H56" s="67">
        <f t="shared" si="7"/>
        <v>0</v>
      </c>
      <c r="I56" s="68"/>
      <c r="J56" s="29"/>
      <c r="K56" s="29"/>
      <c r="L56" s="88">
        <f t="shared" si="8"/>
        <v>0</v>
      </c>
      <c r="M56" s="132"/>
      <c r="N56" s="51">
        <v>18</v>
      </c>
      <c r="O56" s="40"/>
      <c r="P56" s="39">
        <v>0</v>
      </c>
      <c r="Q56" s="39">
        <v>0</v>
      </c>
      <c r="R56" s="39">
        <v>0</v>
      </c>
      <c r="S56" s="39">
        <v>0</v>
      </c>
      <c r="T56" s="44">
        <v>0</v>
      </c>
      <c r="U56" s="44">
        <v>0</v>
      </c>
      <c r="V56" s="44">
        <v>0</v>
      </c>
      <c r="W56" s="29"/>
      <c r="X56" s="132"/>
    </row>
    <row r="57" spans="1:24" ht="15" hidden="1" customHeight="1" x14ac:dyDescent="0.3">
      <c r="A57" s="89">
        <v>19</v>
      </c>
      <c r="B57" s="28"/>
      <c r="C57" s="22">
        <v>0</v>
      </c>
      <c r="D57" s="23">
        <v>0</v>
      </c>
      <c r="E57" s="65">
        <f t="shared" si="9"/>
        <v>0</v>
      </c>
      <c r="F57" s="3" t="str">
        <f t="shared" si="6"/>
        <v>NO BET</v>
      </c>
      <c r="G57" s="66"/>
      <c r="H57" s="67">
        <f t="shared" si="7"/>
        <v>0</v>
      </c>
      <c r="I57" s="68"/>
      <c r="J57" s="29"/>
      <c r="K57" s="29"/>
      <c r="L57" s="88">
        <f t="shared" si="8"/>
        <v>0</v>
      </c>
      <c r="M57" s="132"/>
      <c r="N57" s="51">
        <v>19</v>
      </c>
      <c r="O57" s="40"/>
      <c r="P57" s="39">
        <v>0</v>
      </c>
      <c r="Q57" s="39">
        <v>0</v>
      </c>
      <c r="R57" s="39">
        <v>0</v>
      </c>
      <c r="S57" s="39">
        <v>0</v>
      </c>
      <c r="T57" s="44">
        <v>0</v>
      </c>
      <c r="U57" s="44">
        <v>0</v>
      </c>
      <c r="V57" s="44">
        <v>0</v>
      </c>
      <c r="W57" s="29"/>
      <c r="X57" s="132"/>
    </row>
    <row r="58" spans="1:24" ht="15" hidden="1" customHeight="1" x14ac:dyDescent="0.3">
      <c r="A58" s="89">
        <v>20</v>
      </c>
      <c r="B58" s="28"/>
      <c r="C58" s="22">
        <v>0</v>
      </c>
      <c r="D58" s="23">
        <v>0</v>
      </c>
      <c r="E58" s="65">
        <f t="shared" si="9"/>
        <v>0</v>
      </c>
      <c r="F58" s="3" t="str">
        <f t="shared" si="6"/>
        <v>NO BET</v>
      </c>
      <c r="G58" s="66"/>
      <c r="H58" s="67">
        <f t="shared" si="7"/>
        <v>0</v>
      </c>
      <c r="I58" s="69"/>
      <c r="J58" s="29"/>
      <c r="K58" s="29"/>
      <c r="L58" s="88">
        <f t="shared" si="8"/>
        <v>0</v>
      </c>
      <c r="M58" s="132"/>
      <c r="N58" s="51">
        <v>20</v>
      </c>
      <c r="O58" s="40"/>
      <c r="P58" s="39">
        <v>0</v>
      </c>
      <c r="Q58" s="39">
        <v>0</v>
      </c>
      <c r="R58" s="39">
        <v>0</v>
      </c>
      <c r="S58" s="39">
        <v>0</v>
      </c>
      <c r="T58" s="44">
        <v>0</v>
      </c>
      <c r="U58" s="44">
        <v>0</v>
      </c>
      <c r="V58" s="44">
        <v>0</v>
      </c>
      <c r="W58" s="29"/>
      <c r="X58" s="132"/>
    </row>
    <row r="59" spans="1:24" ht="15" hidden="1" customHeight="1" x14ac:dyDescent="0.3">
      <c r="A59" s="89">
        <v>21</v>
      </c>
      <c r="B59" s="30"/>
      <c r="C59" s="22">
        <v>0</v>
      </c>
      <c r="D59" s="23">
        <v>0</v>
      </c>
      <c r="E59" s="65">
        <f t="shared" si="9"/>
        <v>0</v>
      </c>
      <c r="F59" s="3" t="str">
        <f t="shared" si="6"/>
        <v>NO BET</v>
      </c>
      <c r="G59" s="66"/>
      <c r="H59" s="67">
        <f t="shared" si="7"/>
        <v>0</v>
      </c>
      <c r="I59" s="68"/>
      <c r="J59" s="29"/>
      <c r="K59" s="29"/>
      <c r="L59" s="88">
        <f t="shared" si="8"/>
        <v>0</v>
      </c>
      <c r="M59" s="132"/>
      <c r="N59" s="51">
        <v>21</v>
      </c>
      <c r="O59" s="40"/>
      <c r="P59" s="39">
        <v>0</v>
      </c>
      <c r="Q59" s="39">
        <v>0</v>
      </c>
      <c r="R59" s="39">
        <v>0</v>
      </c>
      <c r="S59" s="39">
        <v>0</v>
      </c>
      <c r="T59" s="44">
        <v>0</v>
      </c>
      <c r="U59" s="44">
        <v>0</v>
      </c>
      <c r="V59" s="44">
        <v>0</v>
      </c>
      <c r="W59" s="29"/>
      <c r="X59" s="132"/>
    </row>
    <row r="60" spans="1:24" ht="15" hidden="1" customHeight="1" x14ac:dyDescent="0.3">
      <c r="A60" s="89">
        <v>22</v>
      </c>
      <c r="B60" s="28"/>
      <c r="C60" s="26">
        <v>0</v>
      </c>
      <c r="D60" s="27">
        <v>0</v>
      </c>
      <c r="E60" s="65">
        <f t="shared" si="9"/>
        <v>0</v>
      </c>
      <c r="F60" s="3" t="str">
        <f t="shared" si="6"/>
        <v>NO BET</v>
      </c>
      <c r="G60" s="66"/>
      <c r="H60" s="67">
        <f t="shared" si="7"/>
        <v>0</v>
      </c>
      <c r="I60" s="68"/>
      <c r="J60" s="29"/>
      <c r="K60" s="29"/>
      <c r="L60" s="88">
        <f t="shared" si="8"/>
        <v>0</v>
      </c>
      <c r="M60" s="132"/>
      <c r="N60" s="51">
        <v>22</v>
      </c>
      <c r="O60" s="40"/>
      <c r="P60" s="39">
        <v>0</v>
      </c>
      <c r="Q60" s="39">
        <v>0</v>
      </c>
      <c r="R60" s="39">
        <v>0</v>
      </c>
      <c r="S60" s="39">
        <v>0</v>
      </c>
      <c r="T60" s="44">
        <v>0</v>
      </c>
      <c r="U60" s="44">
        <v>0</v>
      </c>
      <c r="V60" s="44">
        <v>0</v>
      </c>
      <c r="W60" s="29"/>
      <c r="X60" s="132"/>
    </row>
    <row r="61" spans="1:24" ht="15" hidden="1" customHeight="1" x14ac:dyDescent="0.3">
      <c r="A61" s="89">
        <v>23</v>
      </c>
      <c r="B61" s="28"/>
      <c r="C61" s="22">
        <v>0</v>
      </c>
      <c r="D61" s="23">
        <v>0</v>
      </c>
      <c r="E61" s="65">
        <f t="shared" si="9"/>
        <v>0</v>
      </c>
      <c r="F61" s="3" t="str">
        <f t="shared" si="6"/>
        <v>NO BET</v>
      </c>
      <c r="G61" s="66"/>
      <c r="H61" s="67">
        <f t="shared" si="7"/>
        <v>0</v>
      </c>
      <c r="I61" s="68"/>
      <c r="J61" s="29"/>
      <c r="K61" s="29"/>
      <c r="L61" s="88">
        <f t="shared" si="8"/>
        <v>0</v>
      </c>
      <c r="M61" s="132"/>
      <c r="N61" s="51">
        <v>23</v>
      </c>
      <c r="O61" s="40"/>
      <c r="P61" s="39">
        <v>0</v>
      </c>
      <c r="Q61" s="39">
        <v>0</v>
      </c>
      <c r="R61" s="39">
        <v>0</v>
      </c>
      <c r="S61" s="39">
        <v>0</v>
      </c>
      <c r="T61" s="44">
        <v>0</v>
      </c>
      <c r="U61" s="44">
        <v>0</v>
      </c>
      <c r="V61" s="44">
        <v>0</v>
      </c>
      <c r="W61" s="29"/>
      <c r="X61" s="132"/>
    </row>
    <row r="62" spans="1:24" ht="15" hidden="1" customHeight="1" x14ac:dyDescent="0.3">
      <c r="A62" s="89">
        <v>24</v>
      </c>
      <c r="B62" s="28"/>
      <c r="C62" s="22">
        <v>0</v>
      </c>
      <c r="D62" s="23">
        <v>0</v>
      </c>
      <c r="E62" s="65">
        <f t="shared" si="9"/>
        <v>0</v>
      </c>
      <c r="F62" s="3" t="str">
        <f t="shared" si="6"/>
        <v>NO BET</v>
      </c>
      <c r="G62" s="66"/>
      <c r="H62" s="67">
        <f t="shared" si="7"/>
        <v>0</v>
      </c>
      <c r="I62" s="68"/>
      <c r="J62" s="29"/>
      <c r="K62" s="29"/>
      <c r="L62" s="88">
        <f t="shared" si="8"/>
        <v>0</v>
      </c>
      <c r="M62" s="132"/>
      <c r="N62" s="51">
        <v>24</v>
      </c>
      <c r="O62" s="40"/>
      <c r="P62" s="39">
        <v>0</v>
      </c>
      <c r="Q62" s="39">
        <v>0</v>
      </c>
      <c r="R62" s="39">
        <v>0</v>
      </c>
      <c r="S62" s="39">
        <v>0</v>
      </c>
      <c r="T62" s="44">
        <v>0</v>
      </c>
      <c r="U62" s="44">
        <v>0</v>
      </c>
      <c r="V62" s="44">
        <v>0</v>
      </c>
      <c r="W62" s="29"/>
      <c r="X62" s="132"/>
    </row>
    <row r="63" spans="1:24" ht="15" customHeight="1" x14ac:dyDescent="0.25">
      <c r="N63" s="321"/>
      <c r="O63" s="321"/>
      <c r="P63" s="321"/>
      <c r="Q63" s="321"/>
      <c r="R63" s="321"/>
      <c r="S63" s="321"/>
      <c r="T63" s="321"/>
      <c r="U63" s="29"/>
      <c r="V63" s="91"/>
    </row>
    <row r="64" spans="1:24" ht="15" customHeight="1" x14ac:dyDescent="0.25">
      <c r="A64" s="24"/>
      <c r="B64" s="209" t="s">
        <v>213</v>
      </c>
      <c r="C64" s="2"/>
      <c r="D64" s="4"/>
      <c r="E64" s="5" t="s">
        <v>11</v>
      </c>
      <c r="F64" s="6">
        <f>SUM(F39:F62)</f>
        <v>61.40843729615311</v>
      </c>
      <c r="G64" s="7" t="s">
        <v>12</v>
      </c>
      <c r="H64" s="6">
        <f>SUM(H39:H63)</f>
        <v>-61.40843729615311</v>
      </c>
      <c r="N64" s="136"/>
      <c r="O64" s="321" t="s">
        <v>441</v>
      </c>
      <c r="P64" s="321"/>
      <c r="Q64" s="136"/>
      <c r="R64" s="136"/>
      <c r="S64" s="136"/>
      <c r="T64" s="136"/>
      <c r="U64" s="139" t="s">
        <v>18</v>
      </c>
      <c r="V64" s="140" t="s">
        <v>440</v>
      </c>
      <c r="W64" s="141"/>
    </row>
    <row r="65" spans="1:24" ht="15" customHeight="1" x14ac:dyDescent="0.25">
      <c r="A65" s="73"/>
      <c r="B65" s="73"/>
      <c r="C65" s="15"/>
      <c r="D65" s="12"/>
      <c r="E65" s="74"/>
      <c r="F65" s="14"/>
      <c r="G65" s="71"/>
      <c r="H65" s="73"/>
      <c r="N65" s="16"/>
    </row>
    <row r="66" spans="1:24" ht="15" customHeight="1" x14ac:dyDescent="0.25">
      <c r="A66" s="50" t="s">
        <v>6</v>
      </c>
      <c r="B66" s="8" t="s">
        <v>13</v>
      </c>
      <c r="C66" s="324" t="s">
        <v>103</v>
      </c>
      <c r="D66" s="324"/>
      <c r="E66" s="320" t="s">
        <v>10</v>
      </c>
      <c r="F66" s="327">
        <v>0.9</v>
      </c>
      <c r="G66" s="328" t="s">
        <v>2</v>
      </c>
      <c r="H66" s="329">
        <v>100</v>
      </c>
      <c r="I66" s="144" t="s">
        <v>1</v>
      </c>
      <c r="J66" s="330" t="s">
        <v>21</v>
      </c>
      <c r="K66" s="330" t="s">
        <v>21</v>
      </c>
      <c r="L66" s="9"/>
      <c r="N66" s="50" t="s">
        <v>6</v>
      </c>
      <c r="O66" s="8" t="s">
        <v>13</v>
      </c>
      <c r="P66" s="31"/>
      <c r="Q66" s="31"/>
      <c r="R66" s="31"/>
      <c r="S66" s="31"/>
      <c r="T66" s="31"/>
      <c r="U66" s="31"/>
      <c r="V66" s="31"/>
      <c r="W66" s="143" t="s">
        <v>56</v>
      </c>
    </row>
    <row r="67" spans="1:24" ht="15" customHeight="1" x14ac:dyDescent="0.25">
      <c r="A67" s="8" t="s">
        <v>7</v>
      </c>
      <c r="B67" s="43">
        <v>6</v>
      </c>
      <c r="C67" s="324" t="s">
        <v>104</v>
      </c>
      <c r="D67" s="324"/>
      <c r="E67" s="320"/>
      <c r="F67" s="327"/>
      <c r="G67" s="328"/>
      <c r="H67" s="329"/>
      <c r="I67" s="322" t="s">
        <v>61</v>
      </c>
      <c r="J67" s="330"/>
      <c r="K67" s="330"/>
      <c r="L67" s="8"/>
      <c r="M67" s="2"/>
      <c r="N67" s="8" t="s">
        <v>7</v>
      </c>
      <c r="O67" s="50">
        <v>6</v>
      </c>
      <c r="P67" s="33"/>
      <c r="Q67" s="33"/>
      <c r="R67" s="33"/>
      <c r="S67" s="33"/>
      <c r="T67" s="33"/>
      <c r="U67" s="33"/>
      <c r="V67" s="32"/>
      <c r="W67" s="143" t="s">
        <v>57</v>
      </c>
      <c r="X67" s="2"/>
    </row>
    <row r="68" spans="1:24" ht="15" customHeight="1" x14ac:dyDescent="0.25">
      <c r="A68" s="9"/>
      <c r="B68" s="9" t="s">
        <v>102</v>
      </c>
      <c r="C68" s="9"/>
      <c r="D68" s="322" t="s">
        <v>25</v>
      </c>
      <c r="E68" s="331" t="s">
        <v>26</v>
      </c>
      <c r="F68" s="9"/>
      <c r="G68" s="9"/>
      <c r="H68" s="9"/>
      <c r="I68" s="322"/>
      <c r="J68" s="142" t="s">
        <v>45</v>
      </c>
      <c r="K68" s="333" t="s">
        <v>59</v>
      </c>
      <c r="L68" s="134" t="s">
        <v>27</v>
      </c>
      <c r="M68" s="2"/>
      <c r="N68" s="32"/>
      <c r="O68" s="33"/>
      <c r="P68" s="33" t="s">
        <v>19</v>
      </c>
      <c r="Q68" s="33"/>
      <c r="R68" s="33"/>
      <c r="S68" s="33"/>
      <c r="T68" s="33" t="s">
        <v>20</v>
      </c>
      <c r="U68" s="34"/>
      <c r="V68" s="34"/>
      <c r="W68" s="322" t="s">
        <v>39</v>
      </c>
      <c r="X68" s="2"/>
    </row>
    <row r="69" spans="1:24" ht="15" customHeight="1" x14ac:dyDescent="0.25">
      <c r="A69" s="1" t="s">
        <v>15</v>
      </c>
      <c r="B69" s="25"/>
      <c r="C69" s="1" t="s">
        <v>8</v>
      </c>
      <c r="D69" s="322"/>
      <c r="E69" s="331"/>
      <c r="F69" s="1" t="s">
        <v>0</v>
      </c>
      <c r="G69" s="1" t="s">
        <v>9</v>
      </c>
      <c r="H69" s="1" t="s">
        <v>3</v>
      </c>
      <c r="I69" s="322"/>
      <c r="J69" s="142" t="s">
        <v>30</v>
      </c>
      <c r="K69" s="333"/>
      <c r="L69" s="134" t="s">
        <v>28</v>
      </c>
      <c r="N69" s="35" t="s">
        <v>16</v>
      </c>
      <c r="O69" s="35" t="s">
        <v>17</v>
      </c>
      <c r="P69" s="36" t="s">
        <v>67</v>
      </c>
      <c r="Q69" s="37" t="s">
        <v>68</v>
      </c>
      <c r="R69" s="37" t="s">
        <v>62</v>
      </c>
      <c r="S69" s="37" t="s">
        <v>63</v>
      </c>
      <c r="T69" s="37" t="s">
        <v>64</v>
      </c>
      <c r="U69" s="37" t="s">
        <v>65</v>
      </c>
      <c r="V69" s="37" t="s">
        <v>66</v>
      </c>
      <c r="W69" s="322"/>
    </row>
    <row r="70" spans="1:24" ht="15" customHeight="1" x14ac:dyDescent="0.25">
      <c r="A70" s="147">
        <v>1</v>
      </c>
      <c r="B70" s="148" t="s">
        <v>115</v>
      </c>
      <c r="C70" s="229">
        <v>0</v>
      </c>
      <c r="D70" s="199">
        <v>0</v>
      </c>
      <c r="E70" s="151">
        <f t="shared" ref="E70:E93" si="11">D70</f>
        <v>0</v>
      </c>
      <c r="F70" s="152" t="str">
        <f t="shared" ref="F70:F93" si="12">IF(I70="B", $H$4/C70*$F$4,IF(E70&lt;=C70,$I$4,IF(E70&gt;C70,SUM($H$4/C70*$F$4,0,ROUNDUP(,0)))))</f>
        <v>NO BET</v>
      </c>
      <c r="G70" s="153"/>
      <c r="H70" s="154">
        <f>IF(F70="NO BET",0,IF(G70&gt;1,F70*-1,IF(G70=1,SUM(F70*E70-F70,0))))</f>
        <v>0</v>
      </c>
      <c r="I70" s="155"/>
      <c r="J70" s="156"/>
      <c r="K70" s="156"/>
      <c r="L70" s="173">
        <v>0</v>
      </c>
      <c r="M70" s="158"/>
      <c r="N70" s="156">
        <v>1</v>
      </c>
      <c r="O70" s="148" t="s">
        <v>115</v>
      </c>
      <c r="P70" s="199">
        <v>0</v>
      </c>
      <c r="Q70" s="159">
        <v>0</v>
      </c>
      <c r="R70" s="235">
        <f t="shared" ref="R70:S82" si="13">Q70</f>
        <v>0</v>
      </c>
      <c r="S70" s="235">
        <f t="shared" si="13"/>
        <v>0</v>
      </c>
      <c r="T70" s="160">
        <v>0</v>
      </c>
      <c r="U70" s="160">
        <v>0</v>
      </c>
      <c r="V70" s="160">
        <v>0</v>
      </c>
      <c r="W70" s="156"/>
      <c r="X70" s="132"/>
    </row>
    <row r="71" spans="1:24" ht="15" customHeight="1" x14ac:dyDescent="0.25">
      <c r="A71" s="190">
        <v>2</v>
      </c>
      <c r="B71" s="177" t="s">
        <v>404</v>
      </c>
      <c r="C71" s="192">
        <v>3.5</v>
      </c>
      <c r="D71" s="193">
        <v>9.6</v>
      </c>
      <c r="E71" s="182">
        <v>8.5</v>
      </c>
      <c r="F71" s="183">
        <f t="shared" si="12"/>
        <v>25.714285714285715</v>
      </c>
      <c r="G71" s="184">
        <v>2</v>
      </c>
      <c r="H71" s="185">
        <f t="shared" ref="H71:H93" si="14">IF(F71="NO BET",0,IF(G71&gt;1,F71*-1,IF(G71=1,SUM(F71*E71-F71,0))))</f>
        <v>-25.714285714285715</v>
      </c>
      <c r="I71" s="69"/>
      <c r="J71" s="29" t="s">
        <v>87</v>
      </c>
      <c r="K71" s="29" t="s">
        <v>87</v>
      </c>
      <c r="L71" s="194">
        <v>0</v>
      </c>
      <c r="M71" s="187"/>
      <c r="N71" s="29">
        <v>2</v>
      </c>
      <c r="O71" s="195" t="s">
        <v>105</v>
      </c>
      <c r="P71" s="197">
        <v>9.6</v>
      </c>
      <c r="Q71" s="188">
        <v>10.5</v>
      </c>
      <c r="R71" s="221">
        <v>8.1999999999999993</v>
      </c>
      <c r="S71" s="221">
        <v>8.5</v>
      </c>
      <c r="T71" s="189">
        <v>260</v>
      </c>
      <c r="U71" s="189">
        <v>600</v>
      </c>
      <c r="V71" s="189">
        <v>0</v>
      </c>
      <c r="W71" s="29"/>
      <c r="X71" s="132"/>
    </row>
    <row r="72" spans="1:24" ht="15" customHeight="1" x14ac:dyDescent="0.25">
      <c r="A72" s="89">
        <v>3</v>
      </c>
      <c r="B72" s="145" t="s">
        <v>116</v>
      </c>
      <c r="C72" s="22">
        <v>33</v>
      </c>
      <c r="D72" s="23">
        <v>27</v>
      </c>
      <c r="E72" s="65">
        <v>28</v>
      </c>
      <c r="F72" s="3" t="str">
        <f t="shared" si="12"/>
        <v>NO BET</v>
      </c>
      <c r="G72" s="66"/>
      <c r="H72" s="67">
        <f t="shared" si="14"/>
        <v>0</v>
      </c>
      <c r="I72" s="68"/>
      <c r="J72" s="29"/>
      <c r="K72" s="29"/>
      <c r="L72" s="87">
        <f t="shared" ref="L72:L93" si="15">SUM(I72*J72*K72)</f>
        <v>0</v>
      </c>
      <c r="M72" s="132"/>
      <c r="N72" s="51">
        <v>3</v>
      </c>
      <c r="O72" s="145" t="s">
        <v>116</v>
      </c>
      <c r="P72" s="198">
        <v>27</v>
      </c>
      <c r="Q72" s="39">
        <v>44</v>
      </c>
      <c r="R72" s="74">
        <f t="shared" si="13"/>
        <v>44</v>
      </c>
      <c r="S72" s="74">
        <v>28</v>
      </c>
      <c r="T72" s="44">
        <v>0</v>
      </c>
      <c r="U72" s="44">
        <v>150</v>
      </c>
      <c r="V72" s="44">
        <v>0</v>
      </c>
      <c r="W72" s="29"/>
      <c r="X72" s="132"/>
    </row>
    <row r="73" spans="1:24" ht="15" customHeight="1" x14ac:dyDescent="0.25">
      <c r="A73" s="89">
        <v>4</v>
      </c>
      <c r="B73" s="145" t="s">
        <v>106</v>
      </c>
      <c r="C73" s="22">
        <v>17.399999999999999</v>
      </c>
      <c r="D73" s="23">
        <v>6.6</v>
      </c>
      <c r="E73" s="65">
        <v>6.8</v>
      </c>
      <c r="F73" s="3" t="str">
        <f t="shared" si="12"/>
        <v>NO BET</v>
      </c>
      <c r="G73" s="66"/>
      <c r="H73" s="67">
        <f t="shared" si="14"/>
        <v>0</v>
      </c>
      <c r="I73" s="68"/>
      <c r="J73" s="29"/>
      <c r="K73" s="29"/>
      <c r="L73" s="87">
        <f t="shared" si="15"/>
        <v>0</v>
      </c>
      <c r="M73" s="132"/>
      <c r="N73" s="51">
        <v>4</v>
      </c>
      <c r="O73" s="145" t="s">
        <v>106</v>
      </c>
      <c r="P73" s="198">
        <v>6.6</v>
      </c>
      <c r="Q73" s="39">
        <v>9.1999999999999993</v>
      </c>
      <c r="R73" s="74">
        <v>9.4</v>
      </c>
      <c r="S73" s="74">
        <v>6.8</v>
      </c>
      <c r="T73" s="44">
        <v>130</v>
      </c>
      <c r="U73" s="44">
        <v>260</v>
      </c>
      <c r="V73" s="44">
        <v>0</v>
      </c>
      <c r="W73" s="29"/>
      <c r="X73" s="132"/>
    </row>
    <row r="74" spans="1:24" ht="15" customHeight="1" x14ac:dyDescent="0.25">
      <c r="A74" s="315">
        <v>5</v>
      </c>
      <c r="B74" s="305" t="s">
        <v>114</v>
      </c>
      <c r="C74" s="316" t="s">
        <v>432</v>
      </c>
      <c r="D74" s="306">
        <v>0</v>
      </c>
      <c r="E74" s="298">
        <v>0</v>
      </c>
      <c r="F74" s="299" t="str">
        <f t="shared" si="12"/>
        <v>NO BET</v>
      </c>
      <c r="G74" s="300"/>
      <c r="H74" s="301">
        <f t="shared" si="14"/>
        <v>0</v>
      </c>
      <c r="I74" s="302"/>
      <c r="J74" s="146"/>
      <c r="K74" s="146"/>
      <c r="L74" s="303">
        <v>0</v>
      </c>
      <c r="M74" s="304"/>
      <c r="N74" s="146">
        <v>5</v>
      </c>
      <c r="O74" s="305" t="s">
        <v>114</v>
      </c>
      <c r="P74" s="306">
        <v>6.8</v>
      </c>
      <c r="Q74" s="307">
        <v>6.8</v>
      </c>
      <c r="R74" s="308">
        <v>6.4</v>
      </c>
      <c r="S74" s="308">
        <v>0</v>
      </c>
      <c r="T74" s="309">
        <v>395</v>
      </c>
      <c r="U74" s="309">
        <v>1000</v>
      </c>
      <c r="V74" s="309">
        <v>0</v>
      </c>
      <c r="W74" s="146"/>
      <c r="X74" s="132"/>
    </row>
    <row r="75" spans="1:24" ht="15" customHeight="1" x14ac:dyDescent="0.25">
      <c r="A75" s="89">
        <v>6</v>
      </c>
      <c r="B75" s="145" t="s">
        <v>118</v>
      </c>
      <c r="C75" s="22">
        <v>19.600000000000001</v>
      </c>
      <c r="D75" s="23">
        <v>18</v>
      </c>
      <c r="E75" s="65">
        <v>27.8</v>
      </c>
      <c r="F75" s="3">
        <v>0</v>
      </c>
      <c r="G75" s="66"/>
      <c r="H75" s="67" t="b">
        <f t="shared" si="14"/>
        <v>0</v>
      </c>
      <c r="I75" s="68"/>
      <c r="J75" s="29"/>
      <c r="K75" s="29"/>
      <c r="L75" s="87">
        <f t="shared" si="15"/>
        <v>0</v>
      </c>
      <c r="M75" s="132"/>
      <c r="N75" s="51">
        <v>6</v>
      </c>
      <c r="O75" s="145" t="s">
        <v>118</v>
      </c>
      <c r="P75" s="198">
        <v>18</v>
      </c>
      <c r="Q75" s="39">
        <v>23</v>
      </c>
      <c r="R75" s="74">
        <v>26</v>
      </c>
      <c r="S75" s="74">
        <v>27.8</v>
      </c>
      <c r="T75" s="44">
        <v>0</v>
      </c>
      <c r="U75" s="44">
        <v>0</v>
      </c>
      <c r="V75" s="44">
        <v>0</v>
      </c>
      <c r="W75" s="29"/>
      <c r="X75" s="132"/>
    </row>
    <row r="76" spans="1:24" ht="15" customHeight="1" x14ac:dyDescent="0.25">
      <c r="A76" s="161">
        <v>7</v>
      </c>
      <c r="B76" s="162" t="s">
        <v>107</v>
      </c>
      <c r="C76" s="163">
        <v>15.6</v>
      </c>
      <c r="D76" s="164">
        <v>15</v>
      </c>
      <c r="E76" s="65">
        <v>21</v>
      </c>
      <c r="F76" s="3">
        <f t="shared" si="12"/>
        <v>5.7692307692307701</v>
      </c>
      <c r="G76" s="66">
        <v>2</v>
      </c>
      <c r="H76" s="67">
        <f t="shared" si="14"/>
        <v>-5.7692307692307701</v>
      </c>
      <c r="I76" s="69"/>
      <c r="J76" s="29"/>
      <c r="K76" s="29" t="s">
        <v>87</v>
      </c>
      <c r="L76" s="87">
        <v>0</v>
      </c>
      <c r="M76" s="132"/>
      <c r="N76" s="51">
        <v>7</v>
      </c>
      <c r="O76" s="145" t="s">
        <v>107</v>
      </c>
      <c r="P76" s="196">
        <v>15</v>
      </c>
      <c r="Q76" s="39">
        <v>17</v>
      </c>
      <c r="R76" s="74">
        <v>21</v>
      </c>
      <c r="S76" s="74">
        <v>21</v>
      </c>
      <c r="T76" s="44">
        <v>235</v>
      </c>
      <c r="U76" s="44">
        <v>370</v>
      </c>
      <c r="V76" s="44">
        <v>0</v>
      </c>
      <c r="W76" s="29"/>
      <c r="X76" s="132"/>
    </row>
    <row r="77" spans="1:24" ht="15" customHeight="1" x14ac:dyDescent="0.25">
      <c r="A77" s="89">
        <v>8</v>
      </c>
      <c r="B77" s="145" t="s">
        <v>108</v>
      </c>
      <c r="C77" s="269">
        <v>14</v>
      </c>
      <c r="D77" s="270">
        <v>9</v>
      </c>
      <c r="E77" s="65">
        <v>6.2</v>
      </c>
      <c r="F77" s="262" t="str">
        <f t="shared" si="12"/>
        <v>NO BET</v>
      </c>
      <c r="G77" s="263">
        <v>1</v>
      </c>
      <c r="H77" s="264">
        <f t="shared" si="14"/>
        <v>0</v>
      </c>
      <c r="I77" s="265"/>
      <c r="J77" s="250" t="s">
        <v>87</v>
      </c>
      <c r="K77" s="250"/>
      <c r="L77" s="201">
        <v>0</v>
      </c>
      <c r="M77" s="266">
        <v>6.8</v>
      </c>
      <c r="N77" s="232">
        <v>8</v>
      </c>
      <c r="O77" s="271" t="s">
        <v>108</v>
      </c>
      <c r="P77" s="270">
        <v>9</v>
      </c>
      <c r="Q77" s="268">
        <v>9.6</v>
      </c>
      <c r="R77" s="65">
        <v>9.8000000000000007</v>
      </c>
      <c r="S77" s="65">
        <v>6.2</v>
      </c>
      <c r="T77" s="268">
        <v>300</v>
      </c>
      <c r="U77" s="268">
        <v>615</v>
      </c>
      <c r="V77" s="268">
        <v>0</v>
      </c>
      <c r="W77" s="250"/>
      <c r="X77" s="132"/>
    </row>
    <row r="78" spans="1:24" ht="15" customHeight="1" x14ac:dyDescent="0.25">
      <c r="A78" s="176">
        <v>9</v>
      </c>
      <c r="B78" s="177" t="s">
        <v>409</v>
      </c>
      <c r="C78" s="165">
        <v>7.5</v>
      </c>
      <c r="D78" s="166">
        <v>9</v>
      </c>
      <c r="E78" s="65">
        <v>13</v>
      </c>
      <c r="F78" s="3">
        <f t="shared" si="12"/>
        <v>12</v>
      </c>
      <c r="G78" s="66">
        <v>2</v>
      </c>
      <c r="H78" s="67">
        <f t="shared" si="14"/>
        <v>-12</v>
      </c>
      <c r="I78" s="68"/>
      <c r="J78" s="29" t="s">
        <v>87</v>
      </c>
      <c r="K78" s="29" t="s">
        <v>87</v>
      </c>
      <c r="L78" s="87">
        <v>0</v>
      </c>
      <c r="M78" s="132">
        <v>5.9</v>
      </c>
      <c r="N78" s="51">
        <v>9</v>
      </c>
      <c r="O78" s="175" t="s">
        <v>117</v>
      </c>
      <c r="P78" s="198">
        <v>9</v>
      </c>
      <c r="Q78" s="39">
        <v>14</v>
      </c>
      <c r="R78" s="74">
        <v>13.5</v>
      </c>
      <c r="S78" s="74">
        <v>13</v>
      </c>
      <c r="T78" s="44">
        <v>155</v>
      </c>
      <c r="U78" s="44">
        <v>300</v>
      </c>
      <c r="V78" s="44">
        <v>0</v>
      </c>
      <c r="W78" s="29"/>
      <c r="X78" s="132"/>
    </row>
    <row r="79" spans="1:24" ht="15" customHeight="1" x14ac:dyDescent="0.25">
      <c r="A79" s="167">
        <v>10</v>
      </c>
      <c r="B79" s="168" t="s">
        <v>119</v>
      </c>
      <c r="C79" s="171">
        <v>4.5</v>
      </c>
      <c r="D79" s="172">
        <v>4.2</v>
      </c>
      <c r="E79" s="65">
        <v>3.8</v>
      </c>
      <c r="F79" s="3" t="str">
        <f t="shared" si="12"/>
        <v>NO BET</v>
      </c>
      <c r="G79" s="66"/>
      <c r="H79" s="67">
        <f t="shared" si="14"/>
        <v>0</v>
      </c>
      <c r="I79" s="68"/>
      <c r="J79" s="29"/>
      <c r="K79" s="29" t="s">
        <v>87</v>
      </c>
      <c r="L79" s="88">
        <v>0</v>
      </c>
      <c r="M79" s="132">
        <v>4.8</v>
      </c>
      <c r="N79" s="51">
        <v>10</v>
      </c>
      <c r="O79" s="145" t="s">
        <v>119</v>
      </c>
      <c r="P79" s="198">
        <v>4.2</v>
      </c>
      <c r="Q79" s="39">
        <v>4.4000000000000004</v>
      </c>
      <c r="R79" s="74">
        <v>4</v>
      </c>
      <c r="S79" s="74">
        <v>3.8</v>
      </c>
      <c r="T79" s="44">
        <v>11710</v>
      </c>
      <c r="U79" s="44">
        <v>13760</v>
      </c>
      <c r="V79" s="44">
        <v>0</v>
      </c>
      <c r="W79" s="29"/>
      <c r="X79" s="132"/>
    </row>
    <row r="80" spans="1:24" ht="15" customHeight="1" x14ac:dyDescent="0.25">
      <c r="A80" s="89">
        <v>11</v>
      </c>
      <c r="B80" s="145" t="s">
        <v>110</v>
      </c>
      <c r="C80" s="22">
        <v>22.1</v>
      </c>
      <c r="D80" s="23">
        <v>14</v>
      </c>
      <c r="E80" s="65">
        <v>18.5</v>
      </c>
      <c r="F80" s="3" t="str">
        <f t="shared" si="12"/>
        <v>NO BET</v>
      </c>
      <c r="G80" s="66"/>
      <c r="H80" s="67">
        <f t="shared" si="14"/>
        <v>0</v>
      </c>
      <c r="I80" s="68"/>
      <c r="J80" s="29"/>
      <c r="K80" s="29"/>
      <c r="L80" s="88">
        <f t="shared" si="15"/>
        <v>0</v>
      </c>
      <c r="M80" s="132">
        <v>7</v>
      </c>
      <c r="N80" s="51">
        <v>11</v>
      </c>
      <c r="O80" s="145" t="s">
        <v>110</v>
      </c>
      <c r="P80" s="198">
        <v>14</v>
      </c>
      <c r="Q80" s="39">
        <v>18</v>
      </c>
      <c r="R80" s="74">
        <v>15.5</v>
      </c>
      <c r="S80" s="74">
        <v>18.5</v>
      </c>
      <c r="T80" s="44">
        <v>150</v>
      </c>
      <c r="U80" s="44">
        <v>400</v>
      </c>
      <c r="V80" s="44">
        <v>0</v>
      </c>
      <c r="W80" s="29"/>
      <c r="X80" s="132"/>
    </row>
    <row r="81" spans="1:24" ht="15" customHeight="1" x14ac:dyDescent="0.25">
      <c r="A81" s="147">
        <v>12</v>
      </c>
      <c r="B81" s="148" t="s">
        <v>109</v>
      </c>
      <c r="C81" s="149">
        <v>0</v>
      </c>
      <c r="D81" s="150">
        <v>0</v>
      </c>
      <c r="E81" s="151">
        <f t="shared" si="11"/>
        <v>0</v>
      </c>
      <c r="F81" s="152" t="str">
        <f t="shared" si="12"/>
        <v>NO BET</v>
      </c>
      <c r="G81" s="153"/>
      <c r="H81" s="154">
        <f t="shared" si="14"/>
        <v>0</v>
      </c>
      <c r="I81" s="155"/>
      <c r="J81" s="156"/>
      <c r="K81" s="156"/>
      <c r="L81" s="157">
        <f t="shared" si="15"/>
        <v>0</v>
      </c>
      <c r="M81" s="158"/>
      <c r="N81" s="156">
        <v>12</v>
      </c>
      <c r="O81" s="148" t="s">
        <v>109</v>
      </c>
      <c r="P81" s="199">
        <v>0</v>
      </c>
      <c r="Q81" s="159">
        <v>0</v>
      </c>
      <c r="R81" s="235">
        <f t="shared" si="13"/>
        <v>0</v>
      </c>
      <c r="S81" s="235">
        <f t="shared" si="13"/>
        <v>0</v>
      </c>
      <c r="T81" s="160">
        <v>0</v>
      </c>
      <c r="U81" s="160">
        <v>0</v>
      </c>
      <c r="V81" s="160">
        <v>0</v>
      </c>
      <c r="W81" s="156"/>
      <c r="X81" s="132"/>
    </row>
    <row r="82" spans="1:24" ht="15" customHeight="1" x14ac:dyDescent="0.25">
      <c r="A82" s="147">
        <v>13</v>
      </c>
      <c r="B82" s="148" t="s">
        <v>111</v>
      </c>
      <c r="C82" s="149">
        <v>0</v>
      </c>
      <c r="D82" s="150">
        <v>0</v>
      </c>
      <c r="E82" s="151">
        <f t="shared" si="11"/>
        <v>0</v>
      </c>
      <c r="F82" s="152" t="str">
        <f t="shared" si="12"/>
        <v>NO BET</v>
      </c>
      <c r="G82" s="153"/>
      <c r="H82" s="154">
        <f t="shared" si="14"/>
        <v>0</v>
      </c>
      <c r="I82" s="155"/>
      <c r="J82" s="156"/>
      <c r="K82" s="156"/>
      <c r="L82" s="157">
        <f t="shared" si="15"/>
        <v>0</v>
      </c>
      <c r="M82" s="158"/>
      <c r="N82" s="156">
        <v>13</v>
      </c>
      <c r="O82" s="148" t="s">
        <v>111</v>
      </c>
      <c r="P82" s="199">
        <v>0</v>
      </c>
      <c r="Q82" s="159">
        <v>0</v>
      </c>
      <c r="R82" s="235">
        <f t="shared" si="13"/>
        <v>0</v>
      </c>
      <c r="S82" s="235">
        <f t="shared" si="13"/>
        <v>0</v>
      </c>
      <c r="T82" s="160">
        <v>0</v>
      </c>
      <c r="U82" s="160">
        <v>0</v>
      </c>
      <c r="V82" s="160">
        <v>0</v>
      </c>
      <c r="W82" s="156"/>
      <c r="X82" s="132"/>
    </row>
    <row r="83" spans="1:24" ht="15" customHeight="1" x14ac:dyDescent="0.25">
      <c r="A83" s="89">
        <v>14</v>
      </c>
      <c r="B83" s="145" t="s">
        <v>112</v>
      </c>
      <c r="C83" s="22">
        <v>33</v>
      </c>
      <c r="D83" s="23">
        <v>22</v>
      </c>
      <c r="E83" s="65">
        <v>52</v>
      </c>
      <c r="F83" s="3"/>
      <c r="G83" s="66"/>
      <c r="H83" s="67" t="b">
        <f t="shared" si="14"/>
        <v>0</v>
      </c>
      <c r="I83" s="68"/>
      <c r="J83" s="29"/>
      <c r="K83" s="29"/>
      <c r="L83" s="88">
        <f t="shared" si="15"/>
        <v>0</v>
      </c>
      <c r="M83" s="132"/>
      <c r="N83" s="51">
        <v>14</v>
      </c>
      <c r="O83" s="145" t="s">
        <v>112</v>
      </c>
      <c r="P83" s="198">
        <v>22</v>
      </c>
      <c r="Q83" s="39">
        <v>36</v>
      </c>
      <c r="R83" s="74">
        <v>30</v>
      </c>
      <c r="S83" s="74">
        <v>52</v>
      </c>
      <c r="T83" s="44">
        <v>0</v>
      </c>
      <c r="U83" s="44">
        <v>0</v>
      </c>
      <c r="V83" s="44">
        <v>0</v>
      </c>
      <c r="W83" s="29"/>
      <c r="X83" s="132"/>
    </row>
    <row r="84" spans="1:24" ht="15" customHeight="1" x14ac:dyDescent="0.25">
      <c r="A84" s="89">
        <v>15</v>
      </c>
      <c r="B84" s="145" t="s">
        <v>113</v>
      </c>
      <c r="C84" s="26">
        <v>19.600000000000001</v>
      </c>
      <c r="D84" s="27">
        <v>18</v>
      </c>
      <c r="E84" s="61">
        <v>18</v>
      </c>
      <c r="F84" s="46">
        <v>0</v>
      </c>
      <c r="G84" s="62"/>
      <c r="H84" s="63" t="b">
        <f t="shared" si="14"/>
        <v>0</v>
      </c>
      <c r="I84" s="64"/>
      <c r="J84" s="47"/>
      <c r="K84" s="47"/>
      <c r="L84" s="88">
        <f t="shared" si="15"/>
        <v>0</v>
      </c>
      <c r="M84" s="132"/>
      <c r="N84" s="47">
        <v>15</v>
      </c>
      <c r="O84" s="145" t="s">
        <v>113</v>
      </c>
      <c r="P84" s="196">
        <v>18</v>
      </c>
      <c r="Q84" s="48">
        <v>27</v>
      </c>
      <c r="R84" s="236">
        <v>21</v>
      </c>
      <c r="S84" s="236">
        <v>18</v>
      </c>
      <c r="T84" s="49">
        <v>0</v>
      </c>
      <c r="U84" s="49">
        <v>225</v>
      </c>
      <c r="V84" s="49">
        <v>0</v>
      </c>
      <c r="W84" s="29"/>
      <c r="X84" s="132"/>
    </row>
    <row r="85" spans="1:24" ht="15" hidden="1" customHeight="1" x14ac:dyDescent="0.25">
      <c r="A85" s="89">
        <v>16</v>
      </c>
      <c r="B85" s="42"/>
      <c r="C85" s="22">
        <v>0</v>
      </c>
      <c r="D85" s="23">
        <v>0</v>
      </c>
      <c r="E85" s="65">
        <f t="shared" si="11"/>
        <v>0</v>
      </c>
      <c r="F85" s="3" t="str">
        <f t="shared" si="12"/>
        <v>NO BET</v>
      </c>
      <c r="G85" s="66"/>
      <c r="H85" s="67">
        <f t="shared" si="14"/>
        <v>0</v>
      </c>
      <c r="I85" s="68"/>
      <c r="J85" s="29"/>
      <c r="K85" s="29"/>
      <c r="L85" s="88">
        <f t="shared" si="15"/>
        <v>0</v>
      </c>
      <c r="M85" s="132"/>
      <c r="N85" s="51">
        <v>16</v>
      </c>
      <c r="O85" s="42"/>
      <c r="P85" s="39">
        <v>0</v>
      </c>
      <c r="Q85" s="39">
        <v>0</v>
      </c>
      <c r="R85" s="39">
        <v>0</v>
      </c>
      <c r="S85" s="39">
        <v>0</v>
      </c>
      <c r="T85" s="44">
        <v>0</v>
      </c>
      <c r="U85" s="44">
        <v>0</v>
      </c>
      <c r="V85" s="44">
        <v>0</v>
      </c>
      <c r="W85" s="29"/>
      <c r="X85" s="132"/>
    </row>
    <row r="86" spans="1:24" ht="15" hidden="1" customHeight="1" x14ac:dyDescent="0.3">
      <c r="A86" s="89">
        <v>17</v>
      </c>
      <c r="B86" s="28"/>
      <c r="C86" s="22">
        <v>0</v>
      </c>
      <c r="D86" s="23">
        <v>0</v>
      </c>
      <c r="E86" s="65">
        <f t="shared" si="11"/>
        <v>0</v>
      </c>
      <c r="F86" s="3" t="str">
        <f t="shared" si="12"/>
        <v>NO BET</v>
      </c>
      <c r="G86" s="66"/>
      <c r="H86" s="67">
        <f t="shared" si="14"/>
        <v>0</v>
      </c>
      <c r="I86" s="68"/>
      <c r="J86" s="29"/>
      <c r="K86" s="29"/>
      <c r="L86" s="88">
        <f t="shared" si="15"/>
        <v>0</v>
      </c>
      <c r="M86" s="132"/>
      <c r="N86" s="51">
        <v>17</v>
      </c>
      <c r="O86" s="40"/>
      <c r="P86" s="39">
        <v>0</v>
      </c>
      <c r="Q86" s="39">
        <v>0</v>
      </c>
      <c r="R86" s="39">
        <v>0</v>
      </c>
      <c r="S86" s="39">
        <v>0</v>
      </c>
      <c r="T86" s="44">
        <v>0</v>
      </c>
      <c r="U86" s="44">
        <v>0</v>
      </c>
      <c r="V86" s="44">
        <v>0</v>
      </c>
      <c r="W86" s="29"/>
      <c r="X86" s="132"/>
    </row>
    <row r="87" spans="1:24" ht="15" hidden="1" customHeight="1" x14ac:dyDescent="0.3">
      <c r="A87" s="89">
        <v>18</v>
      </c>
      <c r="B87" s="28"/>
      <c r="C87" s="22">
        <v>0</v>
      </c>
      <c r="D87" s="23">
        <v>0</v>
      </c>
      <c r="E87" s="65">
        <f t="shared" si="11"/>
        <v>0</v>
      </c>
      <c r="F87" s="3" t="str">
        <f t="shared" si="12"/>
        <v>NO BET</v>
      </c>
      <c r="G87" s="66"/>
      <c r="H87" s="67">
        <f t="shared" si="14"/>
        <v>0</v>
      </c>
      <c r="I87" s="68"/>
      <c r="J87" s="29"/>
      <c r="K87" s="29"/>
      <c r="L87" s="88">
        <f t="shared" si="15"/>
        <v>0</v>
      </c>
      <c r="M87" s="132"/>
      <c r="N87" s="51">
        <v>18</v>
      </c>
      <c r="O87" s="40"/>
      <c r="P87" s="39">
        <v>0</v>
      </c>
      <c r="Q87" s="39">
        <v>0</v>
      </c>
      <c r="R87" s="39">
        <v>0</v>
      </c>
      <c r="S87" s="39">
        <v>0</v>
      </c>
      <c r="T87" s="44">
        <v>0</v>
      </c>
      <c r="U87" s="44">
        <v>0</v>
      </c>
      <c r="V87" s="44">
        <v>0</v>
      </c>
      <c r="W87" s="29"/>
      <c r="X87" s="132"/>
    </row>
    <row r="88" spans="1:24" ht="15" hidden="1" customHeight="1" x14ac:dyDescent="0.3">
      <c r="A88" s="89">
        <v>19</v>
      </c>
      <c r="B88" s="28"/>
      <c r="C88" s="22">
        <v>0</v>
      </c>
      <c r="D88" s="23">
        <v>0</v>
      </c>
      <c r="E88" s="65">
        <f t="shared" si="11"/>
        <v>0</v>
      </c>
      <c r="F88" s="3" t="str">
        <f t="shared" si="12"/>
        <v>NO BET</v>
      </c>
      <c r="G88" s="66"/>
      <c r="H88" s="67">
        <f t="shared" si="14"/>
        <v>0</v>
      </c>
      <c r="I88" s="68"/>
      <c r="J88" s="29"/>
      <c r="K88" s="29"/>
      <c r="L88" s="88">
        <f t="shared" si="15"/>
        <v>0</v>
      </c>
      <c r="M88" s="132"/>
      <c r="N88" s="51">
        <v>19</v>
      </c>
      <c r="O88" s="40"/>
      <c r="P88" s="39">
        <v>0</v>
      </c>
      <c r="Q88" s="39">
        <v>0</v>
      </c>
      <c r="R88" s="39">
        <v>0</v>
      </c>
      <c r="S88" s="39">
        <v>0</v>
      </c>
      <c r="T88" s="44">
        <v>0</v>
      </c>
      <c r="U88" s="44">
        <v>0</v>
      </c>
      <c r="V88" s="44">
        <v>0</v>
      </c>
      <c r="W88" s="29"/>
      <c r="X88" s="132"/>
    </row>
    <row r="89" spans="1:24" ht="15" hidden="1" customHeight="1" x14ac:dyDescent="0.3">
      <c r="A89" s="89">
        <v>20</v>
      </c>
      <c r="B89" s="28"/>
      <c r="C89" s="22">
        <v>0</v>
      </c>
      <c r="D89" s="23">
        <v>0</v>
      </c>
      <c r="E89" s="65">
        <f t="shared" si="11"/>
        <v>0</v>
      </c>
      <c r="F89" s="3" t="str">
        <f t="shared" si="12"/>
        <v>NO BET</v>
      </c>
      <c r="G89" s="66"/>
      <c r="H89" s="67">
        <f t="shared" si="14"/>
        <v>0</v>
      </c>
      <c r="I89" s="69"/>
      <c r="J89" s="29"/>
      <c r="K89" s="29"/>
      <c r="L89" s="88">
        <f t="shared" si="15"/>
        <v>0</v>
      </c>
      <c r="M89" s="132"/>
      <c r="N89" s="51">
        <v>20</v>
      </c>
      <c r="O89" s="40"/>
      <c r="P89" s="39">
        <v>0</v>
      </c>
      <c r="Q89" s="39">
        <v>0</v>
      </c>
      <c r="R89" s="39">
        <v>0</v>
      </c>
      <c r="S89" s="39">
        <v>0</v>
      </c>
      <c r="T89" s="44">
        <v>0</v>
      </c>
      <c r="U89" s="44">
        <v>0</v>
      </c>
      <c r="V89" s="44">
        <v>0</v>
      </c>
      <c r="W89" s="29"/>
      <c r="X89" s="132"/>
    </row>
    <row r="90" spans="1:24" ht="15" hidden="1" customHeight="1" x14ac:dyDescent="0.3">
      <c r="A90" s="89">
        <v>21</v>
      </c>
      <c r="B90" s="30"/>
      <c r="C90" s="22">
        <v>0</v>
      </c>
      <c r="D90" s="23">
        <v>0</v>
      </c>
      <c r="E90" s="65">
        <f t="shared" si="11"/>
        <v>0</v>
      </c>
      <c r="F90" s="3" t="str">
        <f t="shared" si="12"/>
        <v>NO BET</v>
      </c>
      <c r="G90" s="66"/>
      <c r="H90" s="67">
        <f t="shared" si="14"/>
        <v>0</v>
      </c>
      <c r="I90" s="68"/>
      <c r="J90" s="29"/>
      <c r="K90" s="29"/>
      <c r="L90" s="88">
        <f t="shared" si="15"/>
        <v>0</v>
      </c>
      <c r="M90" s="132"/>
      <c r="N90" s="51">
        <v>21</v>
      </c>
      <c r="O90" s="40"/>
      <c r="P90" s="39">
        <v>0</v>
      </c>
      <c r="Q90" s="39">
        <v>0</v>
      </c>
      <c r="R90" s="39">
        <v>0</v>
      </c>
      <c r="S90" s="39">
        <v>0</v>
      </c>
      <c r="T90" s="44">
        <v>0</v>
      </c>
      <c r="U90" s="44">
        <v>0</v>
      </c>
      <c r="V90" s="44">
        <v>0</v>
      </c>
      <c r="W90" s="29"/>
      <c r="X90" s="132"/>
    </row>
    <row r="91" spans="1:24" ht="15" hidden="1" customHeight="1" x14ac:dyDescent="0.3">
      <c r="A91" s="89">
        <v>22</v>
      </c>
      <c r="B91" s="28"/>
      <c r="C91" s="26">
        <v>0</v>
      </c>
      <c r="D91" s="27">
        <v>0</v>
      </c>
      <c r="E91" s="65">
        <f t="shared" si="11"/>
        <v>0</v>
      </c>
      <c r="F91" s="3" t="str">
        <f t="shared" si="12"/>
        <v>NO BET</v>
      </c>
      <c r="G91" s="66"/>
      <c r="H91" s="67">
        <f t="shared" si="14"/>
        <v>0</v>
      </c>
      <c r="I91" s="68"/>
      <c r="J91" s="29"/>
      <c r="K91" s="29"/>
      <c r="L91" s="88">
        <f t="shared" si="15"/>
        <v>0</v>
      </c>
      <c r="M91" s="132"/>
      <c r="N91" s="51">
        <v>22</v>
      </c>
      <c r="O91" s="40"/>
      <c r="P91" s="39">
        <v>0</v>
      </c>
      <c r="Q91" s="39">
        <v>0</v>
      </c>
      <c r="R91" s="39">
        <v>0</v>
      </c>
      <c r="S91" s="39">
        <v>0</v>
      </c>
      <c r="T91" s="44">
        <v>0</v>
      </c>
      <c r="U91" s="44">
        <v>0</v>
      </c>
      <c r="V91" s="44">
        <v>0</v>
      </c>
      <c r="W91" s="29"/>
      <c r="X91" s="132"/>
    </row>
    <row r="92" spans="1:24" ht="15" hidden="1" customHeight="1" x14ac:dyDescent="0.3">
      <c r="A92" s="89">
        <v>23</v>
      </c>
      <c r="B92" s="28"/>
      <c r="C92" s="22">
        <v>0</v>
      </c>
      <c r="D92" s="23">
        <v>0</v>
      </c>
      <c r="E92" s="65">
        <f t="shared" si="11"/>
        <v>0</v>
      </c>
      <c r="F92" s="3" t="str">
        <f t="shared" si="12"/>
        <v>NO BET</v>
      </c>
      <c r="G92" s="66"/>
      <c r="H92" s="67">
        <f t="shared" si="14"/>
        <v>0</v>
      </c>
      <c r="I92" s="68"/>
      <c r="J92" s="29"/>
      <c r="K92" s="29"/>
      <c r="L92" s="88">
        <f t="shared" si="15"/>
        <v>0</v>
      </c>
      <c r="M92" s="132"/>
      <c r="N92" s="51">
        <v>23</v>
      </c>
      <c r="O92" s="40"/>
      <c r="P92" s="39">
        <v>0</v>
      </c>
      <c r="Q92" s="39">
        <v>0</v>
      </c>
      <c r="R92" s="39">
        <v>0</v>
      </c>
      <c r="S92" s="39">
        <v>0</v>
      </c>
      <c r="T92" s="44">
        <v>0</v>
      </c>
      <c r="U92" s="44">
        <v>0</v>
      </c>
      <c r="V92" s="44">
        <v>0</v>
      </c>
      <c r="W92" s="29"/>
      <c r="X92" s="132"/>
    </row>
    <row r="93" spans="1:24" ht="15" hidden="1" customHeight="1" x14ac:dyDescent="0.3">
      <c r="A93" s="89">
        <v>24</v>
      </c>
      <c r="B93" s="28"/>
      <c r="C93" s="22">
        <v>0</v>
      </c>
      <c r="D93" s="23">
        <v>0</v>
      </c>
      <c r="E93" s="65">
        <f t="shared" si="11"/>
        <v>0</v>
      </c>
      <c r="F93" s="3" t="str">
        <f t="shared" si="12"/>
        <v>NO BET</v>
      </c>
      <c r="G93" s="66"/>
      <c r="H93" s="67">
        <f t="shared" si="14"/>
        <v>0</v>
      </c>
      <c r="I93" s="68"/>
      <c r="J93" s="29"/>
      <c r="K93" s="29"/>
      <c r="L93" s="88">
        <f t="shared" si="15"/>
        <v>0</v>
      </c>
      <c r="M93" s="132"/>
      <c r="N93" s="51">
        <v>24</v>
      </c>
      <c r="O93" s="40"/>
      <c r="P93" s="39">
        <v>0</v>
      </c>
      <c r="Q93" s="39">
        <v>0</v>
      </c>
      <c r="R93" s="39">
        <v>0</v>
      </c>
      <c r="S93" s="39">
        <v>0</v>
      </c>
      <c r="T93" s="44">
        <v>0</v>
      </c>
      <c r="U93" s="44">
        <v>0</v>
      </c>
      <c r="V93" s="44">
        <v>0</v>
      </c>
      <c r="W93" s="29"/>
      <c r="X93" s="132"/>
    </row>
    <row r="94" spans="1:24" ht="15" customHeight="1" x14ac:dyDescent="0.25">
      <c r="N94" s="321"/>
      <c r="O94" s="321"/>
      <c r="P94" s="321"/>
      <c r="Q94" s="321"/>
      <c r="R94" s="321"/>
      <c r="S94" s="321"/>
      <c r="T94" s="321"/>
      <c r="U94" s="29"/>
      <c r="V94" s="91"/>
    </row>
    <row r="95" spans="1:24" ht="15" customHeight="1" x14ac:dyDescent="0.25">
      <c r="A95" s="24"/>
      <c r="B95" s="209" t="s">
        <v>213</v>
      </c>
      <c r="C95" s="207">
        <v>2</v>
      </c>
      <c r="D95" s="4"/>
      <c r="E95" s="5" t="s">
        <v>11</v>
      </c>
      <c r="F95" s="6">
        <f>SUM(F70:F93)</f>
        <v>43.483516483516482</v>
      </c>
      <c r="G95" s="7" t="s">
        <v>12</v>
      </c>
      <c r="H95" s="6">
        <f>SUM(H70:H94)</f>
        <v>-43.483516483516482</v>
      </c>
      <c r="N95" s="136"/>
      <c r="O95" s="321"/>
      <c r="P95" s="321"/>
      <c r="Q95" s="136"/>
      <c r="R95" s="136"/>
      <c r="S95" s="136"/>
      <c r="T95" s="136"/>
      <c r="U95" s="139" t="s">
        <v>18</v>
      </c>
      <c r="V95" s="140" t="s">
        <v>442</v>
      </c>
      <c r="W95" s="141"/>
    </row>
    <row r="96" spans="1:24" ht="15" customHeight="1" x14ac:dyDescent="0.25">
      <c r="A96" s="73"/>
      <c r="B96" s="73"/>
      <c r="C96" s="13" t="s">
        <v>428</v>
      </c>
      <c r="D96" s="17"/>
      <c r="E96" s="74"/>
      <c r="F96" s="14"/>
      <c r="G96" s="71"/>
      <c r="H96" s="73"/>
      <c r="N96" s="17"/>
    </row>
    <row r="97" spans="1:24" ht="15" customHeight="1" x14ac:dyDescent="0.25">
      <c r="A97" s="10" t="s">
        <v>6</v>
      </c>
      <c r="B97" s="8" t="s">
        <v>13</v>
      </c>
      <c r="C97" s="326" t="s">
        <v>120</v>
      </c>
      <c r="D97" s="326"/>
      <c r="E97" s="320" t="s">
        <v>10</v>
      </c>
      <c r="F97" s="327">
        <v>0.9</v>
      </c>
      <c r="G97" s="328" t="s">
        <v>2</v>
      </c>
      <c r="H97" s="329">
        <v>100</v>
      </c>
      <c r="I97" s="144" t="s">
        <v>1</v>
      </c>
      <c r="J97" s="330" t="s">
        <v>21</v>
      </c>
      <c r="K97" s="330" t="s">
        <v>21</v>
      </c>
      <c r="L97" s="9"/>
      <c r="N97" s="10" t="s">
        <v>6</v>
      </c>
      <c r="O97" s="8" t="s">
        <v>13</v>
      </c>
      <c r="P97" s="31"/>
      <c r="Q97" s="31"/>
      <c r="R97" s="31"/>
      <c r="S97" s="31"/>
      <c r="T97" s="31"/>
      <c r="U97" s="31"/>
      <c r="V97" s="31"/>
      <c r="W97" s="143" t="s">
        <v>56</v>
      </c>
    </row>
    <row r="98" spans="1:24" ht="15" customHeight="1" x14ac:dyDescent="0.25">
      <c r="A98" s="8" t="s">
        <v>7</v>
      </c>
      <c r="B98" s="43">
        <v>7</v>
      </c>
      <c r="C98" s="326" t="s">
        <v>121</v>
      </c>
      <c r="D98" s="326"/>
      <c r="E98" s="320"/>
      <c r="F98" s="327"/>
      <c r="G98" s="328"/>
      <c r="H98" s="329"/>
      <c r="I98" s="322" t="s">
        <v>61</v>
      </c>
      <c r="J98" s="330"/>
      <c r="K98" s="330"/>
      <c r="L98" s="8"/>
      <c r="M98" s="2"/>
      <c r="N98" s="8" t="s">
        <v>7</v>
      </c>
      <c r="O98" s="50">
        <v>7</v>
      </c>
      <c r="P98" s="33"/>
      <c r="Q98" s="33"/>
      <c r="R98" s="33"/>
      <c r="S98" s="33"/>
      <c r="T98" s="33"/>
      <c r="U98" s="33"/>
      <c r="V98" s="32"/>
      <c r="W98" s="143" t="s">
        <v>57</v>
      </c>
      <c r="X98" s="2"/>
    </row>
    <row r="99" spans="1:24" ht="15" customHeight="1" x14ac:dyDescent="0.25">
      <c r="A99" s="9"/>
      <c r="B99" s="9" t="s">
        <v>122</v>
      </c>
      <c r="C99" s="8" t="s">
        <v>123</v>
      </c>
      <c r="D99" s="322" t="s">
        <v>124</v>
      </c>
      <c r="E99" s="331" t="s">
        <v>26</v>
      </c>
      <c r="F99" s="9"/>
      <c r="G99" s="9"/>
      <c r="H99" s="9"/>
      <c r="I99" s="322"/>
      <c r="J99" s="142" t="s">
        <v>45</v>
      </c>
      <c r="K99" s="333" t="s">
        <v>59</v>
      </c>
      <c r="L99" s="134" t="s">
        <v>27</v>
      </c>
      <c r="M99" s="2"/>
      <c r="N99" s="32"/>
      <c r="O99" s="33"/>
      <c r="P99" s="33" t="s">
        <v>19</v>
      </c>
      <c r="Q99" s="33"/>
      <c r="R99" s="33"/>
      <c r="S99" s="33"/>
      <c r="T99" s="33" t="s">
        <v>20</v>
      </c>
      <c r="U99" s="34"/>
      <c r="V99" s="34"/>
      <c r="W99" s="322" t="s">
        <v>39</v>
      </c>
      <c r="X99" s="2"/>
    </row>
    <row r="100" spans="1:24" ht="15" customHeight="1" x14ac:dyDescent="0.25">
      <c r="A100" s="1" t="s">
        <v>15</v>
      </c>
      <c r="B100" s="25"/>
      <c r="C100" s="1" t="s">
        <v>8</v>
      </c>
      <c r="D100" s="322"/>
      <c r="E100" s="331"/>
      <c r="F100" s="1" t="s">
        <v>0</v>
      </c>
      <c r="G100" s="1" t="s">
        <v>9</v>
      </c>
      <c r="H100" s="1" t="s">
        <v>3</v>
      </c>
      <c r="I100" s="322"/>
      <c r="J100" s="142" t="s">
        <v>30</v>
      </c>
      <c r="K100" s="333"/>
      <c r="L100" s="134" t="s">
        <v>28</v>
      </c>
      <c r="N100" s="35" t="s">
        <v>16</v>
      </c>
      <c r="O100" s="35" t="s">
        <v>17</v>
      </c>
      <c r="P100" s="36" t="s">
        <v>67</v>
      </c>
      <c r="Q100" s="37" t="s">
        <v>68</v>
      </c>
      <c r="R100" s="37" t="s">
        <v>62</v>
      </c>
      <c r="S100" s="37" t="s">
        <v>63</v>
      </c>
      <c r="T100" s="37" t="s">
        <v>64</v>
      </c>
      <c r="U100" s="37" t="s">
        <v>65</v>
      </c>
      <c r="V100" s="37" t="s">
        <v>66</v>
      </c>
      <c r="W100" s="322"/>
    </row>
    <row r="101" spans="1:24" ht="15" customHeight="1" x14ac:dyDescent="0.25">
      <c r="A101" s="161">
        <v>1</v>
      </c>
      <c r="B101" s="162" t="s">
        <v>132</v>
      </c>
      <c r="C101" s="163">
        <v>15</v>
      </c>
      <c r="D101" s="164">
        <v>20</v>
      </c>
      <c r="E101" s="61">
        <v>34</v>
      </c>
      <c r="F101" s="46">
        <f t="shared" ref="F101:F124" si="16">IF(I101="B", $H$4/C101*$F$4,IF(E101&lt;=C101,$I$4,IF(E101&gt;C101,SUM($H$4/C101*$F$4,0,ROUNDUP(,0)))))</f>
        <v>6</v>
      </c>
      <c r="G101" s="62">
        <v>2</v>
      </c>
      <c r="H101" s="63">
        <f>IF(F101="NO BET",0,IF(G101&gt;1,F101*-1,IF(G101=1,SUM(F101*E101-F101,0))))</f>
        <v>-6</v>
      </c>
      <c r="I101" s="64"/>
      <c r="J101" s="47"/>
      <c r="K101" s="29" t="s">
        <v>87</v>
      </c>
      <c r="L101" s="87">
        <v>0</v>
      </c>
      <c r="M101" s="132"/>
      <c r="N101" s="47">
        <v>1</v>
      </c>
      <c r="O101" s="145" t="s">
        <v>132</v>
      </c>
      <c r="P101" s="196">
        <v>20</v>
      </c>
      <c r="Q101" s="48">
        <v>26</v>
      </c>
      <c r="R101" s="236">
        <v>24</v>
      </c>
      <c r="S101" s="236">
        <v>34</v>
      </c>
      <c r="T101" s="49">
        <v>525</v>
      </c>
      <c r="U101" s="49">
        <v>700</v>
      </c>
      <c r="V101" s="49">
        <v>0</v>
      </c>
      <c r="W101" s="29"/>
      <c r="X101" s="132"/>
    </row>
    <row r="102" spans="1:24" ht="15" customHeight="1" x14ac:dyDescent="0.25">
      <c r="A102" s="190">
        <v>2</v>
      </c>
      <c r="B102" s="191" t="s">
        <v>125</v>
      </c>
      <c r="C102" s="192">
        <v>4.2</v>
      </c>
      <c r="D102" s="193">
        <v>5.3</v>
      </c>
      <c r="E102" s="182">
        <v>7</v>
      </c>
      <c r="F102" s="183">
        <f t="shared" si="16"/>
        <v>21.428571428571431</v>
      </c>
      <c r="G102" s="184">
        <v>2</v>
      </c>
      <c r="H102" s="185">
        <f t="shared" ref="H102:H124" si="17">IF(F102="NO BET",0,IF(G102&gt;1,F102*-1,IF(G102=1,SUM(F102*E102-F102,0))))</f>
        <v>-21.428571428571431</v>
      </c>
      <c r="I102" s="69"/>
      <c r="J102" s="29"/>
      <c r="K102" s="29" t="s">
        <v>87</v>
      </c>
      <c r="L102" s="194">
        <v>0</v>
      </c>
      <c r="M102" s="187"/>
      <c r="N102" s="29">
        <v>2</v>
      </c>
      <c r="O102" s="195" t="s">
        <v>125</v>
      </c>
      <c r="P102" s="197">
        <v>5.3</v>
      </c>
      <c r="Q102" s="188">
        <v>6.2</v>
      </c>
      <c r="R102" s="221">
        <v>6</v>
      </c>
      <c r="S102" s="221">
        <v>7</v>
      </c>
      <c r="T102" s="189">
        <v>1235</v>
      </c>
      <c r="U102" s="189">
        <v>2400</v>
      </c>
      <c r="V102" s="189">
        <v>0</v>
      </c>
      <c r="W102" s="29"/>
      <c r="X102" s="132"/>
    </row>
    <row r="103" spans="1:24" ht="15" customHeight="1" x14ac:dyDescent="0.25">
      <c r="A103" s="147">
        <v>3</v>
      </c>
      <c r="B103" s="148" t="s">
        <v>131</v>
      </c>
      <c r="C103" s="149">
        <v>0</v>
      </c>
      <c r="D103" s="150">
        <v>0</v>
      </c>
      <c r="E103" s="151">
        <v>0</v>
      </c>
      <c r="F103" s="152" t="str">
        <f t="shared" si="16"/>
        <v>NO BET</v>
      </c>
      <c r="G103" s="153"/>
      <c r="H103" s="154">
        <f t="shared" si="17"/>
        <v>0</v>
      </c>
      <c r="I103" s="155"/>
      <c r="J103" s="156"/>
      <c r="K103" s="156"/>
      <c r="L103" s="173">
        <v>0</v>
      </c>
      <c r="M103" s="158"/>
      <c r="N103" s="156">
        <v>3</v>
      </c>
      <c r="O103" s="148" t="s">
        <v>131</v>
      </c>
      <c r="P103" s="199">
        <v>0</v>
      </c>
      <c r="Q103" s="159">
        <v>0</v>
      </c>
      <c r="R103" s="235">
        <f t="shared" ref="R103" si="18">Q103</f>
        <v>0</v>
      </c>
      <c r="S103" s="235">
        <v>0</v>
      </c>
      <c r="T103" s="160">
        <v>0</v>
      </c>
      <c r="U103" s="160">
        <v>0</v>
      </c>
      <c r="V103" s="160">
        <v>0</v>
      </c>
      <c r="W103" s="156"/>
      <c r="X103" s="132"/>
    </row>
    <row r="104" spans="1:24" ht="15" customHeight="1" x14ac:dyDescent="0.25">
      <c r="A104" s="89">
        <v>4</v>
      </c>
      <c r="B104" s="145" t="s">
        <v>126</v>
      </c>
      <c r="C104" s="22">
        <v>40.299999999999997</v>
      </c>
      <c r="D104" s="23">
        <v>10.5</v>
      </c>
      <c r="E104" s="65">
        <v>10.8</v>
      </c>
      <c r="F104" s="3" t="str">
        <f t="shared" si="16"/>
        <v>NO BET</v>
      </c>
      <c r="G104" s="66"/>
      <c r="H104" s="67">
        <f t="shared" si="17"/>
        <v>0</v>
      </c>
      <c r="I104" s="68"/>
      <c r="J104" s="29"/>
      <c r="K104" s="29"/>
      <c r="L104" s="87">
        <f t="shared" ref="L104:L124" si="19">SUM(I104*J104*K104)</f>
        <v>0</v>
      </c>
      <c r="M104" s="132">
        <v>8.3000000000000007</v>
      </c>
      <c r="N104" s="51">
        <v>4</v>
      </c>
      <c r="O104" s="145" t="s">
        <v>126</v>
      </c>
      <c r="P104" s="198">
        <v>10.5</v>
      </c>
      <c r="Q104" s="39">
        <v>10.5</v>
      </c>
      <c r="R104" s="74">
        <v>11</v>
      </c>
      <c r="S104" s="74">
        <v>10.8</v>
      </c>
      <c r="T104" s="44">
        <v>775</v>
      </c>
      <c r="U104" s="44">
        <v>1620</v>
      </c>
      <c r="V104" s="44">
        <v>0</v>
      </c>
      <c r="W104" s="29"/>
      <c r="X104" s="132"/>
    </row>
    <row r="105" spans="1:24" ht="15" customHeight="1" x14ac:dyDescent="0.25">
      <c r="A105" s="161">
        <v>5</v>
      </c>
      <c r="B105" s="162" t="s">
        <v>130</v>
      </c>
      <c r="C105" s="165">
        <v>11.4</v>
      </c>
      <c r="D105" s="166">
        <v>22</v>
      </c>
      <c r="E105" s="65">
        <v>45.3</v>
      </c>
      <c r="F105" s="3">
        <v>8</v>
      </c>
      <c r="G105" s="66">
        <v>2</v>
      </c>
      <c r="H105" s="67">
        <f t="shared" si="17"/>
        <v>-8</v>
      </c>
      <c r="I105" s="68"/>
      <c r="J105" s="29" t="s">
        <v>87</v>
      </c>
      <c r="K105" s="29"/>
      <c r="L105" s="87">
        <v>0</v>
      </c>
      <c r="M105" s="132">
        <v>12</v>
      </c>
      <c r="N105" s="51">
        <v>5</v>
      </c>
      <c r="O105" s="145" t="s">
        <v>130</v>
      </c>
      <c r="P105" s="198">
        <v>22</v>
      </c>
      <c r="Q105" s="39">
        <v>24</v>
      </c>
      <c r="R105" s="74">
        <v>30</v>
      </c>
      <c r="S105" s="74">
        <v>45.3</v>
      </c>
      <c r="T105" s="44">
        <v>0</v>
      </c>
      <c r="U105" s="44">
        <v>0</v>
      </c>
      <c r="V105" s="44">
        <v>0</v>
      </c>
      <c r="W105" s="29"/>
      <c r="X105" s="132"/>
    </row>
    <row r="106" spans="1:24" ht="15" customHeight="1" x14ac:dyDescent="0.25">
      <c r="A106" s="161">
        <v>6</v>
      </c>
      <c r="B106" s="162" t="s">
        <v>129</v>
      </c>
      <c r="C106" s="269">
        <v>9</v>
      </c>
      <c r="D106" s="270">
        <v>22</v>
      </c>
      <c r="E106" s="65">
        <v>26.6</v>
      </c>
      <c r="F106" s="262">
        <f t="shared" si="16"/>
        <v>10</v>
      </c>
      <c r="G106" s="263">
        <v>1</v>
      </c>
      <c r="H106" s="264">
        <f t="shared" si="17"/>
        <v>256</v>
      </c>
      <c r="I106" s="265"/>
      <c r="J106" s="250" t="s">
        <v>87</v>
      </c>
      <c r="K106" s="250" t="s">
        <v>87</v>
      </c>
      <c r="L106" s="201">
        <v>0</v>
      </c>
      <c r="M106" s="266"/>
      <c r="N106" s="232">
        <v>6</v>
      </c>
      <c r="O106" s="271" t="s">
        <v>129</v>
      </c>
      <c r="P106" s="270">
        <v>22</v>
      </c>
      <c r="Q106" s="268">
        <v>26</v>
      </c>
      <c r="R106" s="65">
        <v>28</v>
      </c>
      <c r="S106" s="65">
        <v>26.6</v>
      </c>
      <c r="T106" s="268">
        <v>235</v>
      </c>
      <c r="U106" s="268">
        <v>275</v>
      </c>
      <c r="V106" s="268">
        <v>0</v>
      </c>
      <c r="W106" s="250"/>
      <c r="X106" s="132"/>
    </row>
    <row r="107" spans="1:24" ht="15" customHeight="1" x14ac:dyDescent="0.25">
      <c r="A107" s="89">
        <v>7</v>
      </c>
      <c r="B107" s="145" t="s">
        <v>408</v>
      </c>
      <c r="C107" s="26">
        <v>47.5</v>
      </c>
      <c r="D107" s="27">
        <v>55</v>
      </c>
      <c r="E107" s="65">
        <v>180</v>
      </c>
      <c r="F107" s="3">
        <v>0</v>
      </c>
      <c r="G107" s="66"/>
      <c r="H107" s="67" t="b">
        <f t="shared" si="17"/>
        <v>0</v>
      </c>
      <c r="I107" s="69"/>
      <c r="J107" s="29"/>
      <c r="K107" s="29"/>
      <c r="L107" s="87">
        <f t="shared" si="19"/>
        <v>0</v>
      </c>
      <c r="M107" s="132"/>
      <c r="N107" s="51">
        <v>7</v>
      </c>
      <c r="O107" s="145" t="s">
        <v>408</v>
      </c>
      <c r="P107" s="196">
        <v>55</v>
      </c>
      <c r="Q107" s="39">
        <v>130</v>
      </c>
      <c r="R107" s="74">
        <v>140</v>
      </c>
      <c r="S107" s="74">
        <v>180</v>
      </c>
      <c r="T107" s="44">
        <v>0</v>
      </c>
      <c r="U107" s="44">
        <v>0</v>
      </c>
      <c r="V107" s="44">
        <v>0</v>
      </c>
      <c r="W107" s="29"/>
      <c r="X107" s="132"/>
    </row>
    <row r="108" spans="1:24" ht="15" customHeight="1" x14ac:dyDescent="0.25">
      <c r="A108" s="161">
        <v>8</v>
      </c>
      <c r="B108" s="162" t="s">
        <v>139</v>
      </c>
      <c r="C108" s="165">
        <v>5</v>
      </c>
      <c r="D108" s="166">
        <v>14</v>
      </c>
      <c r="E108" s="65">
        <v>15.5</v>
      </c>
      <c r="F108" s="3">
        <f t="shared" si="16"/>
        <v>18</v>
      </c>
      <c r="G108" s="66">
        <v>2</v>
      </c>
      <c r="H108" s="67">
        <f t="shared" si="17"/>
        <v>-18</v>
      </c>
      <c r="I108" s="68"/>
      <c r="J108" s="29"/>
      <c r="K108" s="29" t="s">
        <v>87</v>
      </c>
      <c r="L108" s="87">
        <v>0</v>
      </c>
      <c r="M108" s="132"/>
      <c r="N108" s="51">
        <v>8</v>
      </c>
      <c r="O108" s="145" t="s">
        <v>139</v>
      </c>
      <c r="P108" s="198">
        <v>14</v>
      </c>
      <c r="Q108" s="39">
        <v>12</v>
      </c>
      <c r="R108" s="74">
        <v>11.5</v>
      </c>
      <c r="S108" s="74">
        <v>15.5</v>
      </c>
      <c r="T108" s="44">
        <v>480</v>
      </c>
      <c r="U108" s="44">
        <v>850</v>
      </c>
      <c r="V108" s="44">
        <v>0</v>
      </c>
      <c r="W108" s="29"/>
      <c r="X108" s="132"/>
    </row>
    <row r="109" spans="1:24" ht="15" customHeight="1" x14ac:dyDescent="0.25">
      <c r="A109" s="89">
        <v>9</v>
      </c>
      <c r="B109" s="145" t="s">
        <v>127</v>
      </c>
      <c r="C109" s="22">
        <v>14.1</v>
      </c>
      <c r="D109" s="23">
        <v>15</v>
      </c>
      <c r="E109" s="65">
        <v>25.4</v>
      </c>
      <c r="F109" s="3">
        <v>0</v>
      </c>
      <c r="G109" s="66"/>
      <c r="H109" s="67" t="b">
        <f t="shared" si="17"/>
        <v>0</v>
      </c>
      <c r="I109" s="68"/>
      <c r="J109" s="29"/>
      <c r="K109" s="29"/>
      <c r="L109" s="87">
        <f t="shared" si="19"/>
        <v>0</v>
      </c>
      <c r="M109" s="132"/>
      <c r="N109" s="51">
        <v>9</v>
      </c>
      <c r="O109" s="145" t="s">
        <v>127</v>
      </c>
      <c r="P109" s="198">
        <v>15</v>
      </c>
      <c r="Q109" s="39">
        <v>21</v>
      </c>
      <c r="R109" s="74">
        <v>23</v>
      </c>
      <c r="S109" s="74">
        <v>25.4</v>
      </c>
      <c r="T109" s="44">
        <v>120</v>
      </c>
      <c r="U109" s="44">
        <v>450</v>
      </c>
      <c r="V109" s="44">
        <v>0</v>
      </c>
      <c r="W109" s="29"/>
      <c r="X109" s="132"/>
    </row>
    <row r="110" spans="1:24" s="231" customFormat="1" ht="15" customHeight="1" x14ac:dyDescent="0.25">
      <c r="A110" s="147">
        <v>10</v>
      </c>
      <c r="B110" s="148" t="s">
        <v>128</v>
      </c>
      <c r="C110" s="229">
        <v>0</v>
      </c>
      <c r="D110" s="199">
        <v>0</v>
      </c>
      <c r="E110" s="151">
        <v>0</v>
      </c>
      <c r="F110" s="152" t="str">
        <f t="shared" si="16"/>
        <v>NO BET</v>
      </c>
      <c r="G110" s="153"/>
      <c r="H110" s="154">
        <f t="shared" si="17"/>
        <v>0</v>
      </c>
      <c r="I110" s="155"/>
      <c r="J110" s="156"/>
      <c r="K110" s="156"/>
      <c r="L110" s="157">
        <v>0</v>
      </c>
      <c r="M110" s="158"/>
      <c r="N110" s="156">
        <v>10</v>
      </c>
      <c r="O110" s="148" t="s">
        <v>128</v>
      </c>
      <c r="P110" s="199"/>
      <c r="Q110" s="159">
        <v>0</v>
      </c>
      <c r="R110" s="235">
        <v>0</v>
      </c>
      <c r="S110" s="235">
        <v>0</v>
      </c>
      <c r="T110" s="160">
        <v>0</v>
      </c>
      <c r="U110" s="160">
        <v>0</v>
      </c>
      <c r="V110" s="160">
        <v>0</v>
      </c>
      <c r="W110" s="156"/>
      <c r="X110" s="230"/>
    </row>
    <row r="111" spans="1:24" ht="15" customHeight="1" x14ac:dyDescent="0.25">
      <c r="A111" s="161">
        <v>11</v>
      </c>
      <c r="B111" s="162" t="s">
        <v>133</v>
      </c>
      <c r="C111" s="165">
        <v>10</v>
      </c>
      <c r="D111" s="166">
        <v>13</v>
      </c>
      <c r="E111" s="65">
        <v>10.5</v>
      </c>
      <c r="F111" s="3">
        <f t="shared" si="16"/>
        <v>9</v>
      </c>
      <c r="G111" s="66">
        <v>2</v>
      </c>
      <c r="H111" s="67">
        <f t="shared" si="17"/>
        <v>-9</v>
      </c>
      <c r="I111" s="68"/>
      <c r="J111" s="29"/>
      <c r="K111" s="29" t="s">
        <v>87</v>
      </c>
      <c r="L111" s="88">
        <v>0</v>
      </c>
      <c r="M111" s="132">
        <v>5</v>
      </c>
      <c r="N111" s="51">
        <v>11</v>
      </c>
      <c r="O111" s="145" t="s">
        <v>133</v>
      </c>
      <c r="P111" s="198">
        <v>13</v>
      </c>
      <c r="Q111" s="39">
        <v>12.5</v>
      </c>
      <c r="R111" s="74">
        <v>9</v>
      </c>
      <c r="S111" s="74">
        <v>10.5</v>
      </c>
      <c r="T111" s="44">
        <v>260</v>
      </c>
      <c r="U111" s="44">
        <v>905</v>
      </c>
      <c r="V111" s="44">
        <v>0</v>
      </c>
      <c r="W111" s="29"/>
      <c r="X111" s="132"/>
    </row>
    <row r="112" spans="1:24" ht="15" customHeight="1" x14ac:dyDescent="0.25">
      <c r="A112" s="178">
        <v>12</v>
      </c>
      <c r="B112" s="179" t="s">
        <v>140</v>
      </c>
      <c r="C112" s="180">
        <v>4.2</v>
      </c>
      <c r="D112" s="181">
        <v>3.7</v>
      </c>
      <c r="E112" s="182">
        <v>4</v>
      </c>
      <c r="F112" s="183" t="str">
        <f t="shared" si="16"/>
        <v>NO BET</v>
      </c>
      <c r="G112" s="184"/>
      <c r="H112" s="185">
        <f t="shared" si="17"/>
        <v>0</v>
      </c>
      <c r="I112" s="69"/>
      <c r="J112" s="29" t="s">
        <v>87</v>
      </c>
      <c r="K112" s="29" t="s">
        <v>87</v>
      </c>
      <c r="L112" s="186">
        <v>0</v>
      </c>
      <c r="M112" s="187">
        <v>3.2</v>
      </c>
      <c r="N112" s="29">
        <v>12</v>
      </c>
      <c r="O112" s="195" t="s">
        <v>140</v>
      </c>
      <c r="P112" s="197">
        <v>3.7</v>
      </c>
      <c r="Q112" s="188">
        <v>4</v>
      </c>
      <c r="R112" s="221">
        <v>4.4000000000000004</v>
      </c>
      <c r="S112" s="221">
        <v>4</v>
      </c>
      <c r="T112" s="189">
        <v>21800</v>
      </c>
      <c r="U112" s="189">
        <v>24150</v>
      </c>
      <c r="V112" s="189">
        <v>0</v>
      </c>
      <c r="W112" s="29"/>
      <c r="X112" s="132"/>
    </row>
    <row r="113" spans="1:24" ht="15" customHeight="1" x14ac:dyDescent="0.25">
      <c r="A113" s="89">
        <v>13</v>
      </c>
      <c r="B113" s="145" t="s">
        <v>134</v>
      </c>
      <c r="C113" s="22">
        <v>40.299999999999997</v>
      </c>
      <c r="D113" s="23">
        <v>46</v>
      </c>
      <c r="E113" s="65">
        <v>54</v>
      </c>
      <c r="F113" s="3">
        <v>0</v>
      </c>
      <c r="G113" s="66"/>
      <c r="H113" s="67" t="b">
        <f t="shared" si="17"/>
        <v>0</v>
      </c>
      <c r="I113" s="68"/>
      <c r="J113" s="29"/>
      <c r="K113" s="29"/>
      <c r="L113" s="88">
        <f t="shared" si="19"/>
        <v>0</v>
      </c>
      <c r="M113" s="132"/>
      <c r="N113" s="51">
        <v>13</v>
      </c>
      <c r="O113" s="145" t="s">
        <v>134</v>
      </c>
      <c r="P113" s="198">
        <v>46</v>
      </c>
      <c r="Q113" s="39">
        <v>48</v>
      </c>
      <c r="R113" s="74">
        <v>60</v>
      </c>
      <c r="S113" s="74">
        <v>54</v>
      </c>
      <c r="T113" s="44">
        <v>0</v>
      </c>
      <c r="U113" s="44">
        <v>0</v>
      </c>
      <c r="V113" s="44">
        <v>0</v>
      </c>
      <c r="W113" s="29"/>
      <c r="X113" s="132"/>
    </row>
    <row r="114" spans="1:24" ht="15" customHeight="1" x14ac:dyDescent="0.25">
      <c r="A114" s="89">
        <v>14</v>
      </c>
      <c r="B114" s="145" t="s">
        <v>135</v>
      </c>
      <c r="C114" s="22">
        <v>34.4</v>
      </c>
      <c r="D114" s="23">
        <v>38</v>
      </c>
      <c r="E114" s="65">
        <v>55</v>
      </c>
      <c r="F114" s="3">
        <v>0</v>
      </c>
      <c r="G114" s="66"/>
      <c r="H114" s="67" t="b">
        <f t="shared" si="17"/>
        <v>0</v>
      </c>
      <c r="I114" s="68"/>
      <c r="J114" s="29"/>
      <c r="K114" s="29"/>
      <c r="L114" s="88">
        <f t="shared" si="19"/>
        <v>0</v>
      </c>
      <c r="M114" s="132"/>
      <c r="N114" s="51">
        <v>14</v>
      </c>
      <c r="O114" s="145" t="s">
        <v>135</v>
      </c>
      <c r="P114" s="198">
        <v>38</v>
      </c>
      <c r="Q114" s="39">
        <v>75</v>
      </c>
      <c r="R114" s="74">
        <v>48</v>
      </c>
      <c r="S114" s="74">
        <v>55</v>
      </c>
      <c r="T114" s="44">
        <v>0</v>
      </c>
      <c r="U114" s="44">
        <v>0</v>
      </c>
      <c r="V114" s="44">
        <v>0</v>
      </c>
      <c r="W114" s="29"/>
      <c r="X114" s="132"/>
    </row>
    <row r="115" spans="1:24" ht="15" customHeight="1" x14ac:dyDescent="0.25">
      <c r="A115" s="89">
        <v>15</v>
      </c>
      <c r="B115" s="145" t="s">
        <v>136</v>
      </c>
      <c r="C115" s="26">
        <v>34.4</v>
      </c>
      <c r="D115" s="27">
        <v>17</v>
      </c>
      <c r="E115" s="61">
        <v>17</v>
      </c>
      <c r="F115" s="46" t="str">
        <f t="shared" si="16"/>
        <v>NO BET</v>
      </c>
      <c r="G115" s="62"/>
      <c r="H115" s="63">
        <f t="shared" si="17"/>
        <v>0</v>
      </c>
      <c r="I115" s="64"/>
      <c r="J115" s="47"/>
      <c r="K115" s="47"/>
      <c r="L115" s="88">
        <f t="shared" si="19"/>
        <v>0</v>
      </c>
      <c r="M115" s="132"/>
      <c r="N115" s="47">
        <v>15</v>
      </c>
      <c r="O115" s="145" t="s">
        <v>136</v>
      </c>
      <c r="P115" s="196">
        <v>17</v>
      </c>
      <c r="Q115" s="48">
        <v>17.5</v>
      </c>
      <c r="R115" s="236">
        <v>17.5</v>
      </c>
      <c r="S115" s="236">
        <v>17</v>
      </c>
      <c r="T115" s="49">
        <v>320</v>
      </c>
      <c r="U115" s="49">
        <v>525</v>
      </c>
      <c r="V115" s="49">
        <v>0</v>
      </c>
      <c r="W115" s="29"/>
      <c r="X115" s="132"/>
    </row>
    <row r="116" spans="1:24" ht="15" customHeight="1" x14ac:dyDescent="0.25">
      <c r="A116" s="89">
        <v>16</v>
      </c>
      <c r="B116" s="145" t="s">
        <v>137</v>
      </c>
      <c r="C116" s="22">
        <v>22.6</v>
      </c>
      <c r="D116" s="23">
        <v>14</v>
      </c>
      <c r="E116" s="65">
        <v>9.1999999999999993</v>
      </c>
      <c r="F116" s="3" t="str">
        <f t="shared" si="16"/>
        <v>NO BET</v>
      </c>
      <c r="G116" s="66"/>
      <c r="H116" s="67">
        <f t="shared" si="17"/>
        <v>0</v>
      </c>
      <c r="I116" s="68"/>
      <c r="J116" s="29"/>
      <c r="K116" s="29"/>
      <c r="L116" s="88">
        <f t="shared" si="19"/>
        <v>0</v>
      </c>
      <c r="M116" s="132"/>
      <c r="N116" s="51">
        <v>16</v>
      </c>
      <c r="O116" s="145" t="s">
        <v>137</v>
      </c>
      <c r="P116" s="198">
        <v>14</v>
      </c>
      <c r="Q116" s="39">
        <v>11</v>
      </c>
      <c r="R116" s="74">
        <v>11</v>
      </c>
      <c r="S116" s="74">
        <v>9.1999999999999993</v>
      </c>
      <c r="T116" s="44">
        <v>445</v>
      </c>
      <c r="U116" s="44">
        <v>845</v>
      </c>
      <c r="V116" s="44">
        <v>0</v>
      </c>
      <c r="W116" s="29"/>
      <c r="X116" s="132"/>
    </row>
    <row r="117" spans="1:24" ht="15" customHeight="1" x14ac:dyDescent="0.25">
      <c r="A117" s="89">
        <v>17</v>
      </c>
      <c r="B117" s="145" t="s">
        <v>138</v>
      </c>
      <c r="C117" s="22">
        <v>22.6</v>
      </c>
      <c r="D117" s="23">
        <v>23</v>
      </c>
      <c r="E117" s="65">
        <v>106</v>
      </c>
      <c r="F117" s="3">
        <v>0</v>
      </c>
      <c r="G117" s="66"/>
      <c r="H117" s="67" t="b">
        <f t="shared" si="17"/>
        <v>0</v>
      </c>
      <c r="I117" s="68"/>
      <c r="J117" s="29"/>
      <c r="K117" s="29"/>
      <c r="L117" s="88">
        <f t="shared" si="19"/>
        <v>0</v>
      </c>
      <c r="M117" s="132"/>
      <c r="N117" s="51">
        <v>17</v>
      </c>
      <c r="O117" s="145" t="s">
        <v>138</v>
      </c>
      <c r="P117" s="198">
        <v>23</v>
      </c>
      <c r="Q117" s="39">
        <v>40</v>
      </c>
      <c r="R117" s="74">
        <v>44</v>
      </c>
      <c r="S117" s="74">
        <v>106</v>
      </c>
      <c r="T117" s="44">
        <v>130</v>
      </c>
      <c r="U117" s="44">
        <v>200</v>
      </c>
      <c r="V117" s="44">
        <v>0</v>
      </c>
      <c r="W117" s="29"/>
      <c r="X117" s="132"/>
    </row>
    <row r="118" spans="1:24" ht="15" hidden="1" customHeight="1" x14ac:dyDescent="0.3">
      <c r="A118" s="89">
        <v>18</v>
      </c>
      <c r="B118" s="28"/>
      <c r="C118" s="22">
        <v>0</v>
      </c>
      <c r="D118" s="23">
        <v>0</v>
      </c>
      <c r="E118" s="65">
        <f t="shared" ref="E118:E124" si="20">D118</f>
        <v>0</v>
      </c>
      <c r="F118" s="3" t="str">
        <f t="shared" si="16"/>
        <v>NO BET</v>
      </c>
      <c r="G118" s="66"/>
      <c r="H118" s="67">
        <f t="shared" si="17"/>
        <v>0</v>
      </c>
      <c r="I118" s="68"/>
      <c r="J118" s="29"/>
      <c r="K118" s="29"/>
      <c r="L118" s="88">
        <f t="shared" si="19"/>
        <v>0</v>
      </c>
      <c r="M118" s="132"/>
      <c r="N118" s="51">
        <v>18</v>
      </c>
      <c r="O118" s="40"/>
      <c r="P118" s="39">
        <v>0</v>
      </c>
      <c r="Q118" s="39">
        <v>0</v>
      </c>
      <c r="R118" s="39">
        <v>0</v>
      </c>
      <c r="S118" s="39">
        <v>0</v>
      </c>
      <c r="T118" s="44">
        <v>0</v>
      </c>
      <c r="U118" s="44">
        <v>0</v>
      </c>
      <c r="V118" s="44">
        <v>0</v>
      </c>
      <c r="W118" s="29"/>
      <c r="X118" s="132"/>
    </row>
    <row r="119" spans="1:24" ht="15" hidden="1" customHeight="1" x14ac:dyDescent="0.3">
      <c r="A119" s="89">
        <v>19</v>
      </c>
      <c r="B119" s="28"/>
      <c r="C119" s="22">
        <v>0</v>
      </c>
      <c r="D119" s="23">
        <v>0</v>
      </c>
      <c r="E119" s="65">
        <f t="shared" si="20"/>
        <v>0</v>
      </c>
      <c r="F119" s="3" t="str">
        <f t="shared" si="16"/>
        <v>NO BET</v>
      </c>
      <c r="G119" s="66"/>
      <c r="H119" s="67">
        <f t="shared" si="17"/>
        <v>0</v>
      </c>
      <c r="I119" s="68"/>
      <c r="J119" s="29"/>
      <c r="K119" s="29"/>
      <c r="L119" s="88">
        <f t="shared" si="19"/>
        <v>0</v>
      </c>
      <c r="M119" s="132"/>
      <c r="N119" s="51">
        <v>19</v>
      </c>
      <c r="O119" s="40"/>
      <c r="P119" s="39">
        <v>0</v>
      </c>
      <c r="Q119" s="39">
        <v>0</v>
      </c>
      <c r="R119" s="39">
        <v>0</v>
      </c>
      <c r="S119" s="39">
        <v>0</v>
      </c>
      <c r="T119" s="44">
        <v>0</v>
      </c>
      <c r="U119" s="44">
        <v>0</v>
      </c>
      <c r="V119" s="44">
        <v>0</v>
      </c>
      <c r="W119" s="29"/>
      <c r="X119" s="132"/>
    </row>
    <row r="120" spans="1:24" ht="15" hidden="1" customHeight="1" x14ac:dyDescent="0.3">
      <c r="A120" s="89">
        <v>20</v>
      </c>
      <c r="B120" s="28"/>
      <c r="C120" s="22">
        <v>0</v>
      </c>
      <c r="D120" s="23">
        <v>0</v>
      </c>
      <c r="E120" s="65">
        <f t="shared" si="20"/>
        <v>0</v>
      </c>
      <c r="F120" s="3" t="str">
        <f t="shared" si="16"/>
        <v>NO BET</v>
      </c>
      <c r="G120" s="66"/>
      <c r="H120" s="67">
        <f t="shared" si="17"/>
        <v>0</v>
      </c>
      <c r="I120" s="69"/>
      <c r="J120" s="29"/>
      <c r="K120" s="29"/>
      <c r="L120" s="88">
        <f t="shared" si="19"/>
        <v>0</v>
      </c>
      <c r="M120" s="132"/>
      <c r="N120" s="51">
        <v>20</v>
      </c>
      <c r="O120" s="40"/>
      <c r="P120" s="39">
        <v>0</v>
      </c>
      <c r="Q120" s="39">
        <v>0</v>
      </c>
      <c r="R120" s="39">
        <v>0</v>
      </c>
      <c r="S120" s="39">
        <v>0</v>
      </c>
      <c r="T120" s="44">
        <v>0</v>
      </c>
      <c r="U120" s="44">
        <v>0</v>
      </c>
      <c r="V120" s="44">
        <v>0</v>
      </c>
      <c r="W120" s="29"/>
      <c r="X120" s="132"/>
    </row>
    <row r="121" spans="1:24" ht="15" hidden="1" customHeight="1" x14ac:dyDescent="0.3">
      <c r="A121" s="89">
        <v>21</v>
      </c>
      <c r="B121" s="30"/>
      <c r="C121" s="22">
        <v>0</v>
      </c>
      <c r="D121" s="23">
        <v>0</v>
      </c>
      <c r="E121" s="65">
        <f t="shared" si="20"/>
        <v>0</v>
      </c>
      <c r="F121" s="3" t="str">
        <f t="shared" si="16"/>
        <v>NO BET</v>
      </c>
      <c r="G121" s="66"/>
      <c r="H121" s="67">
        <f t="shared" si="17"/>
        <v>0</v>
      </c>
      <c r="I121" s="68"/>
      <c r="J121" s="29"/>
      <c r="K121" s="29"/>
      <c r="L121" s="88">
        <f t="shared" si="19"/>
        <v>0</v>
      </c>
      <c r="M121" s="132"/>
      <c r="N121" s="51">
        <v>21</v>
      </c>
      <c r="O121" s="40"/>
      <c r="P121" s="39">
        <v>0</v>
      </c>
      <c r="Q121" s="39">
        <v>0</v>
      </c>
      <c r="R121" s="39">
        <v>0</v>
      </c>
      <c r="S121" s="39">
        <v>0</v>
      </c>
      <c r="T121" s="44">
        <v>0</v>
      </c>
      <c r="U121" s="44">
        <v>0</v>
      </c>
      <c r="V121" s="44">
        <v>0</v>
      </c>
      <c r="W121" s="29"/>
      <c r="X121" s="132"/>
    </row>
    <row r="122" spans="1:24" ht="15" hidden="1" customHeight="1" x14ac:dyDescent="0.3">
      <c r="A122" s="89">
        <v>22</v>
      </c>
      <c r="B122" s="28"/>
      <c r="C122" s="26">
        <v>0</v>
      </c>
      <c r="D122" s="27">
        <v>0</v>
      </c>
      <c r="E122" s="65">
        <f t="shared" si="20"/>
        <v>0</v>
      </c>
      <c r="F122" s="3" t="str">
        <f t="shared" si="16"/>
        <v>NO BET</v>
      </c>
      <c r="G122" s="66"/>
      <c r="H122" s="67">
        <f t="shared" si="17"/>
        <v>0</v>
      </c>
      <c r="I122" s="68"/>
      <c r="J122" s="29"/>
      <c r="K122" s="29"/>
      <c r="L122" s="88">
        <f t="shared" si="19"/>
        <v>0</v>
      </c>
      <c r="M122" s="132"/>
      <c r="N122" s="51">
        <v>22</v>
      </c>
      <c r="O122" s="40"/>
      <c r="P122" s="39">
        <v>0</v>
      </c>
      <c r="Q122" s="39">
        <v>0</v>
      </c>
      <c r="R122" s="39">
        <v>0</v>
      </c>
      <c r="S122" s="39">
        <v>0</v>
      </c>
      <c r="T122" s="44">
        <v>0</v>
      </c>
      <c r="U122" s="44">
        <v>0</v>
      </c>
      <c r="V122" s="44">
        <v>0</v>
      </c>
      <c r="W122" s="29"/>
      <c r="X122" s="132"/>
    </row>
    <row r="123" spans="1:24" ht="15" hidden="1" customHeight="1" x14ac:dyDescent="0.3">
      <c r="A123" s="89">
        <v>23</v>
      </c>
      <c r="B123" s="28"/>
      <c r="C123" s="22">
        <v>0</v>
      </c>
      <c r="D123" s="23">
        <v>0</v>
      </c>
      <c r="E123" s="65">
        <f t="shared" si="20"/>
        <v>0</v>
      </c>
      <c r="F123" s="3" t="str">
        <f t="shared" si="16"/>
        <v>NO BET</v>
      </c>
      <c r="G123" s="66"/>
      <c r="H123" s="67">
        <f t="shared" si="17"/>
        <v>0</v>
      </c>
      <c r="I123" s="68"/>
      <c r="J123" s="29"/>
      <c r="K123" s="29"/>
      <c r="L123" s="88">
        <f t="shared" si="19"/>
        <v>0</v>
      </c>
      <c r="M123" s="132"/>
      <c r="N123" s="51">
        <v>23</v>
      </c>
      <c r="O123" s="40"/>
      <c r="P123" s="39">
        <v>0</v>
      </c>
      <c r="Q123" s="39">
        <v>0</v>
      </c>
      <c r="R123" s="39">
        <v>0</v>
      </c>
      <c r="S123" s="39">
        <v>0</v>
      </c>
      <c r="T123" s="44">
        <v>0</v>
      </c>
      <c r="U123" s="44">
        <v>0</v>
      </c>
      <c r="V123" s="44">
        <v>0</v>
      </c>
      <c r="W123" s="29"/>
      <c r="X123" s="132"/>
    </row>
    <row r="124" spans="1:24" ht="15" hidden="1" customHeight="1" x14ac:dyDescent="0.3">
      <c r="A124" s="89">
        <v>24</v>
      </c>
      <c r="B124" s="28"/>
      <c r="C124" s="22">
        <v>0</v>
      </c>
      <c r="D124" s="23">
        <v>0</v>
      </c>
      <c r="E124" s="65">
        <f t="shared" si="20"/>
        <v>0</v>
      </c>
      <c r="F124" s="3" t="str">
        <f t="shared" si="16"/>
        <v>NO BET</v>
      </c>
      <c r="G124" s="66"/>
      <c r="H124" s="67">
        <f t="shared" si="17"/>
        <v>0</v>
      </c>
      <c r="I124" s="68"/>
      <c r="J124" s="29"/>
      <c r="K124" s="29"/>
      <c r="L124" s="88">
        <f t="shared" si="19"/>
        <v>0</v>
      </c>
      <c r="M124" s="132"/>
      <c r="N124" s="51">
        <v>24</v>
      </c>
      <c r="O124" s="40"/>
      <c r="P124" s="39">
        <v>0</v>
      </c>
      <c r="Q124" s="39">
        <v>0</v>
      </c>
      <c r="R124" s="39">
        <v>0</v>
      </c>
      <c r="S124" s="39">
        <v>0</v>
      </c>
      <c r="T124" s="44">
        <v>0</v>
      </c>
      <c r="U124" s="44">
        <v>0</v>
      </c>
      <c r="V124" s="44">
        <v>0</v>
      </c>
      <c r="W124" s="29"/>
      <c r="X124" s="132"/>
    </row>
    <row r="125" spans="1:24" ht="15" customHeight="1" x14ac:dyDescent="0.25">
      <c r="J125" s="41"/>
      <c r="K125" s="41"/>
      <c r="N125" s="321"/>
      <c r="O125" s="321"/>
      <c r="P125" s="321"/>
      <c r="Q125" s="321"/>
      <c r="R125" s="321"/>
      <c r="S125" s="321"/>
      <c r="T125" s="321"/>
      <c r="U125" s="29"/>
      <c r="V125" s="91"/>
    </row>
    <row r="126" spans="1:24" ht="15" customHeight="1" x14ac:dyDescent="0.25">
      <c r="A126" s="24"/>
      <c r="B126" s="209" t="s">
        <v>213</v>
      </c>
      <c r="C126" s="2"/>
      <c r="D126" s="4"/>
      <c r="E126" s="5" t="s">
        <v>11</v>
      </c>
      <c r="F126" s="6">
        <f>SUM(F101:F124)</f>
        <v>72.428571428571431</v>
      </c>
      <c r="G126" s="7" t="s">
        <v>12</v>
      </c>
      <c r="H126" s="6">
        <f>SUM(H101:H125)</f>
        <v>193.57142857142856</v>
      </c>
      <c r="J126" s="41"/>
      <c r="K126" s="41"/>
      <c r="N126" s="136"/>
      <c r="O126" s="321" t="s">
        <v>444</v>
      </c>
      <c r="P126" s="321"/>
      <c r="Q126" s="136"/>
      <c r="R126" s="136"/>
      <c r="S126" s="136"/>
      <c r="T126" s="136"/>
      <c r="U126" s="139" t="s">
        <v>18</v>
      </c>
      <c r="V126" s="140" t="s">
        <v>443</v>
      </c>
      <c r="W126" s="141"/>
    </row>
    <row r="127" spans="1:24" ht="15" customHeight="1" x14ac:dyDescent="0.25">
      <c r="A127" s="73"/>
      <c r="B127" s="239" t="s">
        <v>417</v>
      </c>
      <c r="C127" s="2" t="s">
        <v>418</v>
      </c>
      <c r="D127" s="2"/>
    </row>
    <row r="128" spans="1:24" ht="15" customHeight="1" x14ac:dyDescent="0.25">
      <c r="A128" s="10" t="s">
        <v>6</v>
      </c>
      <c r="B128" s="8" t="s">
        <v>13</v>
      </c>
      <c r="C128" s="323" t="s">
        <v>154</v>
      </c>
      <c r="D128" s="323"/>
      <c r="E128" s="320" t="s">
        <v>10</v>
      </c>
      <c r="F128" s="327">
        <v>0.9</v>
      </c>
      <c r="G128" s="328" t="s">
        <v>2</v>
      </c>
      <c r="H128" s="329">
        <v>100</v>
      </c>
      <c r="I128" s="144" t="s">
        <v>1</v>
      </c>
      <c r="J128" s="330" t="s">
        <v>21</v>
      </c>
      <c r="K128" s="330" t="s">
        <v>21</v>
      </c>
      <c r="L128" s="9"/>
      <c r="N128" s="10" t="s">
        <v>6</v>
      </c>
      <c r="O128" s="8" t="s">
        <v>13</v>
      </c>
      <c r="P128" s="31"/>
      <c r="Q128" s="31"/>
      <c r="R128" s="31"/>
      <c r="S128" s="31"/>
      <c r="T128" s="31"/>
      <c r="U128" s="31"/>
      <c r="V128" s="31"/>
      <c r="W128" s="143" t="s">
        <v>56</v>
      </c>
    </row>
    <row r="129" spans="1:24" ht="15" customHeight="1" x14ac:dyDescent="0.25">
      <c r="A129" s="8" t="s">
        <v>7</v>
      </c>
      <c r="B129" s="43">
        <v>8</v>
      </c>
      <c r="C129" s="323" t="s">
        <v>155</v>
      </c>
      <c r="D129" s="323"/>
      <c r="E129" s="320"/>
      <c r="F129" s="327"/>
      <c r="G129" s="328"/>
      <c r="H129" s="329"/>
      <c r="I129" s="322" t="s">
        <v>61</v>
      </c>
      <c r="J129" s="330"/>
      <c r="K129" s="330"/>
      <c r="L129" s="8"/>
      <c r="M129" s="2"/>
      <c r="N129" s="8" t="s">
        <v>7</v>
      </c>
      <c r="O129" s="50">
        <v>8</v>
      </c>
      <c r="P129" s="33"/>
      <c r="Q129" s="33"/>
      <c r="R129" s="33"/>
      <c r="S129" s="33"/>
      <c r="T129" s="33"/>
      <c r="U129" s="33"/>
      <c r="V129" s="32"/>
      <c r="W129" s="143" t="s">
        <v>57</v>
      </c>
      <c r="X129" s="2"/>
    </row>
    <row r="130" spans="1:24" ht="15" customHeight="1" x14ac:dyDescent="0.25">
      <c r="A130" s="9"/>
      <c r="B130" s="9" t="s">
        <v>153</v>
      </c>
      <c r="C130" s="8" t="s">
        <v>156</v>
      </c>
      <c r="D130" s="322" t="s">
        <v>25</v>
      </c>
      <c r="E130" s="331" t="s">
        <v>26</v>
      </c>
      <c r="F130" s="9"/>
      <c r="G130" s="9"/>
      <c r="H130" s="9"/>
      <c r="I130" s="322"/>
      <c r="J130" s="142" t="s">
        <v>45</v>
      </c>
      <c r="K130" s="333" t="s">
        <v>59</v>
      </c>
      <c r="L130" s="134" t="s">
        <v>27</v>
      </c>
      <c r="M130" s="2"/>
      <c r="N130" s="32"/>
      <c r="O130" s="33"/>
      <c r="P130" s="33" t="s">
        <v>19</v>
      </c>
      <c r="Q130" s="33"/>
      <c r="R130" s="33"/>
      <c r="S130" s="33"/>
      <c r="T130" s="33" t="s">
        <v>20</v>
      </c>
      <c r="U130" s="34"/>
      <c r="V130" s="34"/>
      <c r="W130" s="322" t="s">
        <v>39</v>
      </c>
      <c r="X130" s="2"/>
    </row>
    <row r="131" spans="1:24" ht="15" customHeight="1" x14ac:dyDescent="0.25">
      <c r="A131" s="1" t="s">
        <v>15</v>
      </c>
      <c r="B131" s="25"/>
      <c r="C131" s="1" t="s">
        <v>8</v>
      </c>
      <c r="D131" s="322"/>
      <c r="E131" s="331"/>
      <c r="F131" s="1" t="s">
        <v>0</v>
      </c>
      <c r="G131" s="1" t="s">
        <v>9</v>
      </c>
      <c r="H131" s="1" t="s">
        <v>3</v>
      </c>
      <c r="I131" s="322"/>
      <c r="J131" s="142" t="s">
        <v>30</v>
      </c>
      <c r="K131" s="333"/>
      <c r="L131" s="134" t="s">
        <v>28</v>
      </c>
      <c r="N131" s="35" t="s">
        <v>16</v>
      </c>
      <c r="O131" s="35" t="s">
        <v>17</v>
      </c>
      <c r="P131" s="36" t="s">
        <v>67</v>
      </c>
      <c r="Q131" s="37" t="s">
        <v>68</v>
      </c>
      <c r="R131" s="37" t="s">
        <v>62</v>
      </c>
      <c r="S131" s="37" t="s">
        <v>63</v>
      </c>
      <c r="T131" s="37" t="s">
        <v>64</v>
      </c>
      <c r="U131" s="37" t="s">
        <v>65</v>
      </c>
      <c r="V131" s="37" t="s">
        <v>66</v>
      </c>
      <c r="W131" s="322"/>
    </row>
    <row r="132" spans="1:24" ht="15" customHeight="1" x14ac:dyDescent="0.25">
      <c r="A132" s="89">
        <v>1</v>
      </c>
      <c r="B132" s="145" t="s">
        <v>141</v>
      </c>
      <c r="C132" s="260">
        <v>26</v>
      </c>
      <c r="D132" s="261">
        <v>8</v>
      </c>
      <c r="E132" s="61">
        <v>4.9000000000000004</v>
      </c>
      <c r="F132" s="285" t="str">
        <f t="shared" ref="F132:F155" si="21">IF(I132="B", $H$4/C132*$F$4,IF(E132&lt;=C132,$I$4,IF(E132&gt;C132,SUM($H$4/C132*$F$4,0,ROUNDUP(,0)))))</f>
        <v>NO BET</v>
      </c>
      <c r="G132" s="286">
        <v>1</v>
      </c>
      <c r="H132" s="287">
        <f>IF(F132="NO BET",0,IF(G132&gt;1,F132*-1,IF(G132=1,SUM(F132*E132-F132,0))))</f>
        <v>0</v>
      </c>
      <c r="I132" s="288"/>
      <c r="J132" s="250" t="s">
        <v>87</v>
      </c>
      <c r="K132" s="289"/>
      <c r="L132" s="201">
        <v>0</v>
      </c>
      <c r="M132" s="266"/>
      <c r="N132" s="289">
        <v>1</v>
      </c>
      <c r="O132" s="271" t="s">
        <v>141</v>
      </c>
      <c r="P132" s="261">
        <v>8</v>
      </c>
      <c r="Q132" s="290">
        <v>7.8</v>
      </c>
      <c r="R132" s="61">
        <v>7.8</v>
      </c>
      <c r="S132" s="61">
        <v>4.9000000000000004</v>
      </c>
      <c r="T132" s="290">
        <v>630</v>
      </c>
      <c r="U132" s="290">
        <v>1500</v>
      </c>
      <c r="V132" s="290">
        <v>160</v>
      </c>
      <c r="W132" s="250"/>
      <c r="X132" s="132"/>
    </row>
    <row r="133" spans="1:24" ht="15" customHeight="1" x14ac:dyDescent="0.25">
      <c r="A133" s="161">
        <v>2</v>
      </c>
      <c r="B133" s="162" t="s">
        <v>142</v>
      </c>
      <c r="C133" s="163">
        <v>7.5</v>
      </c>
      <c r="D133" s="164">
        <v>9.6</v>
      </c>
      <c r="E133" s="65">
        <v>13</v>
      </c>
      <c r="F133" s="3">
        <f t="shared" si="21"/>
        <v>12</v>
      </c>
      <c r="G133" s="66">
        <v>2</v>
      </c>
      <c r="H133" s="67">
        <f t="shared" ref="H133:H155" si="22">IF(F133="NO BET",0,IF(G133&gt;1,F133*-1,IF(G133=1,SUM(F133*E133-F133,0))))</f>
        <v>-12</v>
      </c>
      <c r="I133" s="68"/>
      <c r="J133" s="29"/>
      <c r="K133" s="29" t="s">
        <v>87</v>
      </c>
      <c r="L133" s="87">
        <v>0</v>
      </c>
      <c r="M133" s="132"/>
      <c r="N133" s="51">
        <v>2</v>
      </c>
      <c r="O133" s="145" t="s">
        <v>142</v>
      </c>
      <c r="P133" s="196">
        <v>9.6</v>
      </c>
      <c r="Q133" s="39">
        <v>11</v>
      </c>
      <c r="R133" s="74">
        <v>10.5</v>
      </c>
      <c r="S133" s="74">
        <v>13</v>
      </c>
      <c r="T133" s="44">
        <v>160</v>
      </c>
      <c r="U133" s="44">
        <v>240</v>
      </c>
      <c r="V133" s="44">
        <v>41</v>
      </c>
      <c r="W133" s="29"/>
      <c r="X133" s="132"/>
    </row>
    <row r="134" spans="1:24" ht="15" customHeight="1" x14ac:dyDescent="0.25">
      <c r="A134" s="89">
        <v>3</v>
      </c>
      <c r="B134" s="145" t="s">
        <v>143</v>
      </c>
      <c r="C134" s="22">
        <v>13.4</v>
      </c>
      <c r="D134" s="23">
        <v>12</v>
      </c>
      <c r="E134" s="65">
        <v>16</v>
      </c>
      <c r="F134" s="3">
        <f t="shared" si="21"/>
        <v>6.7164179104477615</v>
      </c>
      <c r="G134" s="66"/>
      <c r="H134" s="67" t="b">
        <f t="shared" si="22"/>
        <v>0</v>
      </c>
      <c r="I134" s="68"/>
      <c r="J134" s="29"/>
      <c r="K134" s="29"/>
      <c r="L134" s="87">
        <f t="shared" ref="L134:L155" si="23">SUM(I134*J134*K134)</f>
        <v>0</v>
      </c>
      <c r="M134" s="132"/>
      <c r="N134" s="51">
        <v>3</v>
      </c>
      <c r="O134" s="145" t="s">
        <v>143</v>
      </c>
      <c r="P134" s="198">
        <v>12</v>
      </c>
      <c r="Q134" s="39">
        <v>10</v>
      </c>
      <c r="R134" s="74">
        <v>9.8000000000000007</v>
      </c>
      <c r="S134" s="74">
        <v>16</v>
      </c>
      <c r="T134" s="44">
        <v>115</v>
      </c>
      <c r="U134" s="44">
        <v>325</v>
      </c>
      <c r="V134" s="44">
        <v>31</v>
      </c>
      <c r="W134" s="29"/>
      <c r="X134" s="132"/>
    </row>
    <row r="135" spans="1:24" ht="15" customHeight="1" x14ac:dyDescent="0.25">
      <c r="A135" s="89">
        <v>4</v>
      </c>
      <c r="B135" s="145" t="s">
        <v>144</v>
      </c>
      <c r="C135" s="22">
        <v>56.3</v>
      </c>
      <c r="D135" s="23">
        <v>14</v>
      </c>
      <c r="E135" s="65">
        <v>26</v>
      </c>
      <c r="F135" s="3" t="str">
        <f t="shared" si="21"/>
        <v>NO BET</v>
      </c>
      <c r="G135" s="66"/>
      <c r="H135" s="67">
        <f t="shared" si="22"/>
        <v>0</v>
      </c>
      <c r="I135" s="68"/>
      <c r="J135" s="29" t="s">
        <v>87</v>
      </c>
      <c r="K135" s="29"/>
      <c r="L135" s="87">
        <v>0</v>
      </c>
      <c r="M135" s="132"/>
      <c r="N135" s="51">
        <v>4</v>
      </c>
      <c r="O135" s="145" t="s">
        <v>144</v>
      </c>
      <c r="P135" s="198">
        <v>14</v>
      </c>
      <c r="Q135" s="39">
        <v>16.5</v>
      </c>
      <c r="R135" s="74">
        <v>19</v>
      </c>
      <c r="S135" s="74">
        <v>26</v>
      </c>
      <c r="T135" s="44">
        <v>0</v>
      </c>
      <c r="U135" s="44">
        <v>200</v>
      </c>
      <c r="V135" s="44">
        <v>25</v>
      </c>
      <c r="W135" s="29"/>
      <c r="X135" s="132"/>
    </row>
    <row r="136" spans="1:24" ht="15" customHeight="1" x14ac:dyDescent="0.25">
      <c r="A136" s="190">
        <v>5</v>
      </c>
      <c r="B136" s="191" t="s">
        <v>145</v>
      </c>
      <c r="C136" s="192">
        <v>3.5</v>
      </c>
      <c r="D136" s="193">
        <v>9.4</v>
      </c>
      <c r="E136" s="182">
        <v>8.9</v>
      </c>
      <c r="F136" s="183">
        <f t="shared" si="21"/>
        <v>25.714285714285715</v>
      </c>
      <c r="G136" s="184">
        <v>2</v>
      </c>
      <c r="H136" s="185">
        <f t="shared" si="22"/>
        <v>-25.714285714285715</v>
      </c>
      <c r="I136" s="69"/>
      <c r="J136" s="29" t="s">
        <v>87</v>
      </c>
      <c r="K136" s="29" t="s">
        <v>87</v>
      </c>
      <c r="L136" s="194">
        <v>0</v>
      </c>
      <c r="M136" s="187"/>
      <c r="N136" s="29">
        <v>5</v>
      </c>
      <c r="O136" s="195" t="s">
        <v>145</v>
      </c>
      <c r="P136" s="197">
        <v>9.4</v>
      </c>
      <c r="Q136" s="188">
        <v>9.1999999999999993</v>
      </c>
      <c r="R136" s="221">
        <v>9.1999999999999993</v>
      </c>
      <c r="S136" s="221">
        <v>8.9</v>
      </c>
      <c r="T136" s="189">
        <v>450</v>
      </c>
      <c r="U136" s="189">
        <v>1100</v>
      </c>
      <c r="V136" s="189">
        <v>64</v>
      </c>
      <c r="W136" s="29"/>
      <c r="X136" s="132"/>
    </row>
    <row r="137" spans="1:24" ht="15" customHeight="1" x14ac:dyDescent="0.25">
      <c r="A137" s="161">
        <v>6</v>
      </c>
      <c r="B137" s="162" t="s">
        <v>157</v>
      </c>
      <c r="C137" s="165">
        <v>4.5</v>
      </c>
      <c r="D137" s="166">
        <v>6.6</v>
      </c>
      <c r="E137" s="65">
        <v>6.5</v>
      </c>
      <c r="F137" s="3">
        <f t="shared" si="21"/>
        <v>20</v>
      </c>
      <c r="G137" s="66">
        <v>2</v>
      </c>
      <c r="H137" s="67">
        <f t="shared" si="22"/>
        <v>-20</v>
      </c>
      <c r="I137" s="68"/>
      <c r="J137" s="29" t="s">
        <v>87</v>
      </c>
      <c r="K137" s="29" t="s">
        <v>87</v>
      </c>
      <c r="L137" s="87">
        <v>0</v>
      </c>
      <c r="M137" s="132"/>
      <c r="N137" s="51">
        <v>6</v>
      </c>
      <c r="O137" s="145" t="s">
        <v>157</v>
      </c>
      <c r="P137" s="198">
        <v>6.6</v>
      </c>
      <c r="Q137" s="39">
        <v>7.2</v>
      </c>
      <c r="R137" s="74">
        <v>7.8</v>
      </c>
      <c r="S137" s="74">
        <v>6.5</v>
      </c>
      <c r="T137" s="44">
        <v>435</v>
      </c>
      <c r="U137" s="44">
        <v>960</v>
      </c>
      <c r="V137" s="44">
        <v>82</v>
      </c>
      <c r="W137" s="29"/>
      <c r="X137" s="132"/>
    </row>
    <row r="138" spans="1:24" ht="15" customHeight="1" x14ac:dyDescent="0.25">
      <c r="A138" s="89">
        <v>7</v>
      </c>
      <c r="B138" s="145" t="s">
        <v>146</v>
      </c>
      <c r="C138" s="26">
        <v>56.3</v>
      </c>
      <c r="D138" s="27">
        <v>24</v>
      </c>
      <c r="E138" s="65">
        <v>56.75</v>
      </c>
      <c r="F138" s="3"/>
      <c r="G138" s="66"/>
      <c r="H138" s="67" t="b">
        <f t="shared" si="22"/>
        <v>0</v>
      </c>
      <c r="I138" s="69"/>
      <c r="J138" s="29"/>
      <c r="K138" s="29"/>
      <c r="L138" s="87">
        <f t="shared" si="23"/>
        <v>0</v>
      </c>
      <c r="M138" s="132"/>
      <c r="N138" s="51">
        <v>7</v>
      </c>
      <c r="O138" s="145" t="s">
        <v>146</v>
      </c>
      <c r="P138" s="196">
        <v>24</v>
      </c>
      <c r="Q138" s="39">
        <v>32</v>
      </c>
      <c r="R138" s="74">
        <v>32</v>
      </c>
      <c r="S138" s="74">
        <v>56.75</v>
      </c>
      <c r="T138" s="44">
        <v>0</v>
      </c>
      <c r="U138" s="44">
        <v>0</v>
      </c>
      <c r="V138" s="44">
        <v>10</v>
      </c>
      <c r="W138" s="29"/>
      <c r="X138" s="132"/>
    </row>
    <row r="139" spans="1:24" ht="15" customHeight="1" x14ac:dyDescent="0.25">
      <c r="A139" s="89">
        <v>8</v>
      </c>
      <c r="B139" s="145" t="s">
        <v>147</v>
      </c>
      <c r="C139" s="22">
        <v>20</v>
      </c>
      <c r="D139" s="23">
        <v>7.2</v>
      </c>
      <c r="E139" s="65">
        <v>10.199999999999999</v>
      </c>
      <c r="F139" s="3" t="str">
        <f t="shared" si="21"/>
        <v>NO BET</v>
      </c>
      <c r="G139" s="66"/>
      <c r="H139" s="67">
        <f t="shared" si="22"/>
        <v>0</v>
      </c>
      <c r="I139" s="68"/>
      <c r="J139" s="29"/>
      <c r="K139" s="29"/>
      <c r="L139" s="87">
        <v>0</v>
      </c>
      <c r="M139" s="132"/>
      <c r="N139" s="51">
        <v>8</v>
      </c>
      <c r="O139" s="145" t="s">
        <v>147</v>
      </c>
      <c r="P139" s="198">
        <v>7.2</v>
      </c>
      <c r="Q139" s="39">
        <v>11</v>
      </c>
      <c r="R139" s="74">
        <v>10.5</v>
      </c>
      <c r="S139" s="74">
        <v>10.199999999999999</v>
      </c>
      <c r="T139" s="44">
        <v>100</v>
      </c>
      <c r="U139" s="44">
        <v>270</v>
      </c>
      <c r="V139" s="44">
        <v>45</v>
      </c>
      <c r="W139" s="29"/>
      <c r="X139" s="132"/>
    </row>
    <row r="140" spans="1:24" ht="15" customHeight="1" x14ac:dyDescent="0.25">
      <c r="A140" s="167">
        <v>9</v>
      </c>
      <c r="B140" s="168" t="s">
        <v>148</v>
      </c>
      <c r="C140" s="171">
        <v>15</v>
      </c>
      <c r="D140" s="172">
        <v>11</v>
      </c>
      <c r="E140" s="65">
        <v>11.8</v>
      </c>
      <c r="F140" s="3" t="str">
        <f t="shared" si="21"/>
        <v>NO BET</v>
      </c>
      <c r="G140" s="66"/>
      <c r="H140" s="67">
        <f t="shared" si="22"/>
        <v>0</v>
      </c>
      <c r="I140" s="68"/>
      <c r="J140" s="29"/>
      <c r="K140" s="29" t="s">
        <v>87</v>
      </c>
      <c r="L140" s="87">
        <v>0</v>
      </c>
      <c r="M140" s="132"/>
      <c r="N140" s="51">
        <v>9</v>
      </c>
      <c r="O140" s="145" t="s">
        <v>148</v>
      </c>
      <c r="P140" s="198">
        <v>11</v>
      </c>
      <c r="Q140" s="39">
        <v>13.5</v>
      </c>
      <c r="R140" s="74">
        <v>13.5</v>
      </c>
      <c r="S140" s="74">
        <v>11.8</v>
      </c>
      <c r="T140" s="44">
        <v>190</v>
      </c>
      <c r="U140" s="44">
        <v>260</v>
      </c>
      <c r="V140" s="44">
        <v>40</v>
      </c>
      <c r="W140" s="29"/>
      <c r="X140" s="132"/>
    </row>
    <row r="141" spans="1:24" ht="15" customHeight="1" x14ac:dyDescent="0.25">
      <c r="A141" s="89">
        <v>10</v>
      </c>
      <c r="B141" s="145" t="s">
        <v>149</v>
      </c>
      <c r="C141" s="22">
        <v>101</v>
      </c>
      <c r="D141" s="23">
        <v>36</v>
      </c>
      <c r="E141" s="65">
        <v>105</v>
      </c>
      <c r="F141" s="3"/>
      <c r="G141" s="66"/>
      <c r="H141" s="67" t="b">
        <f t="shared" si="22"/>
        <v>0</v>
      </c>
      <c r="I141" s="68"/>
      <c r="J141" s="29"/>
      <c r="K141" s="29"/>
      <c r="L141" s="88">
        <f t="shared" si="23"/>
        <v>0</v>
      </c>
      <c r="M141" s="132"/>
      <c r="N141" s="51">
        <v>10</v>
      </c>
      <c r="O141" s="145" t="s">
        <v>149</v>
      </c>
      <c r="P141" s="198">
        <v>36</v>
      </c>
      <c r="Q141" s="39">
        <v>75</v>
      </c>
      <c r="R141" s="74">
        <v>60</v>
      </c>
      <c r="S141" s="74">
        <v>105</v>
      </c>
      <c r="T141" s="44">
        <v>0</v>
      </c>
      <c r="U141" s="44">
        <v>0</v>
      </c>
      <c r="V141" s="44">
        <v>4</v>
      </c>
      <c r="W141" s="29"/>
      <c r="X141" s="132"/>
    </row>
    <row r="142" spans="1:24" ht="15" customHeight="1" x14ac:dyDescent="0.25">
      <c r="A142" s="89">
        <v>11</v>
      </c>
      <c r="B142" s="145" t="s">
        <v>150</v>
      </c>
      <c r="C142" s="22">
        <v>46</v>
      </c>
      <c r="D142" s="23">
        <v>32</v>
      </c>
      <c r="E142" s="65">
        <v>60</v>
      </c>
      <c r="F142" s="3"/>
      <c r="G142" s="66"/>
      <c r="H142" s="67" t="b">
        <f t="shared" si="22"/>
        <v>0</v>
      </c>
      <c r="I142" s="68"/>
      <c r="J142" s="29"/>
      <c r="K142" s="29"/>
      <c r="L142" s="88">
        <f t="shared" si="23"/>
        <v>0</v>
      </c>
      <c r="M142" s="132"/>
      <c r="N142" s="51">
        <v>11</v>
      </c>
      <c r="O142" s="145" t="s">
        <v>150</v>
      </c>
      <c r="P142" s="198">
        <v>32</v>
      </c>
      <c r="Q142" s="39">
        <v>50</v>
      </c>
      <c r="R142" s="74">
        <v>55</v>
      </c>
      <c r="S142" s="74">
        <v>60</v>
      </c>
      <c r="T142" s="44">
        <v>0</v>
      </c>
      <c r="U142" s="44">
        <v>0</v>
      </c>
      <c r="V142" s="44">
        <v>7</v>
      </c>
      <c r="W142" s="29"/>
      <c r="X142" s="132"/>
    </row>
    <row r="143" spans="1:24" ht="15" customHeight="1" x14ac:dyDescent="0.25">
      <c r="A143" s="294">
        <v>12</v>
      </c>
      <c r="B143" s="295" t="s">
        <v>151</v>
      </c>
      <c r="C143" s="296" t="s">
        <v>432</v>
      </c>
      <c r="D143" s="297">
        <v>0</v>
      </c>
      <c r="E143" s="298">
        <v>0</v>
      </c>
      <c r="F143" s="299" t="str">
        <f t="shared" si="21"/>
        <v>NO BET</v>
      </c>
      <c r="G143" s="300"/>
      <c r="H143" s="301">
        <f t="shared" si="22"/>
        <v>0</v>
      </c>
      <c r="I143" s="302"/>
      <c r="J143" s="146"/>
      <c r="K143" s="146"/>
      <c r="L143" s="313">
        <v>0</v>
      </c>
      <c r="M143" s="304"/>
      <c r="N143" s="146">
        <v>12</v>
      </c>
      <c r="O143" s="305" t="s">
        <v>151</v>
      </c>
      <c r="P143" s="306">
        <v>0</v>
      </c>
      <c r="Q143" s="307">
        <v>0</v>
      </c>
      <c r="R143" s="308">
        <v>0</v>
      </c>
      <c r="S143" s="308">
        <v>0</v>
      </c>
      <c r="T143" s="309">
        <v>0</v>
      </c>
      <c r="U143" s="309">
        <v>0</v>
      </c>
      <c r="V143" s="309">
        <v>0</v>
      </c>
      <c r="W143" s="146"/>
      <c r="X143" s="132"/>
    </row>
    <row r="144" spans="1:24" ht="15" customHeight="1" x14ac:dyDescent="0.25">
      <c r="A144" s="167">
        <v>13</v>
      </c>
      <c r="B144" s="168" t="s">
        <v>152</v>
      </c>
      <c r="C144" s="171">
        <v>7</v>
      </c>
      <c r="D144" s="172">
        <v>6</v>
      </c>
      <c r="E144" s="65">
        <v>5.4</v>
      </c>
      <c r="F144" s="3" t="str">
        <f t="shared" si="21"/>
        <v>NO BET</v>
      </c>
      <c r="G144" s="66"/>
      <c r="H144" s="67">
        <f t="shared" si="22"/>
        <v>0</v>
      </c>
      <c r="I144" s="68"/>
      <c r="J144" s="29"/>
      <c r="K144" s="29" t="s">
        <v>87</v>
      </c>
      <c r="L144" s="88">
        <v>0</v>
      </c>
      <c r="M144" s="132"/>
      <c r="N144" s="51">
        <v>13</v>
      </c>
      <c r="O144" s="145" t="s">
        <v>152</v>
      </c>
      <c r="P144" s="198">
        <v>6</v>
      </c>
      <c r="Q144" s="39">
        <v>7.4</v>
      </c>
      <c r="R144" s="74">
        <v>7.2</v>
      </c>
      <c r="S144" s="74">
        <v>5.4</v>
      </c>
      <c r="T144" s="44">
        <v>300</v>
      </c>
      <c r="U144" s="44">
        <v>460</v>
      </c>
      <c r="V144" s="44">
        <v>129</v>
      </c>
      <c r="W144" s="29"/>
      <c r="X144" s="132"/>
    </row>
    <row r="145" spans="1:24" ht="15" hidden="1" customHeight="1" x14ac:dyDescent="0.25">
      <c r="A145" s="89">
        <v>14</v>
      </c>
      <c r="B145" s="42"/>
      <c r="C145" s="22">
        <v>0</v>
      </c>
      <c r="D145" s="23">
        <v>0</v>
      </c>
      <c r="E145" s="65">
        <f t="shared" ref="E145:E155" si="24">D145</f>
        <v>0</v>
      </c>
      <c r="F145" s="3" t="str">
        <f t="shared" si="21"/>
        <v>NO BET</v>
      </c>
      <c r="G145" s="66"/>
      <c r="H145" s="67">
        <f t="shared" si="22"/>
        <v>0</v>
      </c>
      <c r="I145" s="68"/>
      <c r="J145" s="29"/>
      <c r="K145" s="29"/>
      <c r="L145" s="88">
        <f t="shared" si="23"/>
        <v>0</v>
      </c>
      <c r="M145" s="132"/>
      <c r="N145" s="51">
        <v>14</v>
      </c>
      <c r="O145" s="42"/>
      <c r="P145" s="39">
        <v>0</v>
      </c>
      <c r="Q145" s="39">
        <v>0</v>
      </c>
      <c r="R145" s="39">
        <v>0</v>
      </c>
      <c r="S145" s="39">
        <v>0</v>
      </c>
      <c r="T145" s="44">
        <v>0</v>
      </c>
      <c r="U145" s="44">
        <v>0</v>
      </c>
      <c r="V145" s="44">
        <v>0</v>
      </c>
      <c r="W145" s="29"/>
      <c r="X145" s="132"/>
    </row>
    <row r="146" spans="1:24" ht="15" hidden="1" customHeight="1" x14ac:dyDescent="0.25">
      <c r="A146" s="89">
        <v>15</v>
      </c>
      <c r="B146" s="45"/>
      <c r="C146" s="26">
        <v>0</v>
      </c>
      <c r="D146" s="27">
        <v>0</v>
      </c>
      <c r="E146" s="61">
        <f t="shared" si="24"/>
        <v>0</v>
      </c>
      <c r="F146" s="46" t="str">
        <f t="shared" si="21"/>
        <v>NO BET</v>
      </c>
      <c r="G146" s="62"/>
      <c r="H146" s="63">
        <f t="shared" si="22"/>
        <v>0</v>
      </c>
      <c r="I146" s="64"/>
      <c r="J146" s="47"/>
      <c r="K146" s="47"/>
      <c r="L146" s="88">
        <f t="shared" si="23"/>
        <v>0</v>
      </c>
      <c r="M146" s="132"/>
      <c r="N146" s="47">
        <v>15</v>
      </c>
      <c r="O146" s="45"/>
      <c r="P146" s="48">
        <v>0</v>
      </c>
      <c r="Q146" s="48">
        <v>0</v>
      </c>
      <c r="R146" s="48">
        <v>0</v>
      </c>
      <c r="S146" s="48">
        <v>0</v>
      </c>
      <c r="T146" s="49">
        <v>0</v>
      </c>
      <c r="U146" s="49">
        <v>0</v>
      </c>
      <c r="V146" s="49">
        <v>0</v>
      </c>
      <c r="W146" s="29"/>
      <c r="X146" s="132"/>
    </row>
    <row r="147" spans="1:24" ht="15" hidden="1" customHeight="1" x14ac:dyDescent="0.25">
      <c r="A147" s="89">
        <v>16</v>
      </c>
      <c r="B147" s="42"/>
      <c r="C147" s="22">
        <v>0</v>
      </c>
      <c r="D147" s="23">
        <v>0</v>
      </c>
      <c r="E147" s="65">
        <f t="shared" si="24"/>
        <v>0</v>
      </c>
      <c r="F147" s="3" t="str">
        <f t="shared" si="21"/>
        <v>NO BET</v>
      </c>
      <c r="G147" s="66"/>
      <c r="H147" s="67">
        <f t="shared" si="22"/>
        <v>0</v>
      </c>
      <c r="I147" s="68"/>
      <c r="J147" s="29"/>
      <c r="K147" s="29"/>
      <c r="L147" s="88">
        <f t="shared" si="23"/>
        <v>0</v>
      </c>
      <c r="M147" s="132"/>
      <c r="N147" s="51">
        <v>16</v>
      </c>
      <c r="O147" s="42"/>
      <c r="P147" s="39">
        <v>0</v>
      </c>
      <c r="Q147" s="39">
        <v>0</v>
      </c>
      <c r="R147" s="39">
        <v>0</v>
      </c>
      <c r="S147" s="39">
        <v>0</v>
      </c>
      <c r="T147" s="44">
        <v>0</v>
      </c>
      <c r="U147" s="44">
        <v>0</v>
      </c>
      <c r="V147" s="44">
        <v>0</v>
      </c>
      <c r="W147" s="29"/>
      <c r="X147" s="132"/>
    </row>
    <row r="148" spans="1:24" ht="15" hidden="1" customHeight="1" x14ac:dyDescent="0.3">
      <c r="A148" s="89">
        <v>17</v>
      </c>
      <c r="B148" s="28"/>
      <c r="C148" s="22">
        <v>0</v>
      </c>
      <c r="D148" s="23">
        <v>0</v>
      </c>
      <c r="E148" s="65">
        <f t="shared" si="24"/>
        <v>0</v>
      </c>
      <c r="F148" s="3" t="str">
        <f t="shared" si="21"/>
        <v>NO BET</v>
      </c>
      <c r="G148" s="66"/>
      <c r="H148" s="67">
        <f t="shared" si="22"/>
        <v>0</v>
      </c>
      <c r="I148" s="68"/>
      <c r="J148" s="29"/>
      <c r="K148" s="29"/>
      <c r="L148" s="88">
        <f t="shared" si="23"/>
        <v>0</v>
      </c>
      <c r="M148" s="132"/>
      <c r="N148" s="51">
        <v>17</v>
      </c>
      <c r="O148" s="40"/>
      <c r="P148" s="39">
        <v>0</v>
      </c>
      <c r="Q148" s="39">
        <v>0</v>
      </c>
      <c r="R148" s="39">
        <v>0</v>
      </c>
      <c r="S148" s="39">
        <v>0</v>
      </c>
      <c r="T148" s="44">
        <v>0</v>
      </c>
      <c r="U148" s="44">
        <v>0</v>
      </c>
      <c r="V148" s="44">
        <v>0</v>
      </c>
      <c r="W148" s="29"/>
      <c r="X148" s="132"/>
    </row>
    <row r="149" spans="1:24" ht="15" hidden="1" customHeight="1" x14ac:dyDescent="0.3">
      <c r="A149" s="89">
        <v>18</v>
      </c>
      <c r="B149" s="28"/>
      <c r="C149" s="22">
        <v>0</v>
      </c>
      <c r="D149" s="23">
        <v>0</v>
      </c>
      <c r="E149" s="65">
        <f t="shared" si="24"/>
        <v>0</v>
      </c>
      <c r="F149" s="3" t="str">
        <f t="shared" si="21"/>
        <v>NO BET</v>
      </c>
      <c r="G149" s="66"/>
      <c r="H149" s="67">
        <f t="shared" si="22"/>
        <v>0</v>
      </c>
      <c r="I149" s="68"/>
      <c r="J149" s="29"/>
      <c r="K149" s="29"/>
      <c r="L149" s="88">
        <f t="shared" si="23"/>
        <v>0</v>
      </c>
      <c r="M149" s="132"/>
      <c r="N149" s="51">
        <v>18</v>
      </c>
      <c r="O149" s="40"/>
      <c r="P149" s="39">
        <v>0</v>
      </c>
      <c r="Q149" s="39">
        <v>0</v>
      </c>
      <c r="R149" s="39">
        <v>0</v>
      </c>
      <c r="S149" s="39">
        <v>0</v>
      </c>
      <c r="T149" s="44">
        <v>0</v>
      </c>
      <c r="U149" s="44">
        <v>0</v>
      </c>
      <c r="V149" s="44">
        <v>0</v>
      </c>
      <c r="W149" s="29"/>
      <c r="X149" s="132"/>
    </row>
    <row r="150" spans="1:24" ht="15" hidden="1" customHeight="1" x14ac:dyDescent="0.3">
      <c r="A150" s="89">
        <v>19</v>
      </c>
      <c r="B150" s="28"/>
      <c r="C150" s="22">
        <v>0</v>
      </c>
      <c r="D150" s="23">
        <v>0</v>
      </c>
      <c r="E150" s="65">
        <f t="shared" si="24"/>
        <v>0</v>
      </c>
      <c r="F150" s="3" t="str">
        <f t="shared" si="21"/>
        <v>NO BET</v>
      </c>
      <c r="G150" s="66"/>
      <c r="H150" s="67">
        <f t="shared" si="22"/>
        <v>0</v>
      </c>
      <c r="I150" s="68"/>
      <c r="J150" s="29"/>
      <c r="K150" s="29"/>
      <c r="L150" s="88">
        <f t="shared" si="23"/>
        <v>0</v>
      </c>
      <c r="M150" s="132"/>
      <c r="N150" s="51">
        <v>19</v>
      </c>
      <c r="O150" s="40"/>
      <c r="P150" s="39">
        <v>0</v>
      </c>
      <c r="Q150" s="39">
        <v>0</v>
      </c>
      <c r="R150" s="39">
        <v>0</v>
      </c>
      <c r="S150" s="39">
        <v>0</v>
      </c>
      <c r="T150" s="44">
        <v>0</v>
      </c>
      <c r="U150" s="44">
        <v>0</v>
      </c>
      <c r="V150" s="44">
        <v>0</v>
      </c>
      <c r="W150" s="29"/>
      <c r="X150" s="132"/>
    </row>
    <row r="151" spans="1:24" ht="15" hidden="1" customHeight="1" x14ac:dyDescent="0.3">
      <c r="A151" s="89">
        <v>20</v>
      </c>
      <c r="B151" s="28"/>
      <c r="C151" s="22">
        <v>0</v>
      </c>
      <c r="D151" s="23">
        <v>0</v>
      </c>
      <c r="E151" s="65">
        <f t="shared" si="24"/>
        <v>0</v>
      </c>
      <c r="F151" s="3" t="str">
        <f t="shared" si="21"/>
        <v>NO BET</v>
      </c>
      <c r="G151" s="66"/>
      <c r="H151" s="67">
        <f t="shared" si="22"/>
        <v>0</v>
      </c>
      <c r="I151" s="69"/>
      <c r="J151" s="29"/>
      <c r="K151" s="29"/>
      <c r="L151" s="88">
        <f t="shared" si="23"/>
        <v>0</v>
      </c>
      <c r="M151" s="132"/>
      <c r="N151" s="51">
        <v>20</v>
      </c>
      <c r="O151" s="40"/>
      <c r="P151" s="39">
        <v>0</v>
      </c>
      <c r="Q151" s="39">
        <v>0</v>
      </c>
      <c r="R151" s="39">
        <v>0</v>
      </c>
      <c r="S151" s="39">
        <v>0</v>
      </c>
      <c r="T151" s="44">
        <v>0</v>
      </c>
      <c r="U151" s="44">
        <v>0</v>
      </c>
      <c r="V151" s="44">
        <v>0</v>
      </c>
      <c r="W151" s="29"/>
      <c r="X151" s="132"/>
    </row>
    <row r="152" spans="1:24" ht="15" hidden="1" customHeight="1" x14ac:dyDescent="0.3">
      <c r="A152" s="89">
        <v>21</v>
      </c>
      <c r="B152" s="30"/>
      <c r="C152" s="22">
        <v>0</v>
      </c>
      <c r="D152" s="23">
        <v>0</v>
      </c>
      <c r="E152" s="65">
        <f t="shared" si="24"/>
        <v>0</v>
      </c>
      <c r="F152" s="3" t="str">
        <f t="shared" si="21"/>
        <v>NO BET</v>
      </c>
      <c r="G152" s="66"/>
      <c r="H152" s="67">
        <f t="shared" si="22"/>
        <v>0</v>
      </c>
      <c r="I152" s="68"/>
      <c r="J152" s="29"/>
      <c r="K152" s="29"/>
      <c r="L152" s="88">
        <f t="shared" si="23"/>
        <v>0</v>
      </c>
      <c r="M152" s="132"/>
      <c r="N152" s="51">
        <v>21</v>
      </c>
      <c r="O152" s="40"/>
      <c r="P152" s="39">
        <v>0</v>
      </c>
      <c r="Q152" s="39">
        <v>0</v>
      </c>
      <c r="R152" s="39">
        <v>0</v>
      </c>
      <c r="S152" s="39">
        <v>0</v>
      </c>
      <c r="T152" s="44">
        <v>0</v>
      </c>
      <c r="U152" s="44">
        <v>0</v>
      </c>
      <c r="V152" s="44">
        <v>0</v>
      </c>
      <c r="W152" s="29"/>
      <c r="X152" s="132"/>
    </row>
    <row r="153" spans="1:24" ht="15" hidden="1" customHeight="1" x14ac:dyDescent="0.3">
      <c r="A153" s="89">
        <v>22</v>
      </c>
      <c r="B153" s="28"/>
      <c r="C153" s="26">
        <v>0</v>
      </c>
      <c r="D153" s="27">
        <v>0</v>
      </c>
      <c r="E153" s="65">
        <f t="shared" si="24"/>
        <v>0</v>
      </c>
      <c r="F153" s="3" t="str">
        <f t="shared" si="21"/>
        <v>NO BET</v>
      </c>
      <c r="G153" s="66"/>
      <c r="H153" s="67">
        <f t="shared" si="22"/>
        <v>0</v>
      </c>
      <c r="I153" s="68"/>
      <c r="J153" s="29"/>
      <c r="K153" s="29"/>
      <c r="L153" s="88">
        <f t="shared" si="23"/>
        <v>0</v>
      </c>
      <c r="M153" s="132"/>
      <c r="N153" s="51">
        <v>22</v>
      </c>
      <c r="O153" s="40"/>
      <c r="P153" s="39">
        <v>0</v>
      </c>
      <c r="Q153" s="39">
        <v>0</v>
      </c>
      <c r="R153" s="39">
        <v>0</v>
      </c>
      <c r="S153" s="39">
        <v>0</v>
      </c>
      <c r="T153" s="44">
        <v>0</v>
      </c>
      <c r="U153" s="44">
        <v>0</v>
      </c>
      <c r="V153" s="44">
        <v>0</v>
      </c>
      <c r="W153" s="29"/>
      <c r="X153" s="132"/>
    </row>
    <row r="154" spans="1:24" ht="15" hidden="1" customHeight="1" x14ac:dyDescent="0.3">
      <c r="A154" s="89">
        <v>23</v>
      </c>
      <c r="B154" s="28"/>
      <c r="C154" s="22">
        <v>0</v>
      </c>
      <c r="D154" s="23">
        <v>0</v>
      </c>
      <c r="E154" s="65">
        <f t="shared" si="24"/>
        <v>0</v>
      </c>
      <c r="F154" s="3" t="str">
        <f t="shared" si="21"/>
        <v>NO BET</v>
      </c>
      <c r="G154" s="66"/>
      <c r="H154" s="67">
        <f t="shared" si="22"/>
        <v>0</v>
      </c>
      <c r="I154" s="68"/>
      <c r="J154" s="29"/>
      <c r="K154" s="29"/>
      <c r="L154" s="88">
        <f t="shared" si="23"/>
        <v>0</v>
      </c>
      <c r="M154" s="132"/>
      <c r="N154" s="51">
        <v>23</v>
      </c>
      <c r="O154" s="40"/>
      <c r="P154" s="39">
        <v>0</v>
      </c>
      <c r="Q154" s="39">
        <v>0</v>
      </c>
      <c r="R154" s="39">
        <v>0</v>
      </c>
      <c r="S154" s="39">
        <v>0</v>
      </c>
      <c r="T154" s="44">
        <v>0</v>
      </c>
      <c r="U154" s="44">
        <v>0</v>
      </c>
      <c r="V154" s="44">
        <v>0</v>
      </c>
      <c r="W154" s="29"/>
      <c r="X154" s="132"/>
    </row>
    <row r="155" spans="1:24" ht="15" hidden="1" customHeight="1" x14ac:dyDescent="0.3">
      <c r="A155" s="89">
        <v>24</v>
      </c>
      <c r="B155" s="28"/>
      <c r="C155" s="22">
        <v>0</v>
      </c>
      <c r="D155" s="23">
        <v>0</v>
      </c>
      <c r="E155" s="65">
        <f t="shared" si="24"/>
        <v>0</v>
      </c>
      <c r="F155" s="3" t="str">
        <f t="shared" si="21"/>
        <v>NO BET</v>
      </c>
      <c r="G155" s="66"/>
      <c r="H155" s="67">
        <f t="shared" si="22"/>
        <v>0</v>
      </c>
      <c r="I155" s="68"/>
      <c r="J155" s="29"/>
      <c r="K155" s="29"/>
      <c r="L155" s="88">
        <f t="shared" si="23"/>
        <v>0</v>
      </c>
      <c r="M155" s="132"/>
      <c r="N155" s="51">
        <v>24</v>
      </c>
      <c r="O155" s="40"/>
      <c r="P155" s="39">
        <v>0</v>
      </c>
      <c r="Q155" s="39">
        <v>0</v>
      </c>
      <c r="R155" s="39">
        <v>0</v>
      </c>
      <c r="S155" s="39">
        <v>0</v>
      </c>
      <c r="T155" s="44">
        <v>0</v>
      </c>
      <c r="U155" s="44">
        <v>0</v>
      </c>
      <c r="V155" s="44">
        <v>0</v>
      </c>
      <c r="W155" s="29"/>
      <c r="X155" s="132"/>
    </row>
    <row r="156" spans="1:24" ht="15" customHeight="1" x14ac:dyDescent="0.25">
      <c r="N156" s="321"/>
      <c r="O156" s="321"/>
      <c r="P156" s="321"/>
      <c r="Q156" s="321"/>
      <c r="R156" s="321"/>
      <c r="S156" s="321"/>
      <c r="T156" s="321"/>
      <c r="U156" s="29"/>
      <c r="V156" s="91"/>
    </row>
    <row r="157" spans="1:24" ht="15" customHeight="1" x14ac:dyDescent="0.25">
      <c r="A157" s="24"/>
      <c r="B157" s="209" t="s">
        <v>213</v>
      </c>
      <c r="C157" s="207">
        <v>5</v>
      </c>
      <c r="D157" s="4"/>
      <c r="E157" s="5" t="s">
        <v>11</v>
      </c>
      <c r="F157" s="6">
        <f>SUM(F132:F155)</f>
        <v>64.430703624733468</v>
      </c>
      <c r="G157" s="7" t="s">
        <v>12</v>
      </c>
      <c r="H157" s="6">
        <f>SUM(H132:H156)</f>
        <v>-57.714285714285715</v>
      </c>
      <c r="N157" s="136"/>
      <c r="O157" s="321"/>
      <c r="P157" s="321"/>
      <c r="Q157" s="136"/>
      <c r="R157" s="136"/>
      <c r="S157" s="136"/>
      <c r="T157" s="136"/>
      <c r="U157" s="139" t="s">
        <v>18</v>
      </c>
      <c r="V157" s="140" t="s">
        <v>445</v>
      </c>
      <c r="W157" s="141"/>
    </row>
    <row r="158" spans="1:24" ht="15" customHeight="1" x14ac:dyDescent="0.25">
      <c r="A158" s="73"/>
      <c r="B158" s="73"/>
      <c r="C158" s="13"/>
      <c r="D158" s="18"/>
      <c r="E158" s="74"/>
      <c r="F158" s="14"/>
      <c r="G158" s="71"/>
      <c r="H158" s="73"/>
      <c r="N158" s="19"/>
    </row>
    <row r="159" spans="1:24" ht="15" customHeight="1" x14ac:dyDescent="0.25">
      <c r="A159" s="10" t="s">
        <v>6</v>
      </c>
      <c r="B159" s="8" t="s">
        <v>13</v>
      </c>
      <c r="C159" s="323" t="s">
        <v>158</v>
      </c>
      <c r="D159" s="323"/>
      <c r="E159" s="320" t="s">
        <v>10</v>
      </c>
      <c r="F159" s="327">
        <v>0.9</v>
      </c>
      <c r="G159" s="328" t="s">
        <v>2</v>
      </c>
      <c r="H159" s="329">
        <v>100</v>
      </c>
      <c r="I159" s="144" t="s">
        <v>1</v>
      </c>
      <c r="J159" s="330" t="s">
        <v>21</v>
      </c>
      <c r="K159" s="330" t="s">
        <v>21</v>
      </c>
      <c r="L159" s="9"/>
      <c r="N159" s="10" t="s">
        <v>6</v>
      </c>
      <c r="O159" s="8" t="s">
        <v>13</v>
      </c>
      <c r="P159" s="31"/>
      <c r="Q159" s="31"/>
      <c r="R159" s="31"/>
      <c r="S159" s="31"/>
      <c r="T159" s="31"/>
      <c r="U159" s="31"/>
      <c r="V159" s="31"/>
      <c r="W159" s="143" t="s">
        <v>56</v>
      </c>
    </row>
    <row r="160" spans="1:24" ht="15" customHeight="1" x14ac:dyDescent="0.25">
      <c r="A160" s="8" t="s">
        <v>7</v>
      </c>
      <c r="B160" s="43">
        <v>9</v>
      </c>
      <c r="C160" s="323" t="s">
        <v>159</v>
      </c>
      <c r="D160" s="323"/>
      <c r="E160" s="320"/>
      <c r="F160" s="327"/>
      <c r="G160" s="328"/>
      <c r="H160" s="329"/>
      <c r="I160" s="322" t="s">
        <v>61</v>
      </c>
      <c r="J160" s="330"/>
      <c r="K160" s="330"/>
      <c r="L160" s="8"/>
      <c r="M160" s="2"/>
      <c r="N160" s="8" t="s">
        <v>7</v>
      </c>
      <c r="O160" s="50">
        <v>9</v>
      </c>
      <c r="P160" s="33"/>
      <c r="Q160" s="33"/>
      <c r="R160" s="33"/>
      <c r="S160" s="33"/>
      <c r="T160" s="33"/>
      <c r="U160" s="33"/>
      <c r="V160" s="32"/>
      <c r="W160" s="143" t="s">
        <v>57</v>
      </c>
      <c r="X160" s="2"/>
    </row>
    <row r="161" spans="1:24" ht="15" customHeight="1" x14ac:dyDescent="0.25">
      <c r="A161" s="9"/>
      <c r="B161" s="9" t="s">
        <v>160</v>
      </c>
      <c r="C161" s="8" t="s">
        <v>156</v>
      </c>
      <c r="D161" s="322" t="s">
        <v>25</v>
      </c>
      <c r="E161" s="331" t="s">
        <v>26</v>
      </c>
      <c r="F161" s="9"/>
      <c r="G161" s="9"/>
      <c r="H161" s="9"/>
      <c r="I161" s="322"/>
      <c r="J161" s="142" t="s">
        <v>45</v>
      </c>
      <c r="K161" s="333" t="s">
        <v>59</v>
      </c>
      <c r="L161" s="134" t="s">
        <v>27</v>
      </c>
      <c r="M161" s="2"/>
      <c r="N161" s="32"/>
      <c r="O161" s="33"/>
      <c r="P161" s="33" t="s">
        <v>19</v>
      </c>
      <c r="Q161" s="33"/>
      <c r="R161" s="33"/>
      <c r="S161" s="33"/>
      <c r="T161" s="33" t="s">
        <v>20</v>
      </c>
      <c r="U161" s="34"/>
      <c r="V161" s="34"/>
      <c r="W161" s="322" t="s">
        <v>39</v>
      </c>
      <c r="X161" s="2"/>
    </row>
    <row r="162" spans="1:24" ht="15" customHeight="1" x14ac:dyDescent="0.25">
      <c r="A162" s="1" t="s">
        <v>15</v>
      </c>
      <c r="B162" s="25"/>
      <c r="C162" s="1" t="s">
        <v>8</v>
      </c>
      <c r="D162" s="322"/>
      <c r="E162" s="331"/>
      <c r="F162" s="1" t="s">
        <v>0</v>
      </c>
      <c r="G162" s="1" t="s">
        <v>9</v>
      </c>
      <c r="H162" s="1" t="s">
        <v>3</v>
      </c>
      <c r="I162" s="322"/>
      <c r="J162" s="142" t="s">
        <v>30</v>
      </c>
      <c r="K162" s="333"/>
      <c r="L162" s="134" t="s">
        <v>28</v>
      </c>
      <c r="N162" s="35" t="s">
        <v>16</v>
      </c>
      <c r="O162" s="35" t="s">
        <v>17</v>
      </c>
      <c r="P162" s="36" t="s">
        <v>67</v>
      </c>
      <c r="Q162" s="37" t="s">
        <v>68</v>
      </c>
      <c r="R162" s="37" t="s">
        <v>62</v>
      </c>
      <c r="S162" s="37" t="s">
        <v>63</v>
      </c>
      <c r="T162" s="37" t="s">
        <v>64</v>
      </c>
      <c r="U162" s="37" t="s">
        <v>65</v>
      </c>
      <c r="V162" s="37" t="s">
        <v>66</v>
      </c>
      <c r="W162" s="322"/>
    </row>
    <row r="163" spans="1:24" ht="15" customHeight="1" x14ac:dyDescent="0.25">
      <c r="A163" s="190">
        <v>1</v>
      </c>
      <c r="B163" s="191" t="s">
        <v>174</v>
      </c>
      <c r="C163" s="244">
        <v>3.3</v>
      </c>
      <c r="D163" s="245">
        <v>5.0999999999999996</v>
      </c>
      <c r="E163" s="182">
        <v>3.75</v>
      </c>
      <c r="F163" s="246">
        <f t="shared" ref="F163:F186" si="25">IF(I163="B", $H$4/C163*$F$4,IF(E163&lt;=C163,$I$4,IF(E163&gt;C163,SUM($H$4/C163*$F$4,0,ROUNDUP(,0)))))</f>
        <v>27.272727272727273</v>
      </c>
      <c r="G163" s="247">
        <v>1</v>
      </c>
      <c r="H163" s="248">
        <f>IF(F163="NO BET",0,IF(G163&gt;1,F163*-1,IF(G163=1,SUM(F163*E163-F163,0))))</f>
        <v>75</v>
      </c>
      <c r="I163" s="249"/>
      <c r="J163" s="250" t="s">
        <v>87</v>
      </c>
      <c r="K163" s="250" t="s">
        <v>87</v>
      </c>
      <c r="L163" s="211">
        <v>0</v>
      </c>
      <c r="M163" s="251"/>
      <c r="N163" s="250">
        <v>1</v>
      </c>
      <c r="O163" s="252" t="s">
        <v>174</v>
      </c>
      <c r="P163" s="245">
        <v>5.0999999999999996</v>
      </c>
      <c r="Q163" s="253">
        <v>5.3</v>
      </c>
      <c r="R163" s="182">
        <v>5.6</v>
      </c>
      <c r="S163" s="182">
        <v>3.75</v>
      </c>
      <c r="T163" s="253">
        <v>130</v>
      </c>
      <c r="U163" s="253">
        <v>225</v>
      </c>
      <c r="V163" s="253">
        <v>0</v>
      </c>
      <c r="W163" s="250"/>
      <c r="X163" s="132"/>
    </row>
    <row r="164" spans="1:24" ht="15" customHeight="1" x14ac:dyDescent="0.25">
      <c r="A164" s="161">
        <v>2</v>
      </c>
      <c r="B164" s="162" t="s">
        <v>175</v>
      </c>
      <c r="C164" s="163">
        <v>5</v>
      </c>
      <c r="D164" s="164">
        <v>6.8</v>
      </c>
      <c r="E164" s="65">
        <v>5.6</v>
      </c>
      <c r="F164" s="3">
        <f t="shared" si="25"/>
        <v>18</v>
      </c>
      <c r="G164" s="66">
        <v>2</v>
      </c>
      <c r="H164" s="67">
        <f t="shared" ref="H164:H186" si="26">IF(F164="NO BET",0,IF(G164&gt;1,F164*-1,IF(G164=1,SUM(F164*E164-F164,0))))</f>
        <v>-18</v>
      </c>
      <c r="I164" s="68"/>
      <c r="J164" s="29"/>
      <c r="K164" s="29" t="s">
        <v>87</v>
      </c>
      <c r="L164" s="87">
        <v>0</v>
      </c>
      <c r="M164" s="132"/>
      <c r="N164" s="51">
        <v>2</v>
      </c>
      <c r="O164" s="145" t="s">
        <v>175</v>
      </c>
      <c r="P164" s="196">
        <v>6.8</v>
      </c>
      <c r="Q164" s="39">
        <v>7</v>
      </c>
      <c r="R164" s="74">
        <v>6.2</v>
      </c>
      <c r="S164" s="74">
        <v>5.6</v>
      </c>
      <c r="T164" s="44">
        <v>0</v>
      </c>
      <c r="U164" s="44">
        <v>450</v>
      </c>
      <c r="V164" s="44">
        <v>0</v>
      </c>
      <c r="W164" s="29"/>
      <c r="X164" s="132"/>
    </row>
    <row r="165" spans="1:24" ht="15" customHeight="1" x14ac:dyDescent="0.25">
      <c r="A165" s="89">
        <v>3</v>
      </c>
      <c r="B165" s="145" t="s">
        <v>161</v>
      </c>
      <c r="C165" s="22">
        <v>13.1</v>
      </c>
      <c r="D165" s="23">
        <v>9.1999999999999993</v>
      </c>
      <c r="E165" s="65">
        <v>13.2</v>
      </c>
      <c r="F165" s="3">
        <v>0</v>
      </c>
      <c r="G165" s="66"/>
      <c r="H165" s="67" t="b">
        <f t="shared" si="26"/>
        <v>0</v>
      </c>
      <c r="I165" s="68"/>
      <c r="J165" s="29" t="s">
        <v>87</v>
      </c>
      <c r="K165" s="29"/>
      <c r="L165" s="87">
        <v>0</v>
      </c>
      <c r="M165" s="132"/>
      <c r="N165" s="51">
        <v>3</v>
      </c>
      <c r="O165" s="145" t="s">
        <v>161</v>
      </c>
      <c r="P165" s="198">
        <v>9.1999999999999993</v>
      </c>
      <c r="Q165" s="39">
        <v>10.5</v>
      </c>
      <c r="R165" s="74">
        <v>9</v>
      </c>
      <c r="S165" s="74">
        <v>13.2</v>
      </c>
      <c r="T165" s="44">
        <v>0</v>
      </c>
      <c r="U165" s="44">
        <v>200</v>
      </c>
      <c r="V165" s="44">
        <v>0</v>
      </c>
      <c r="W165" s="29"/>
      <c r="X165" s="132"/>
    </row>
    <row r="166" spans="1:24" ht="15" customHeight="1" x14ac:dyDescent="0.25">
      <c r="A166" s="167">
        <v>4</v>
      </c>
      <c r="B166" s="168" t="s">
        <v>173</v>
      </c>
      <c r="C166" s="171">
        <v>6</v>
      </c>
      <c r="D166" s="172">
        <v>4.4000000000000004</v>
      </c>
      <c r="E166" s="65">
        <v>5.8</v>
      </c>
      <c r="F166" s="3" t="str">
        <f t="shared" si="25"/>
        <v>NO BET</v>
      </c>
      <c r="G166" s="66"/>
      <c r="H166" s="67">
        <f t="shared" si="26"/>
        <v>0</v>
      </c>
      <c r="I166" s="68"/>
      <c r="J166" s="29"/>
      <c r="K166" s="29" t="s">
        <v>87</v>
      </c>
      <c r="L166" s="87">
        <v>0</v>
      </c>
      <c r="M166" s="132"/>
      <c r="N166" s="51">
        <v>4</v>
      </c>
      <c r="O166" s="145" t="s">
        <v>173</v>
      </c>
      <c r="P166" s="198">
        <v>4.4000000000000004</v>
      </c>
      <c r="Q166" s="39">
        <v>4.0999999999999996</v>
      </c>
      <c r="R166" s="74">
        <v>3.9</v>
      </c>
      <c r="S166" s="74">
        <v>5.8</v>
      </c>
      <c r="T166" s="44">
        <v>21000</v>
      </c>
      <c r="U166" s="44">
        <v>32000</v>
      </c>
      <c r="V166" s="44">
        <v>0</v>
      </c>
      <c r="W166" s="29" t="s">
        <v>383</v>
      </c>
      <c r="X166" s="132"/>
    </row>
    <row r="167" spans="1:24" ht="15" customHeight="1" x14ac:dyDescent="0.25">
      <c r="A167" s="89">
        <v>5</v>
      </c>
      <c r="B167" s="145" t="s">
        <v>162</v>
      </c>
      <c r="C167" s="22">
        <v>13.1</v>
      </c>
      <c r="D167" s="23">
        <v>18</v>
      </c>
      <c r="E167" s="65">
        <v>58</v>
      </c>
      <c r="F167" s="3">
        <v>0</v>
      </c>
      <c r="G167" s="66"/>
      <c r="H167" s="67" t="b">
        <f t="shared" si="26"/>
        <v>0</v>
      </c>
      <c r="I167" s="68"/>
      <c r="J167" s="29"/>
      <c r="K167" s="29"/>
      <c r="L167" s="87">
        <f t="shared" ref="L167:L186" si="27">SUM(I167*J167*K167)</f>
        <v>0</v>
      </c>
      <c r="M167" s="132"/>
      <c r="N167" s="51">
        <v>5</v>
      </c>
      <c r="O167" s="145" t="s">
        <v>162</v>
      </c>
      <c r="P167" s="198">
        <v>18</v>
      </c>
      <c r="Q167" s="39">
        <v>34</v>
      </c>
      <c r="R167" s="74">
        <v>36</v>
      </c>
      <c r="S167" s="74">
        <v>58</v>
      </c>
      <c r="T167" s="44">
        <v>0</v>
      </c>
      <c r="U167" s="44">
        <v>0</v>
      </c>
      <c r="V167" s="44">
        <v>0</v>
      </c>
      <c r="W167" s="29"/>
      <c r="X167" s="132"/>
    </row>
    <row r="168" spans="1:24" ht="15" customHeight="1" x14ac:dyDescent="0.25">
      <c r="A168" s="89">
        <v>6</v>
      </c>
      <c r="B168" s="145" t="s">
        <v>163</v>
      </c>
      <c r="C168" s="22">
        <v>32.799999999999997</v>
      </c>
      <c r="D168" s="23">
        <v>34</v>
      </c>
      <c r="E168" s="65">
        <v>162</v>
      </c>
      <c r="F168" s="3">
        <v>0</v>
      </c>
      <c r="G168" s="66"/>
      <c r="H168" s="67" t="b">
        <f t="shared" si="26"/>
        <v>0</v>
      </c>
      <c r="I168" s="68"/>
      <c r="J168" s="29"/>
      <c r="K168" s="29"/>
      <c r="L168" s="87">
        <f t="shared" si="27"/>
        <v>0</v>
      </c>
      <c r="M168" s="132"/>
      <c r="N168" s="51">
        <v>6</v>
      </c>
      <c r="O168" s="145" t="s">
        <v>163</v>
      </c>
      <c r="P168" s="198">
        <v>34</v>
      </c>
      <c r="Q168" s="39">
        <v>29</v>
      </c>
      <c r="R168" s="74">
        <v>70</v>
      </c>
      <c r="S168" s="74">
        <v>162</v>
      </c>
      <c r="T168" s="44">
        <v>0</v>
      </c>
      <c r="U168" s="44">
        <v>0</v>
      </c>
      <c r="V168" s="44">
        <v>0</v>
      </c>
      <c r="W168" s="29"/>
      <c r="X168" s="132"/>
    </row>
    <row r="169" spans="1:24" ht="15" customHeight="1" x14ac:dyDescent="0.25">
      <c r="A169" s="89">
        <v>7</v>
      </c>
      <c r="B169" s="145" t="s">
        <v>164</v>
      </c>
      <c r="C169" s="26">
        <v>17.8</v>
      </c>
      <c r="D169" s="27">
        <v>26</v>
      </c>
      <c r="E169" s="65">
        <v>45</v>
      </c>
      <c r="F169" s="3">
        <v>0</v>
      </c>
      <c r="G169" s="66"/>
      <c r="H169" s="67" t="b">
        <f t="shared" si="26"/>
        <v>0</v>
      </c>
      <c r="I169" s="69"/>
      <c r="J169" s="29"/>
      <c r="K169" s="29"/>
      <c r="L169" s="87">
        <f t="shared" si="27"/>
        <v>0</v>
      </c>
      <c r="M169" s="132"/>
      <c r="N169" s="51">
        <v>7</v>
      </c>
      <c r="O169" s="145" t="s">
        <v>164</v>
      </c>
      <c r="P169" s="196">
        <v>26</v>
      </c>
      <c r="Q169" s="39">
        <v>25</v>
      </c>
      <c r="R169" s="74">
        <v>34</v>
      </c>
      <c r="S169" s="74">
        <v>45</v>
      </c>
      <c r="T169" s="44">
        <v>0</v>
      </c>
      <c r="U169" s="44">
        <v>0</v>
      </c>
      <c r="V169" s="44">
        <v>0</v>
      </c>
      <c r="W169" s="29"/>
      <c r="X169" s="132"/>
    </row>
    <row r="170" spans="1:24" ht="15" customHeight="1" x14ac:dyDescent="0.25">
      <c r="A170" s="147">
        <v>8</v>
      </c>
      <c r="B170" s="148" t="s">
        <v>165</v>
      </c>
      <c r="C170" s="149">
        <v>0</v>
      </c>
      <c r="D170" s="150">
        <v>0</v>
      </c>
      <c r="E170" s="151">
        <v>0</v>
      </c>
      <c r="F170" s="152" t="str">
        <f t="shared" si="25"/>
        <v>NO BET</v>
      </c>
      <c r="G170" s="153"/>
      <c r="H170" s="154">
        <f t="shared" si="26"/>
        <v>0</v>
      </c>
      <c r="I170" s="155"/>
      <c r="J170" s="156"/>
      <c r="K170" s="156"/>
      <c r="L170" s="173">
        <f t="shared" si="27"/>
        <v>0</v>
      </c>
      <c r="M170" s="158"/>
      <c r="N170" s="156">
        <v>8</v>
      </c>
      <c r="O170" s="148" t="s">
        <v>165</v>
      </c>
      <c r="P170" s="199">
        <v>0</v>
      </c>
      <c r="Q170" s="159">
        <v>0</v>
      </c>
      <c r="R170" s="235">
        <v>0</v>
      </c>
      <c r="S170" s="235">
        <v>0</v>
      </c>
      <c r="T170" s="160">
        <v>0</v>
      </c>
      <c r="U170" s="160">
        <v>0</v>
      </c>
      <c r="V170" s="160">
        <v>0</v>
      </c>
      <c r="W170" s="156"/>
      <c r="X170" s="132"/>
    </row>
    <row r="171" spans="1:24" ht="15" customHeight="1" x14ac:dyDescent="0.25">
      <c r="A171" s="161">
        <v>9</v>
      </c>
      <c r="B171" s="162" t="s">
        <v>166</v>
      </c>
      <c r="C171" s="165">
        <v>5.5</v>
      </c>
      <c r="D171" s="166">
        <v>7.2</v>
      </c>
      <c r="E171" s="65">
        <v>9.1999999999999993</v>
      </c>
      <c r="F171" s="3">
        <f t="shared" si="25"/>
        <v>16.363636363636367</v>
      </c>
      <c r="G171" s="66">
        <v>2</v>
      </c>
      <c r="H171" s="67">
        <f t="shared" si="26"/>
        <v>-16.363636363636367</v>
      </c>
      <c r="I171" s="68"/>
      <c r="J171" s="29" t="s">
        <v>87</v>
      </c>
      <c r="K171" s="29" t="s">
        <v>87</v>
      </c>
      <c r="L171" s="87">
        <v>0</v>
      </c>
      <c r="M171" s="132"/>
      <c r="N171" s="51">
        <v>9</v>
      </c>
      <c r="O171" s="145" t="s">
        <v>166</v>
      </c>
      <c r="P171" s="198">
        <v>7.2</v>
      </c>
      <c r="Q171" s="39">
        <v>5.6</v>
      </c>
      <c r="R171" s="74">
        <v>9.1999999999999993</v>
      </c>
      <c r="S171" s="74">
        <v>9.1999999999999993</v>
      </c>
      <c r="T171" s="44">
        <v>0</v>
      </c>
      <c r="U171" s="44">
        <v>225</v>
      </c>
      <c r="V171" s="44">
        <v>0</v>
      </c>
      <c r="W171" s="29"/>
      <c r="X171" s="132"/>
    </row>
    <row r="172" spans="1:24" ht="15" customHeight="1" x14ac:dyDescent="0.25">
      <c r="A172" s="147">
        <v>10</v>
      </c>
      <c r="B172" s="148" t="s">
        <v>172</v>
      </c>
      <c r="C172" s="149">
        <v>0</v>
      </c>
      <c r="D172" s="150">
        <v>0</v>
      </c>
      <c r="E172" s="151">
        <f t="shared" ref="E172:E186" si="28">D172</f>
        <v>0</v>
      </c>
      <c r="F172" s="152" t="str">
        <f t="shared" si="25"/>
        <v>NO BET</v>
      </c>
      <c r="G172" s="153"/>
      <c r="H172" s="154">
        <f t="shared" si="26"/>
        <v>0</v>
      </c>
      <c r="I172" s="155"/>
      <c r="J172" s="146"/>
      <c r="K172" s="156"/>
      <c r="L172" s="157">
        <f t="shared" si="27"/>
        <v>0</v>
      </c>
      <c r="M172" s="158"/>
      <c r="N172" s="156">
        <v>10</v>
      </c>
      <c r="O172" s="148" t="s">
        <v>172</v>
      </c>
      <c r="P172" s="199">
        <v>0</v>
      </c>
      <c r="Q172" s="159">
        <v>0</v>
      </c>
      <c r="R172" s="235">
        <f t="shared" ref="R172:S177" si="29">Q172</f>
        <v>0</v>
      </c>
      <c r="S172" s="235">
        <f t="shared" si="29"/>
        <v>0</v>
      </c>
      <c r="T172" s="160">
        <v>0</v>
      </c>
      <c r="U172" s="160">
        <v>0</v>
      </c>
      <c r="V172" s="160">
        <v>0</v>
      </c>
      <c r="W172" s="156"/>
      <c r="X172" s="132"/>
    </row>
    <row r="173" spans="1:24" ht="15" customHeight="1" x14ac:dyDescent="0.25">
      <c r="A173" s="89">
        <v>11</v>
      </c>
      <c r="B173" s="145" t="s">
        <v>171</v>
      </c>
      <c r="C173" s="22">
        <v>11.9</v>
      </c>
      <c r="D173" s="23">
        <v>8.1999999999999993</v>
      </c>
      <c r="E173" s="65">
        <v>10.8</v>
      </c>
      <c r="F173" s="3" t="str">
        <f t="shared" si="25"/>
        <v>NO BET</v>
      </c>
      <c r="G173" s="66"/>
      <c r="H173" s="67">
        <f t="shared" si="26"/>
        <v>0</v>
      </c>
      <c r="I173" s="68"/>
      <c r="J173" s="29"/>
      <c r="K173" s="29"/>
      <c r="L173" s="88">
        <f t="shared" si="27"/>
        <v>0</v>
      </c>
      <c r="M173" s="132"/>
      <c r="N173" s="51">
        <v>11</v>
      </c>
      <c r="O173" s="145" t="s">
        <v>171</v>
      </c>
      <c r="P173" s="198">
        <v>8.1999999999999993</v>
      </c>
      <c r="Q173" s="39">
        <v>6.2</v>
      </c>
      <c r="R173" s="74">
        <v>9.6</v>
      </c>
      <c r="S173" s="74">
        <v>10.8</v>
      </c>
      <c r="T173" s="44">
        <v>0</v>
      </c>
      <c r="U173" s="44">
        <v>0</v>
      </c>
      <c r="V173" s="44">
        <v>0</v>
      </c>
      <c r="W173" s="29"/>
      <c r="X173" s="132"/>
    </row>
    <row r="174" spans="1:24" ht="15" customHeight="1" x14ac:dyDescent="0.25">
      <c r="A174" s="89">
        <v>12</v>
      </c>
      <c r="B174" s="145" t="s">
        <v>167</v>
      </c>
      <c r="C174" s="22">
        <v>28.7</v>
      </c>
      <c r="D174" s="23">
        <v>14.5</v>
      </c>
      <c r="E174" s="65">
        <v>18</v>
      </c>
      <c r="F174" s="3" t="str">
        <f t="shared" si="25"/>
        <v>NO BET</v>
      </c>
      <c r="G174" s="66"/>
      <c r="H174" s="67">
        <f t="shared" si="26"/>
        <v>0</v>
      </c>
      <c r="I174" s="68"/>
      <c r="J174" s="29"/>
      <c r="K174" s="29"/>
      <c r="L174" s="88">
        <f t="shared" si="27"/>
        <v>0</v>
      </c>
      <c r="M174" s="132"/>
      <c r="N174" s="51">
        <v>12</v>
      </c>
      <c r="O174" s="145" t="s">
        <v>167</v>
      </c>
      <c r="P174" s="198">
        <v>14.5</v>
      </c>
      <c r="Q174" s="39">
        <v>19</v>
      </c>
      <c r="R174" s="74">
        <v>24</v>
      </c>
      <c r="S174" s="74">
        <v>18</v>
      </c>
      <c r="T174" s="44">
        <v>0</v>
      </c>
      <c r="U174" s="44">
        <v>0</v>
      </c>
      <c r="V174" s="44">
        <v>0</v>
      </c>
      <c r="W174" s="29"/>
      <c r="X174" s="132"/>
    </row>
    <row r="175" spans="1:24" ht="15" customHeight="1" x14ac:dyDescent="0.25">
      <c r="A175" s="89">
        <v>13</v>
      </c>
      <c r="B175" s="145" t="s">
        <v>169</v>
      </c>
      <c r="C175" s="22">
        <v>17.8</v>
      </c>
      <c r="D175" s="23">
        <v>26</v>
      </c>
      <c r="E175" s="65">
        <v>21.3</v>
      </c>
      <c r="F175" s="3"/>
      <c r="G175" s="66"/>
      <c r="H175" s="67" t="b">
        <f t="shared" si="26"/>
        <v>0</v>
      </c>
      <c r="I175" s="68"/>
      <c r="J175" s="29"/>
      <c r="K175" s="29"/>
      <c r="L175" s="88">
        <f t="shared" si="27"/>
        <v>0</v>
      </c>
      <c r="M175" s="132"/>
      <c r="N175" s="51">
        <v>13</v>
      </c>
      <c r="O175" s="145" t="s">
        <v>169</v>
      </c>
      <c r="P175" s="198">
        <v>26</v>
      </c>
      <c r="Q175" s="39">
        <v>29</v>
      </c>
      <c r="R175" s="74">
        <v>40</v>
      </c>
      <c r="S175" s="74">
        <v>21.3</v>
      </c>
      <c r="T175" s="44">
        <v>0</v>
      </c>
      <c r="U175" s="44">
        <v>0</v>
      </c>
      <c r="V175" s="44">
        <v>0</v>
      </c>
      <c r="W175" s="29"/>
      <c r="X175" s="132"/>
    </row>
    <row r="176" spans="1:24" ht="15" customHeight="1" x14ac:dyDescent="0.25">
      <c r="A176" s="89">
        <v>14</v>
      </c>
      <c r="B176" s="145" t="s">
        <v>170</v>
      </c>
      <c r="C176" s="22">
        <v>161</v>
      </c>
      <c r="D176" s="23">
        <v>36</v>
      </c>
      <c r="E176" s="65">
        <v>60</v>
      </c>
      <c r="F176" s="3" t="str">
        <f t="shared" si="25"/>
        <v>NO BET</v>
      </c>
      <c r="G176" s="66"/>
      <c r="H176" s="67">
        <f t="shared" si="26"/>
        <v>0</v>
      </c>
      <c r="I176" s="68"/>
      <c r="J176" s="29"/>
      <c r="K176" s="29"/>
      <c r="L176" s="88">
        <f t="shared" si="27"/>
        <v>0</v>
      </c>
      <c r="M176" s="132"/>
      <c r="N176" s="51">
        <v>14</v>
      </c>
      <c r="O176" s="145" t="s">
        <v>170</v>
      </c>
      <c r="P176" s="198">
        <v>36</v>
      </c>
      <c r="Q176" s="39">
        <v>29</v>
      </c>
      <c r="R176" s="74">
        <v>70</v>
      </c>
      <c r="S176" s="74">
        <v>60</v>
      </c>
      <c r="T176" s="44">
        <v>0</v>
      </c>
      <c r="U176" s="44">
        <v>0</v>
      </c>
      <c r="V176" s="44">
        <v>0</v>
      </c>
      <c r="W176" s="29"/>
      <c r="X176" s="132"/>
    </row>
    <row r="177" spans="1:24" ht="15" customHeight="1" x14ac:dyDescent="0.25">
      <c r="A177" s="147">
        <v>15</v>
      </c>
      <c r="B177" s="148" t="s">
        <v>168</v>
      </c>
      <c r="C177" s="229">
        <v>0</v>
      </c>
      <c r="D177" s="199">
        <v>0</v>
      </c>
      <c r="E177" s="151">
        <f t="shared" si="28"/>
        <v>0</v>
      </c>
      <c r="F177" s="152" t="str">
        <f t="shared" si="25"/>
        <v>NO BET</v>
      </c>
      <c r="G177" s="153"/>
      <c r="H177" s="154">
        <f t="shared" si="26"/>
        <v>0</v>
      </c>
      <c r="I177" s="155"/>
      <c r="J177" s="156"/>
      <c r="K177" s="156"/>
      <c r="L177" s="157">
        <v>0</v>
      </c>
      <c r="M177" s="158"/>
      <c r="N177" s="156">
        <v>15</v>
      </c>
      <c r="O177" s="148" t="s">
        <v>168</v>
      </c>
      <c r="P177" s="199">
        <v>9.6</v>
      </c>
      <c r="Q177" s="159">
        <v>0</v>
      </c>
      <c r="R177" s="235">
        <f t="shared" si="29"/>
        <v>0</v>
      </c>
      <c r="S177" s="235">
        <f t="shared" si="29"/>
        <v>0</v>
      </c>
      <c r="T177" s="160">
        <v>0</v>
      </c>
      <c r="U177" s="160">
        <v>0</v>
      </c>
      <c r="V177" s="160">
        <v>0</v>
      </c>
      <c r="W177" s="156"/>
      <c r="X177" s="132"/>
    </row>
    <row r="178" spans="1:24" ht="15" hidden="1" customHeight="1" x14ac:dyDescent="0.25">
      <c r="A178" s="89">
        <v>16</v>
      </c>
      <c r="B178" s="42"/>
      <c r="C178" s="22">
        <v>0</v>
      </c>
      <c r="D178" s="23">
        <v>0</v>
      </c>
      <c r="E178" s="65">
        <f t="shared" si="28"/>
        <v>0</v>
      </c>
      <c r="F178" s="3" t="str">
        <f t="shared" si="25"/>
        <v>NO BET</v>
      </c>
      <c r="G178" s="66"/>
      <c r="H178" s="67">
        <f t="shared" si="26"/>
        <v>0</v>
      </c>
      <c r="I178" s="68"/>
      <c r="J178" s="29"/>
      <c r="K178" s="29"/>
      <c r="L178" s="88">
        <f t="shared" si="27"/>
        <v>0</v>
      </c>
      <c r="M178" s="132"/>
      <c r="N178" s="51">
        <v>16</v>
      </c>
      <c r="O178" s="42"/>
      <c r="P178" s="39">
        <v>0</v>
      </c>
      <c r="Q178" s="39">
        <v>0</v>
      </c>
      <c r="R178" s="39">
        <v>0</v>
      </c>
      <c r="S178" s="39">
        <v>0</v>
      </c>
      <c r="T178" s="44">
        <v>0</v>
      </c>
      <c r="U178" s="44">
        <v>0</v>
      </c>
      <c r="V178" s="44">
        <v>0</v>
      </c>
      <c r="W178" s="29"/>
      <c r="X178" s="132"/>
    </row>
    <row r="179" spans="1:24" ht="15" hidden="1" customHeight="1" x14ac:dyDescent="0.3">
      <c r="A179" s="89">
        <v>17</v>
      </c>
      <c r="B179" s="28"/>
      <c r="C179" s="22">
        <v>0</v>
      </c>
      <c r="D179" s="23">
        <v>0</v>
      </c>
      <c r="E179" s="65">
        <f t="shared" si="28"/>
        <v>0</v>
      </c>
      <c r="F179" s="3" t="str">
        <f t="shared" si="25"/>
        <v>NO BET</v>
      </c>
      <c r="G179" s="66"/>
      <c r="H179" s="67">
        <f t="shared" si="26"/>
        <v>0</v>
      </c>
      <c r="I179" s="68"/>
      <c r="J179" s="29"/>
      <c r="K179" s="29"/>
      <c r="L179" s="88">
        <f t="shared" si="27"/>
        <v>0</v>
      </c>
      <c r="M179" s="132"/>
      <c r="N179" s="51">
        <v>17</v>
      </c>
      <c r="O179" s="40"/>
      <c r="P179" s="39">
        <v>0</v>
      </c>
      <c r="Q179" s="39">
        <v>0</v>
      </c>
      <c r="R179" s="39">
        <v>0</v>
      </c>
      <c r="S179" s="39">
        <v>0</v>
      </c>
      <c r="T179" s="44">
        <v>0</v>
      </c>
      <c r="U179" s="44">
        <v>0</v>
      </c>
      <c r="V179" s="44">
        <v>0</v>
      </c>
      <c r="W179" s="29"/>
      <c r="X179" s="132"/>
    </row>
    <row r="180" spans="1:24" ht="15" hidden="1" customHeight="1" x14ac:dyDescent="0.3">
      <c r="A180" s="89">
        <v>18</v>
      </c>
      <c r="B180" s="28"/>
      <c r="C180" s="22">
        <v>0</v>
      </c>
      <c r="D180" s="23">
        <v>0</v>
      </c>
      <c r="E180" s="65">
        <f t="shared" si="28"/>
        <v>0</v>
      </c>
      <c r="F180" s="3" t="str">
        <f t="shared" si="25"/>
        <v>NO BET</v>
      </c>
      <c r="G180" s="66"/>
      <c r="H180" s="67">
        <f t="shared" si="26"/>
        <v>0</v>
      </c>
      <c r="I180" s="68"/>
      <c r="J180" s="29"/>
      <c r="K180" s="29"/>
      <c r="L180" s="88">
        <f t="shared" si="27"/>
        <v>0</v>
      </c>
      <c r="M180" s="132"/>
      <c r="N180" s="51">
        <v>18</v>
      </c>
      <c r="O180" s="40"/>
      <c r="P180" s="39">
        <v>0</v>
      </c>
      <c r="Q180" s="39">
        <v>0</v>
      </c>
      <c r="R180" s="39">
        <v>0</v>
      </c>
      <c r="S180" s="39">
        <v>0</v>
      </c>
      <c r="T180" s="44">
        <v>0</v>
      </c>
      <c r="U180" s="44">
        <v>0</v>
      </c>
      <c r="V180" s="44">
        <v>0</v>
      </c>
      <c r="W180" s="29"/>
      <c r="X180" s="132"/>
    </row>
    <row r="181" spans="1:24" ht="15" hidden="1" customHeight="1" x14ac:dyDescent="0.3">
      <c r="A181" s="89">
        <v>19</v>
      </c>
      <c r="B181" s="28"/>
      <c r="C181" s="22">
        <v>0</v>
      </c>
      <c r="D181" s="23">
        <v>0</v>
      </c>
      <c r="E181" s="65">
        <f t="shared" si="28"/>
        <v>0</v>
      </c>
      <c r="F181" s="3" t="str">
        <f t="shared" si="25"/>
        <v>NO BET</v>
      </c>
      <c r="G181" s="66"/>
      <c r="H181" s="67">
        <f t="shared" si="26"/>
        <v>0</v>
      </c>
      <c r="I181" s="68"/>
      <c r="J181" s="29"/>
      <c r="K181" s="29"/>
      <c r="L181" s="88">
        <f t="shared" si="27"/>
        <v>0</v>
      </c>
      <c r="M181" s="132"/>
      <c r="N181" s="51">
        <v>19</v>
      </c>
      <c r="O181" s="40"/>
      <c r="P181" s="39">
        <v>0</v>
      </c>
      <c r="Q181" s="39">
        <v>0</v>
      </c>
      <c r="R181" s="39">
        <v>0</v>
      </c>
      <c r="S181" s="39">
        <v>0</v>
      </c>
      <c r="T181" s="44">
        <v>0</v>
      </c>
      <c r="U181" s="44">
        <v>0</v>
      </c>
      <c r="V181" s="44">
        <v>0</v>
      </c>
      <c r="W181" s="29"/>
      <c r="X181" s="132"/>
    </row>
    <row r="182" spans="1:24" ht="15" hidden="1" customHeight="1" x14ac:dyDescent="0.3">
      <c r="A182" s="89">
        <v>20</v>
      </c>
      <c r="B182" s="28"/>
      <c r="C182" s="22">
        <v>0</v>
      </c>
      <c r="D182" s="23">
        <v>0</v>
      </c>
      <c r="E182" s="65">
        <f t="shared" si="28"/>
        <v>0</v>
      </c>
      <c r="F182" s="3" t="str">
        <f t="shared" si="25"/>
        <v>NO BET</v>
      </c>
      <c r="G182" s="66"/>
      <c r="H182" s="67">
        <f t="shared" si="26"/>
        <v>0</v>
      </c>
      <c r="I182" s="69"/>
      <c r="J182" s="29"/>
      <c r="K182" s="29"/>
      <c r="L182" s="88">
        <f t="shared" si="27"/>
        <v>0</v>
      </c>
      <c r="M182" s="132"/>
      <c r="N182" s="51">
        <v>20</v>
      </c>
      <c r="O182" s="40"/>
      <c r="P182" s="39">
        <v>0</v>
      </c>
      <c r="Q182" s="39">
        <v>0</v>
      </c>
      <c r="R182" s="39">
        <v>0</v>
      </c>
      <c r="S182" s="39">
        <v>0</v>
      </c>
      <c r="T182" s="44">
        <v>0</v>
      </c>
      <c r="U182" s="44">
        <v>0</v>
      </c>
      <c r="V182" s="44">
        <v>0</v>
      </c>
      <c r="W182" s="29"/>
      <c r="X182" s="132"/>
    </row>
    <row r="183" spans="1:24" ht="15" hidden="1" customHeight="1" x14ac:dyDescent="0.3">
      <c r="A183" s="89">
        <v>21</v>
      </c>
      <c r="B183" s="30"/>
      <c r="C183" s="22">
        <v>0</v>
      </c>
      <c r="D183" s="23">
        <v>0</v>
      </c>
      <c r="E183" s="65">
        <f t="shared" si="28"/>
        <v>0</v>
      </c>
      <c r="F183" s="3" t="str">
        <f t="shared" si="25"/>
        <v>NO BET</v>
      </c>
      <c r="G183" s="66"/>
      <c r="H183" s="67">
        <f t="shared" si="26"/>
        <v>0</v>
      </c>
      <c r="I183" s="68"/>
      <c r="J183" s="29"/>
      <c r="K183" s="29"/>
      <c r="L183" s="88">
        <f t="shared" si="27"/>
        <v>0</v>
      </c>
      <c r="M183" s="132"/>
      <c r="N183" s="51">
        <v>21</v>
      </c>
      <c r="O183" s="40"/>
      <c r="P183" s="39">
        <v>0</v>
      </c>
      <c r="Q183" s="39">
        <v>0</v>
      </c>
      <c r="R183" s="39">
        <v>0</v>
      </c>
      <c r="S183" s="39">
        <v>0</v>
      </c>
      <c r="T183" s="44">
        <v>0</v>
      </c>
      <c r="U183" s="44">
        <v>0</v>
      </c>
      <c r="V183" s="44">
        <v>0</v>
      </c>
      <c r="W183" s="29"/>
      <c r="X183" s="132"/>
    </row>
    <row r="184" spans="1:24" ht="15" hidden="1" customHeight="1" x14ac:dyDescent="0.3">
      <c r="A184" s="89">
        <v>22</v>
      </c>
      <c r="B184" s="28"/>
      <c r="C184" s="26">
        <v>0</v>
      </c>
      <c r="D184" s="27">
        <v>0</v>
      </c>
      <c r="E184" s="65">
        <f t="shared" si="28"/>
        <v>0</v>
      </c>
      <c r="F184" s="3" t="str">
        <f t="shared" si="25"/>
        <v>NO BET</v>
      </c>
      <c r="G184" s="66"/>
      <c r="H184" s="67">
        <f t="shared" si="26"/>
        <v>0</v>
      </c>
      <c r="I184" s="68"/>
      <c r="J184" s="29"/>
      <c r="K184" s="29"/>
      <c r="L184" s="88">
        <f t="shared" si="27"/>
        <v>0</v>
      </c>
      <c r="M184" s="132"/>
      <c r="N184" s="51">
        <v>22</v>
      </c>
      <c r="O184" s="40"/>
      <c r="P184" s="39">
        <v>0</v>
      </c>
      <c r="Q184" s="39">
        <v>0</v>
      </c>
      <c r="R184" s="39">
        <v>0</v>
      </c>
      <c r="S184" s="39">
        <v>0</v>
      </c>
      <c r="T184" s="44">
        <v>0</v>
      </c>
      <c r="U184" s="44">
        <v>0</v>
      </c>
      <c r="V184" s="44">
        <v>0</v>
      </c>
      <c r="W184" s="29"/>
      <c r="X184" s="132"/>
    </row>
    <row r="185" spans="1:24" ht="15" hidden="1" customHeight="1" x14ac:dyDescent="0.3">
      <c r="A185" s="89">
        <v>23</v>
      </c>
      <c r="B185" s="28"/>
      <c r="C185" s="22">
        <v>0</v>
      </c>
      <c r="D185" s="23">
        <v>0</v>
      </c>
      <c r="E185" s="65">
        <f t="shared" si="28"/>
        <v>0</v>
      </c>
      <c r="F185" s="3" t="str">
        <f t="shared" si="25"/>
        <v>NO BET</v>
      </c>
      <c r="G185" s="66"/>
      <c r="H185" s="67">
        <f t="shared" si="26"/>
        <v>0</v>
      </c>
      <c r="I185" s="68"/>
      <c r="J185" s="29"/>
      <c r="K185" s="29"/>
      <c r="L185" s="88">
        <f t="shared" si="27"/>
        <v>0</v>
      </c>
      <c r="M185" s="132"/>
      <c r="N185" s="51">
        <v>23</v>
      </c>
      <c r="O185" s="40"/>
      <c r="P185" s="39">
        <v>0</v>
      </c>
      <c r="Q185" s="39">
        <v>0</v>
      </c>
      <c r="R185" s="39">
        <v>0</v>
      </c>
      <c r="S185" s="39">
        <v>0</v>
      </c>
      <c r="T185" s="44">
        <v>0</v>
      </c>
      <c r="U185" s="44">
        <v>0</v>
      </c>
      <c r="V185" s="44">
        <v>0</v>
      </c>
      <c r="W185" s="29"/>
      <c r="X185" s="132"/>
    </row>
    <row r="186" spans="1:24" ht="15" hidden="1" customHeight="1" x14ac:dyDescent="0.3">
      <c r="A186" s="89">
        <v>24</v>
      </c>
      <c r="B186" s="28"/>
      <c r="C186" s="22">
        <v>0</v>
      </c>
      <c r="D186" s="23">
        <v>0</v>
      </c>
      <c r="E186" s="65">
        <f t="shared" si="28"/>
        <v>0</v>
      </c>
      <c r="F186" s="3" t="str">
        <f t="shared" si="25"/>
        <v>NO BET</v>
      </c>
      <c r="G186" s="66"/>
      <c r="H186" s="67">
        <f t="shared" si="26"/>
        <v>0</v>
      </c>
      <c r="I186" s="68"/>
      <c r="J186" s="29"/>
      <c r="K186" s="29"/>
      <c r="L186" s="88">
        <f t="shared" si="27"/>
        <v>0</v>
      </c>
      <c r="M186" s="132"/>
      <c r="N186" s="51">
        <v>24</v>
      </c>
      <c r="O186" s="40"/>
      <c r="P186" s="39">
        <v>0</v>
      </c>
      <c r="Q186" s="39">
        <v>0</v>
      </c>
      <c r="R186" s="39">
        <v>0</v>
      </c>
      <c r="S186" s="39">
        <v>0</v>
      </c>
      <c r="T186" s="44">
        <v>0</v>
      </c>
      <c r="U186" s="44">
        <v>0</v>
      </c>
      <c r="V186" s="44">
        <v>0</v>
      </c>
      <c r="W186" s="29"/>
      <c r="X186" s="132"/>
    </row>
    <row r="187" spans="1:24" ht="15" customHeight="1" x14ac:dyDescent="0.25">
      <c r="N187" s="321"/>
      <c r="O187" s="321"/>
      <c r="P187" s="321"/>
      <c r="Q187" s="321"/>
      <c r="R187" s="321"/>
      <c r="S187" s="321"/>
      <c r="T187" s="321"/>
      <c r="U187" s="29"/>
      <c r="V187" s="91"/>
    </row>
    <row r="188" spans="1:24" ht="15" customHeight="1" x14ac:dyDescent="0.25">
      <c r="A188" s="24"/>
      <c r="B188" s="209" t="s">
        <v>213</v>
      </c>
      <c r="C188" s="207"/>
      <c r="D188" s="4"/>
      <c r="E188" s="5" t="s">
        <v>11</v>
      </c>
      <c r="F188" s="6">
        <f>SUM(F163:F186)</f>
        <v>61.63636363636364</v>
      </c>
      <c r="G188" s="7" t="s">
        <v>12</v>
      </c>
      <c r="H188" s="6">
        <f>SUM(H163:H187)</f>
        <v>40.636363636363633</v>
      </c>
      <c r="N188" s="136"/>
      <c r="O188" s="321"/>
      <c r="P188" s="321"/>
      <c r="Q188" s="136"/>
      <c r="R188" s="136"/>
      <c r="S188" s="136"/>
      <c r="T188" s="136"/>
      <c r="U188" s="139" t="s">
        <v>18</v>
      </c>
      <c r="V188" s="140" t="s">
        <v>446</v>
      </c>
      <c r="W188" s="141"/>
    </row>
    <row r="189" spans="1:24" ht="15" customHeight="1" x14ac:dyDescent="0.25">
      <c r="A189" s="73"/>
      <c r="B189" s="73"/>
      <c r="C189" s="15"/>
      <c r="D189" s="12"/>
      <c r="E189" s="74"/>
      <c r="F189" s="14"/>
      <c r="G189" s="71"/>
      <c r="H189" s="73"/>
      <c r="N189" s="20"/>
    </row>
    <row r="190" spans="1:24" ht="15" hidden="1" customHeight="1" x14ac:dyDescent="0.25">
      <c r="A190" s="10" t="s">
        <v>6</v>
      </c>
      <c r="B190" s="8" t="s">
        <v>13</v>
      </c>
      <c r="C190" s="325"/>
      <c r="D190" s="325"/>
      <c r="E190" s="320" t="s">
        <v>10</v>
      </c>
      <c r="F190" s="327">
        <v>0.9</v>
      </c>
      <c r="G190" s="328" t="s">
        <v>2</v>
      </c>
      <c r="H190" s="329">
        <v>100</v>
      </c>
      <c r="I190" s="144" t="s">
        <v>1</v>
      </c>
      <c r="J190" s="330" t="s">
        <v>21</v>
      </c>
      <c r="K190" s="330" t="s">
        <v>21</v>
      </c>
      <c r="L190" s="9"/>
      <c r="N190" s="10" t="s">
        <v>6</v>
      </c>
      <c r="O190" s="8" t="s">
        <v>13</v>
      </c>
      <c r="P190" s="31"/>
      <c r="Q190" s="31"/>
      <c r="R190" s="31"/>
      <c r="S190" s="31"/>
      <c r="T190" s="31"/>
      <c r="U190" s="31"/>
      <c r="V190" s="31"/>
      <c r="W190" s="143" t="s">
        <v>56</v>
      </c>
    </row>
    <row r="191" spans="1:24" ht="15" hidden="1" customHeight="1" x14ac:dyDescent="0.25">
      <c r="A191" s="8" t="s">
        <v>7</v>
      </c>
      <c r="B191" s="43">
        <v>7</v>
      </c>
      <c r="C191" s="325"/>
      <c r="D191" s="325"/>
      <c r="E191" s="320"/>
      <c r="F191" s="327"/>
      <c r="G191" s="328"/>
      <c r="H191" s="329"/>
      <c r="I191" s="322" t="s">
        <v>61</v>
      </c>
      <c r="J191" s="330"/>
      <c r="K191" s="330"/>
      <c r="L191" s="8"/>
      <c r="M191" s="2"/>
      <c r="N191" s="8" t="s">
        <v>7</v>
      </c>
      <c r="O191" s="50">
        <v>7</v>
      </c>
      <c r="P191" s="33"/>
      <c r="Q191" s="33"/>
      <c r="R191" s="33"/>
      <c r="S191" s="33"/>
      <c r="T191" s="33"/>
      <c r="U191" s="33"/>
      <c r="V191" s="32"/>
      <c r="W191" s="143" t="s">
        <v>57</v>
      </c>
      <c r="X191" s="2"/>
    </row>
    <row r="192" spans="1:24" ht="15" hidden="1" customHeight="1" x14ac:dyDescent="0.25">
      <c r="A192" s="9"/>
      <c r="B192" s="9"/>
      <c r="C192" s="9"/>
      <c r="D192" s="322" t="s">
        <v>25</v>
      </c>
      <c r="E192" s="331" t="s">
        <v>26</v>
      </c>
      <c r="F192" s="9"/>
      <c r="G192" s="9"/>
      <c r="H192" s="9"/>
      <c r="I192" s="322"/>
      <c r="J192" s="142" t="s">
        <v>45</v>
      </c>
      <c r="K192" s="333" t="s">
        <v>29</v>
      </c>
      <c r="L192" s="134" t="s">
        <v>27</v>
      </c>
      <c r="M192" s="2"/>
      <c r="N192" s="32"/>
      <c r="O192" s="33"/>
      <c r="P192" s="33" t="s">
        <v>19</v>
      </c>
      <c r="Q192" s="33"/>
      <c r="R192" s="33"/>
      <c r="S192" s="33"/>
      <c r="T192" s="33" t="s">
        <v>20</v>
      </c>
      <c r="U192" s="34"/>
      <c r="V192" s="34"/>
      <c r="W192" s="322" t="s">
        <v>39</v>
      </c>
      <c r="X192" s="2"/>
    </row>
    <row r="193" spans="1:24" ht="15" hidden="1" customHeight="1" x14ac:dyDescent="0.25">
      <c r="A193" s="1" t="s">
        <v>15</v>
      </c>
      <c r="B193" s="25"/>
      <c r="C193" s="1" t="s">
        <v>8</v>
      </c>
      <c r="D193" s="322"/>
      <c r="E193" s="331"/>
      <c r="F193" s="1" t="s">
        <v>0</v>
      </c>
      <c r="G193" s="1" t="s">
        <v>9</v>
      </c>
      <c r="H193" s="1" t="s">
        <v>3</v>
      </c>
      <c r="I193" s="322"/>
      <c r="J193" s="142" t="s">
        <v>30</v>
      </c>
      <c r="K193" s="333"/>
      <c r="L193" s="134" t="s">
        <v>28</v>
      </c>
      <c r="N193" s="35" t="s">
        <v>16</v>
      </c>
      <c r="O193" s="35" t="s">
        <v>17</v>
      </c>
      <c r="P193" s="36" t="s">
        <v>67</v>
      </c>
      <c r="Q193" s="37" t="s">
        <v>68</v>
      </c>
      <c r="R193" s="37" t="s">
        <v>62</v>
      </c>
      <c r="S193" s="37" t="s">
        <v>63</v>
      </c>
      <c r="T193" s="37" t="s">
        <v>64</v>
      </c>
      <c r="U193" s="37" t="s">
        <v>65</v>
      </c>
      <c r="V193" s="37" t="s">
        <v>66</v>
      </c>
      <c r="W193" s="322"/>
    </row>
    <row r="194" spans="1:24" ht="15" hidden="1" customHeight="1" x14ac:dyDescent="0.25">
      <c r="A194" s="89">
        <v>1</v>
      </c>
      <c r="B194" s="45"/>
      <c r="C194" s="26">
        <v>0</v>
      </c>
      <c r="D194" s="27">
        <v>0</v>
      </c>
      <c r="E194" s="61">
        <f t="shared" ref="E194:E217" si="30">D194</f>
        <v>0</v>
      </c>
      <c r="F194" s="46" t="str">
        <f t="shared" ref="F194:F217" si="31">IF(I194="B", $H$4/C194*$F$4,IF(E194&lt;=C194,$I$4,IF(E194&gt;C194,SUM($H$4/C194*$F$4,0,ROUNDUP(,0)))))</f>
        <v>NO BET</v>
      </c>
      <c r="G194" s="62"/>
      <c r="H194" s="63">
        <f>IF(F194="NO BET",0,IF(G194&gt;1,F194*-1,IF(G194=1,SUM(F194*E194-F194,0))))</f>
        <v>0</v>
      </c>
      <c r="I194" s="64"/>
      <c r="J194" s="47"/>
      <c r="K194" s="47"/>
      <c r="L194" s="87">
        <f>SUM(I194*J194*K194)</f>
        <v>0</v>
      </c>
      <c r="M194" s="132"/>
      <c r="N194" s="47">
        <v>1</v>
      </c>
      <c r="O194" s="45"/>
      <c r="P194" s="48">
        <v>0</v>
      </c>
      <c r="Q194" s="48">
        <v>0</v>
      </c>
      <c r="R194" s="48">
        <v>0</v>
      </c>
      <c r="S194" s="48">
        <v>0</v>
      </c>
      <c r="T194" s="49">
        <v>0</v>
      </c>
      <c r="U194" s="49">
        <v>0</v>
      </c>
      <c r="V194" s="49">
        <v>0</v>
      </c>
      <c r="W194" s="29"/>
      <c r="X194" s="132"/>
    </row>
    <row r="195" spans="1:24" ht="15" hidden="1" customHeight="1" x14ac:dyDescent="0.25">
      <c r="A195" s="89">
        <v>2</v>
      </c>
      <c r="B195" s="42"/>
      <c r="C195" s="26">
        <v>0</v>
      </c>
      <c r="D195" s="27">
        <v>0</v>
      </c>
      <c r="E195" s="65">
        <f t="shared" si="30"/>
        <v>0</v>
      </c>
      <c r="F195" s="3" t="str">
        <f t="shared" si="31"/>
        <v>NO BET</v>
      </c>
      <c r="G195" s="66"/>
      <c r="H195" s="67">
        <f t="shared" ref="H195:H217" si="32">IF(F195="NO BET",0,IF(G195&gt;1,F195*-1,IF(G195=1,SUM(F195*E195-F195,0))))</f>
        <v>0</v>
      </c>
      <c r="I195" s="68"/>
      <c r="J195" s="29"/>
      <c r="K195" s="29"/>
      <c r="L195" s="87">
        <f t="shared" ref="L195:L217" si="33">SUM(I195*J195*K195)</f>
        <v>0</v>
      </c>
      <c r="M195" s="132"/>
      <c r="N195" s="51">
        <v>2</v>
      </c>
      <c r="O195" s="42"/>
      <c r="P195" s="39">
        <v>0</v>
      </c>
      <c r="Q195" s="39">
        <v>0</v>
      </c>
      <c r="R195" s="39">
        <v>0</v>
      </c>
      <c r="S195" s="39">
        <v>0</v>
      </c>
      <c r="T195" s="44">
        <v>0</v>
      </c>
      <c r="U195" s="44">
        <v>0</v>
      </c>
      <c r="V195" s="44">
        <v>0</v>
      </c>
      <c r="W195" s="29"/>
      <c r="X195" s="132"/>
    </row>
    <row r="196" spans="1:24" ht="15" hidden="1" customHeight="1" x14ac:dyDescent="0.25">
      <c r="A196" s="89">
        <v>3</v>
      </c>
      <c r="B196" s="42"/>
      <c r="C196" s="22">
        <v>0</v>
      </c>
      <c r="D196" s="23">
        <v>0</v>
      </c>
      <c r="E196" s="65">
        <f t="shared" si="30"/>
        <v>0</v>
      </c>
      <c r="F196" s="3" t="str">
        <f t="shared" si="31"/>
        <v>NO BET</v>
      </c>
      <c r="G196" s="66"/>
      <c r="H196" s="67">
        <f t="shared" si="32"/>
        <v>0</v>
      </c>
      <c r="I196" s="68"/>
      <c r="J196" s="29"/>
      <c r="K196" s="29"/>
      <c r="L196" s="87">
        <f t="shared" si="33"/>
        <v>0</v>
      </c>
      <c r="M196" s="132"/>
      <c r="N196" s="51">
        <v>3</v>
      </c>
      <c r="O196" s="42"/>
      <c r="P196" s="39">
        <v>0</v>
      </c>
      <c r="Q196" s="39">
        <v>0</v>
      </c>
      <c r="R196" s="39">
        <v>0</v>
      </c>
      <c r="S196" s="39">
        <v>0</v>
      </c>
      <c r="T196" s="44">
        <v>0</v>
      </c>
      <c r="U196" s="44">
        <v>0</v>
      </c>
      <c r="V196" s="44">
        <v>0</v>
      </c>
      <c r="W196" s="29"/>
      <c r="X196" s="132"/>
    </row>
    <row r="197" spans="1:24" ht="15" hidden="1" customHeight="1" x14ac:dyDescent="0.25">
      <c r="A197" s="89">
        <v>4</v>
      </c>
      <c r="B197" s="42"/>
      <c r="C197" s="22">
        <v>0</v>
      </c>
      <c r="D197" s="23">
        <v>0</v>
      </c>
      <c r="E197" s="65">
        <f t="shared" si="30"/>
        <v>0</v>
      </c>
      <c r="F197" s="3" t="str">
        <f t="shared" si="31"/>
        <v>NO BET</v>
      </c>
      <c r="G197" s="66"/>
      <c r="H197" s="67">
        <f t="shared" si="32"/>
        <v>0</v>
      </c>
      <c r="I197" s="68"/>
      <c r="J197" s="29"/>
      <c r="K197" s="29"/>
      <c r="L197" s="87">
        <f t="shared" si="33"/>
        <v>0</v>
      </c>
      <c r="M197" s="132"/>
      <c r="N197" s="51">
        <v>4</v>
      </c>
      <c r="O197" s="42"/>
      <c r="P197" s="39">
        <v>0</v>
      </c>
      <c r="Q197" s="39">
        <v>0</v>
      </c>
      <c r="R197" s="39">
        <v>0</v>
      </c>
      <c r="S197" s="39">
        <v>0</v>
      </c>
      <c r="T197" s="44">
        <v>0</v>
      </c>
      <c r="U197" s="44">
        <v>0</v>
      </c>
      <c r="V197" s="44">
        <v>0</v>
      </c>
      <c r="W197" s="29"/>
      <c r="X197" s="132"/>
    </row>
    <row r="198" spans="1:24" ht="15" hidden="1" customHeight="1" x14ac:dyDescent="0.25">
      <c r="A198" s="89">
        <v>5</v>
      </c>
      <c r="B198" s="42"/>
      <c r="C198" s="22">
        <v>0</v>
      </c>
      <c r="D198" s="23">
        <v>0</v>
      </c>
      <c r="E198" s="65">
        <f t="shared" si="30"/>
        <v>0</v>
      </c>
      <c r="F198" s="3" t="str">
        <f t="shared" si="31"/>
        <v>NO BET</v>
      </c>
      <c r="G198" s="66"/>
      <c r="H198" s="67">
        <f t="shared" si="32"/>
        <v>0</v>
      </c>
      <c r="I198" s="68"/>
      <c r="J198" s="29"/>
      <c r="K198" s="29"/>
      <c r="L198" s="87">
        <f t="shared" si="33"/>
        <v>0</v>
      </c>
      <c r="M198" s="132"/>
      <c r="N198" s="51">
        <v>5</v>
      </c>
      <c r="O198" s="42"/>
      <c r="P198" s="39">
        <v>0</v>
      </c>
      <c r="Q198" s="39">
        <v>0</v>
      </c>
      <c r="R198" s="39">
        <v>0</v>
      </c>
      <c r="S198" s="39">
        <v>0</v>
      </c>
      <c r="T198" s="44">
        <v>0</v>
      </c>
      <c r="U198" s="44">
        <v>0</v>
      </c>
      <c r="V198" s="44">
        <v>0</v>
      </c>
      <c r="W198" s="29"/>
      <c r="X198" s="132"/>
    </row>
    <row r="199" spans="1:24" ht="15" hidden="1" customHeight="1" x14ac:dyDescent="0.25">
      <c r="A199" s="89">
        <v>6</v>
      </c>
      <c r="B199" s="42"/>
      <c r="C199" s="22">
        <v>0</v>
      </c>
      <c r="D199" s="23">
        <v>0</v>
      </c>
      <c r="E199" s="65">
        <f t="shared" si="30"/>
        <v>0</v>
      </c>
      <c r="F199" s="3" t="str">
        <f t="shared" si="31"/>
        <v>NO BET</v>
      </c>
      <c r="G199" s="66"/>
      <c r="H199" s="67">
        <f t="shared" si="32"/>
        <v>0</v>
      </c>
      <c r="I199" s="68"/>
      <c r="J199" s="29"/>
      <c r="K199" s="29"/>
      <c r="L199" s="87">
        <f t="shared" si="33"/>
        <v>0</v>
      </c>
      <c r="M199" s="132"/>
      <c r="N199" s="51">
        <v>6</v>
      </c>
      <c r="O199" s="42"/>
      <c r="P199" s="39">
        <v>0</v>
      </c>
      <c r="Q199" s="39">
        <v>0</v>
      </c>
      <c r="R199" s="39">
        <v>0</v>
      </c>
      <c r="S199" s="39">
        <v>0</v>
      </c>
      <c r="T199" s="44">
        <v>0</v>
      </c>
      <c r="U199" s="44">
        <v>0</v>
      </c>
      <c r="V199" s="44">
        <v>0</v>
      </c>
      <c r="W199" s="29"/>
      <c r="X199" s="132"/>
    </row>
    <row r="200" spans="1:24" ht="15" hidden="1" customHeight="1" x14ac:dyDescent="0.25">
      <c r="A200" s="89">
        <v>7</v>
      </c>
      <c r="B200" s="42"/>
      <c r="C200" s="26">
        <v>0</v>
      </c>
      <c r="D200" s="27">
        <v>0</v>
      </c>
      <c r="E200" s="65">
        <f t="shared" si="30"/>
        <v>0</v>
      </c>
      <c r="F200" s="3" t="str">
        <f t="shared" si="31"/>
        <v>NO BET</v>
      </c>
      <c r="G200" s="66"/>
      <c r="H200" s="67">
        <f t="shared" si="32"/>
        <v>0</v>
      </c>
      <c r="I200" s="69"/>
      <c r="J200" s="29"/>
      <c r="K200" s="29"/>
      <c r="L200" s="87">
        <f t="shared" si="33"/>
        <v>0</v>
      </c>
      <c r="M200" s="132"/>
      <c r="N200" s="51">
        <v>7</v>
      </c>
      <c r="O200" s="42"/>
      <c r="P200" s="39">
        <v>0</v>
      </c>
      <c r="Q200" s="39">
        <v>0</v>
      </c>
      <c r="R200" s="39">
        <v>0</v>
      </c>
      <c r="S200" s="39">
        <v>0</v>
      </c>
      <c r="T200" s="44">
        <v>0</v>
      </c>
      <c r="U200" s="44">
        <v>0</v>
      </c>
      <c r="V200" s="44">
        <v>0</v>
      </c>
      <c r="W200" s="29"/>
      <c r="X200" s="132"/>
    </row>
    <row r="201" spans="1:24" ht="15" hidden="1" customHeight="1" x14ac:dyDescent="0.25">
      <c r="A201" s="89">
        <v>8</v>
      </c>
      <c r="B201" s="42"/>
      <c r="C201" s="22">
        <v>0</v>
      </c>
      <c r="D201" s="23">
        <v>0</v>
      </c>
      <c r="E201" s="65">
        <f t="shared" si="30"/>
        <v>0</v>
      </c>
      <c r="F201" s="3" t="str">
        <f t="shared" si="31"/>
        <v>NO BET</v>
      </c>
      <c r="G201" s="66"/>
      <c r="H201" s="67">
        <f t="shared" si="32"/>
        <v>0</v>
      </c>
      <c r="I201" s="68"/>
      <c r="J201" s="29"/>
      <c r="K201" s="29"/>
      <c r="L201" s="87">
        <f t="shared" si="33"/>
        <v>0</v>
      </c>
      <c r="M201" s="132"/>
      <c r="N201" s="51">
        <v>8</v>
      </c>
      <c r="O201" s="42"/>
      <c r="P201" s="39">
        <v>0</v>
      </c>
      <c r="Q201" s="39">
        <v>0</v>
      </c>
      <c r="R201" s="39">
        <v>0</v>
      </c>
      <c r="S201" s="39">
        <v>0</v>
      </c>
      <c r="T201" s="44">
        <v>0</v>
      </c>
      <c r="U201" s="44">
        <v>0</v>
      </c>
      <c r="V201" s="44">
        <v>0</v>
      </c>
      <c r="W201" s="29"/>
      <c r="X201" s="132"/>
    </row>
    <row r="202" spans="1:24" ht="15" hidden="1" customHeight="1" x14ac:dyDescent="0.25">
      <c r="A202" s="89">
        <v>9</v>
      </c>
      <c r="B202" s="42"/>
      <c r="C202" s="22">
        <v>0</v>
      </c>
      <c r="D202" s="23">
        <v>0</v>
      </c>
      <c r="E202" s="65">
        <f t="shared" si="30"/>
        <v>0</v>
      </c>
      <c r="F202" s="3" t="str">
        <f t="shared" si="31"/>
        <v>NO BET</v>
      </c>
      <c r="G202" s="66"/>
      <c r="H202" s="67">
        <f t="shared" si="32"/>
        <v>0</v>
      </c>
      <c r="I202" s="68"/>
      <c r="J202" s="29"/>
      <c r="K202" s="29"/>
      <c r="L202" s="87">
        <f t="shared" si="33"/>
        <v>0</v>
      </c>
      <c r="M202" s="132"/>
      <c r="N202" s="51">
        <v>9</v>
      </c>
      <c r="O202" s="42"/>
      <c r="P202" s="39">
        <v>0</v>
      </c>
      <c r="Q202" s="39">
        <v>0</v>
      </c>
      <c r="R202" s="39">
        <v>0</v>
      </c>
      <c r="S202" s="39">
        <v>0</v>
      </c>
      <c r="T202" s="44">
        <v>0</v>
      </c>
      <c r="U202" s="44">
        <v>0</v>
      </c>
      <c r="V202" s="44">
        <v>0</v>
      </c>
      <c r="W202" s="29"/>
      <c r="X202" s="132"/>
    </row>
    <row r="203" spans="1:24" ht="15" hidden="1" customHeight="1" x14ac:dyDescent="0.25">
      <c r="A203" s="89">
        <v>10</v>
      </c>
      <c r="B203" s="42"/>
      <c r="C203" s="22">
        <v>0</v>
      </c>
      <c r="D203" s="23">
        <v>0</v>
      </c>
      <c r="E203" s="65">
        <f t="shared" si="30"/>
        <v>0</v>
      </c>
      <c r="F203" s="3" t="str">
        <f t="shared" si="31"/>
        <v>NO BET</v>
      </c>
      <c r="G203" s="66"/>
      <c r="H203" s="67">
        <f t="shared" si="32"/>
        <v>0</v>
      </c>
      <c r="I203" s="68"/>
      <c r="J203" s="29"/>
      <c r="K203" s="29"/>
      <c r="L203" s="88">
        <f t="shared" si="33"/>
        <v>0</v>
      </c>
      <c r="M203" s="132"/>
      <c r="N203" s="51">
        <v>10</v>
      </c>
      <c r="O203" s="42"/>
      <c r="P203" s="39">
        <v>0</v>
      </c>
      <c r="Q203" s="39">
        <v>0</v>
      </c>
      <c r="R203" s="39">
        <v>0</v>
      </c>
      <c r="S203" s="39">
        <v>0</v>
      </c>
      <c r="T203" s="44">
        <v>0</v>
      </c>
      <c r="U203" s="44">
        <v>0</v>
      </c>
      <c r="V203" s="44">
        <v>0</v>
      </c>
      <c r="W203" s="29"/>
      <c r="X203" s="132"/>
    </row>
    <row r="204" spans="1:24" ht="15" hidden="1" customHeight="1" x14ac:dyDescent="0.25">
      <c r="A204" s="89">
        <v>11</v>
      </c>
      <c r="B204" s="42"/>
      <c r="C204" s="22">
        <v>0</v>
      </c>
      <c r="D204" s="23">
        <v>0</v>
      </c>
      <c r="E204" s="65">
        <f t="shared" si="30"/>
        <v>0</v>
      </c>
      <c r="F204" s="3" t="str">
        <f t="shared" si="31"/>
        <v>NO BET</v>
      </c>
      <c r="G204" s="66"/>
      <c r="H204" s="67">
        <f t="shared" si="32"/>
        <v>0</v>
      </c>
      <c r="I204" s="68"/>
      <c r="J204" s="29"/>
      <c r="K204" s="29"/>
      <c r="L204" s="88">
        <f t="shared" si="33"/>
        <v>0</v>
      </c>
      <c r="M204" s="132"/>
      <c r="N204" s="51">
        <v>11</v>
      </c>
      <c r="O204" s="42"/>
      <c r="P204" s="39">
        <v>0</v>
      </c>
      <c r="Q204" s="39">
        <v>0</v>
      </c>
      <c r="R204" s="39">
        <v>0</v>
      </c>
      <c r="S204" s="39">
        <v>0</v>
      </c>
      <c r="T204" s="44">
        <v>0</v>
      </c>
      <c r="U204" s="44">
        <v>0</v>
      </c>
      <c r="V204" s="44">
        <v>0</v>
      </c>
      <c r="W204" s="29"/>
      <c r="X204" s="132"/>
    </row>
    <row r="205" spans="1:24" ht="15" hidden="1" customHeight="1" x14ac:dyDescent="0.25">
      <c r="A205" s="89">
        <v>12</v>
      </c>
      <c r="B205" s="42"/>
      <c r="C205" s="22">
        <v>0</v>
      </c>
      <c r="D205" s="23">
        <v>0</v>
      </c>
      <c r="E205" s="65">
        <f t="shared" si="30"/>
        <v>0</v>
      </c>
      <c r="F205" s="3" t="str">
        <f t="shared" si="31"/>
        <v>NO BET</v>
      </c>
      <c r="G205" s="66"/>
      <c r="H205" s="67">
        <f t="shared" si="32"/>
        <v>0</v>
      </c>
      <c r="I205" s="68"/>
      <c r="J205" s="29"/>
      <c r="K205" s="29"/>
      <c r="L205" s="88">
        <f t="shared" si="33"/>
        <v>0</v>
      </c>
      <c r="M205" s="132"/>
      <c r="N205" s="51">
        <v>12</v>
      </c>
      <c r="O205" s="42"/>
      <c r="P205" s="39">
        <v>0</v>
      </c>
      <c r="Q205" s="39">
        <v>0</v>
      </c>
      <c r="R205" s="39">
        <v>0</v>
      </c>
      <c r="S205" s="39">
        <v>0</v>
      </c>
      <c r="T205" s="44">
        <v>0</v>
      </c>
      <c r="U205" s="44">
        <v>0</v>
      </c>
      <c r="V205" s="44">
        <v>0</v>
      </c>
      <c r="W205" s="29"/>
      <c r="X205" s="132"/>
    </row>
    <row r="206" spans="1:24" ht="15" hidden="1" customHeight="1" x14ac:dyDescent="0.25">
      <c r="A206" s="89">
        <v>13</v>
      </c>
      <c r="B206" s="42"/>
      <c r="C206" s="22">
        <v>0</v>
      </c>
      <c r="D206" s="23">
        <v>0</v>
      </c>
      <c r="E206" s="65">
        <f t="shared" si="30"/>
        <v>0</v>
      </c>
      <c r="F206" s="3" t="str">
        <f t="shared" si="31"/>
        <v>NO BET</v>
      </c>
      <c r="G206" s="66"/>
      <c r="H206" s="67">
        <f t="shared" si="32"/>
        <v>0</v>
      </c>
      <c r="I206" s="68"/>
      <c r="J206" s="29"/>
      <c r="K206" s="29"/>
      <c r="L206" s="88">
        <f t="shared" si="33"/>
        <v>0</v>
      </c>
      <c r="M206" s="132"/>
      <c r="N206" s="51">
        <v>13</v>
      </c>
      <c r="O206" s="42"/>
      <c r="P206" s="39">
        <v>0</v>
      </c>
      <c r="Q206" s="39">
        <v>0</v>
      </c>
      <c r="R206" s="39">
        <v>0</v>
      </c>
      <c r="S206" s="39">
        <v>0</v>
      </c>
      <c r="T206" s="44">
        <v>0</v>
      </c>
      <c r="U206" s="44">
        <v>0</v>
      </c>
      <c r="V206" s="44">
        <v>0</v>
      </c>
      <c r="W206" s="29"/>
      <c r="X206" s="132"/>
    </row>
    <row r="207" spans="1:24" ht="15" hidden="1" customHeight="1" x14ac:dyDescent="0.25">
      <c r="A207" s="89">
        <v>14</v>
      </c>
      <c r="B207" s="42"/>
      <c r="C207" s="22">
        <v>0</v>
      </c>
      <c r="D207" s="23">
        <v>0</v>
      </c>
      <c r="E207" s="65">
        <f t="shared" si="30"/>
        <v>0</v>
      </c>
      <c r="F207" s="3" t="str">
        <f t="shared" si="31"/>
        <v>NO BET</v>
      </c>
      <c r="G207" s="66"/>
      <c r="H207" s="67">
        <f t="shared" si="32"/>
        <v>0</v>
      </c>
      <c r="I207" s="68"/>
      <c r="J207" s="29"/>
      <c r="K207" s="29"/>
      <c r="L207" s="88">
        <f t="shared" si="33"/>
        <v>0</v>
      </c>
      <c r="M207" s="132"/>
      <c r="N207" s="51">
        <v>14</v>
      </c>
      <c r="O207" s="42"/>
      <c r="P207" s="39">
        <v>0</v>
      </c>
      <c r="Q207" s="39">
        <v>0</v>
      </c>
      <c r="R207" s="39">
        <v>0</v>
      </c>
      <c r="S207" s="39">
        <v>0</v>
      </c>
      <c r="T207" s="44">
        <v>0</v>
      </c>
      <c r="U207" s="44">
        <v>0</v>
      </c>
      <c r="V207" s="44">
        <v>0</v>
      </c>
      <c r="W207" s="29"/>
      <c r="X207" s="132"/>
    </row>
    <row r="208" spans="1:24" ht="15" hidden="1" customHeight="1" x14ac:dyDescent="0.25">
      <c r="A208" s="89">
        <v>15</v>
      </c>
      <c r="B208" s="45"/>
      <c r="C208" s="26">
        <v>0</v>
      </c>
      <c r="D208" s="27">
        <v>0</v>
      </c>
      <c r="E208" s="61">
        <f t="shared" si="30"/>
        <v>0</v>
      </c>
      <c r="F208" s="46" t="str">
        <f t="shared" si="31"/>
        <v>NO BET</v>
      </c>
      <c r="G208" s="62"/>
      <c r="H208" s="63">
        <f t="shared" si="32"/>
        <v>0</v>
      </c>
      <c r="I208" s="64"/>
      <c r="J208" s="47"/>
      <c r="K208" s="47"/>
      <c r="L208" s="88">
        <f t="shared" si="33"/>
        <v>0</v>
      </c>
      <c r="M208" s="132"/>
      <c r="N208" s="47">
        <v>15</v>
      </c>
      <c r="O208" s="45"/>
      <c r="P208" s="48">
        <v>0</v>
      </c>
      <c r="Q208" s="48">
        <v>0</v>
      </c>
      <c r="R208" s="48">
        <v>0</v>
      </c>
      <c r="S208" s="48">
        <v>0</v>
      </c>
      <c r="T208" s="49">
        <v>0</v>
      </c>
      <c r="U208" s="49">
        <v>0</v>
      </c>
      <c r="V208" s="49">
        <v>0</v>
      </c>
      <c r="W208" s="29"/>
      <c r="X208" s="132"/>
    </row>
    <row r="209" spans="1:24" ht="15" hidden="1" customHeight="1" x14ac:dyDescent="0.25">
      <c r="A209" s="89">
        <v>16</v>
      </c>
      <c r="B209" s="42"/>
      <c r="C209" s="22">
        <v>0</v>
      </c>
      <c r="D209" s="23">
        <v>0</v>
      </c>
      <c r="E209" s="65">
        <f t="shared" si="30"/>
        <v>0</v>
      </c>
      <c r="F209" s="3" t="str">
        <f t="shared" si="31"/>
        <v>NO BET</v>
      </c>
      <c r="G209" s="66"/>
      <c r="H209" s="67">
        <f t="shared" si="32"/>
        <v>0</v>
      </c>
      <c r="I209" s="68"/>
      <c r="J209" s="29"/>
      <c r="K209" s="29"/>
      <c r="L209" s="88">
        <f t="shared" si="33"/>
        <v>0</v>
      </c>
      <c r="M209" s="132"/>
      <c r="N209" s="51">
        <v>16</v>
      </c>
      <c r="O209" s="42"/>
      <c r="P209" s="39">
        <v>0</v>
      </c>
      <c r="Q209" s="39">
        <v>0</v>
      </c>
      <c r="R209" s="39">
        <v>0</v>
      </c>
      <c r="S209" s="39">
        <v>0</v>
      </c>
      <c r="T209" s="44">
        <v>0</v>
      </c>
      <c r="U209" s="44">
        <v>0</v>
      </c>
      <c r="V209" s="44">
        <v>0</v>
      </c>
      <c r="W209" s="29"/>
      <c r="X209" s="132"/>
    </row>
    <row r="210" spans="1:24" ht="15" hidden="1" customHeight="1" x14ac:dyDescent="0.3">
      <c r="A210" s="89">
        <v>17</v>
      </c>
      <c r="B210" s="28"/>
      <c r="C210" s="22">
        <v>0</v>
      </c>
      <c r="D210" s="23">
        <v>0</v>
      </c>
      <c r="E210" s="65">
        <f t="shared" si="30"/>
        <v>0</v>
      </c>
      <c r="F210" s="3" t="str">
        <f t="shared" si="31"/>
        <v>NO BET</v>
      </c>
      <c r="G210" s="66"/>
      <c r="H210" s="67">
        <f t="shared" si="32"/>
        <v>0</v>
      </c>
      <c r="I210" s="68"/>
      <c r="J210" s="29"/>
      <c r="K210" s="29"/>
      <c r="L210" s="88">
        <f t="shared" si="33"/>
        <v>0</v>
      </c>
      <c r="M210" s="132"/>
      <c r="N210" s="51">
        <v>17</v>
      </c>
      <c r="O210" s="40"/>
      <c r="P210" s="39">
        <v>0</v>
      </c>
      <c r="Q210" s="39">
        <v>0</v>
      </c>
      <c r="R210" s="39">
        <v>0</v>
      </c>
      <c r="S210" s="39">
        <v>0</v>
      </c>
      <c r="T210" s="44">
        <v>0</v>
      </c>
      <c r="U210" s="44">
        <v>0</v>
      </c>
      <c r="V210" s="44">
        <v>0</v>
      </c>
      <c r="W210" s="29"/>
      <c r="X210" s="132"/>
    </row>
    <row r="211" spans="1:24" ht="15" hidden="1" customHeight="1" x14ac:dyDescent="0.3">
      <c r="A211" s="89">
        <v>18</v>
      </c>
      <c r="B211" s="28"/>
      <c r="C211" s="22">
        <v>0</v>
      </c>
      <c r="D211" s="23">
        <v>0</v>
      </c>
      <c r="E211" s="65">
        <f t="shared" si="30"/>
        <v>0</v>
      </c>
      <c r="F211" s="3" t="str">
        <f t="shared" si="31"/>
        <v>NO BET</v>
      </c>
      <c r="G211" s="66"/>
      <c r="H211" s="67">
        <f t="shared" si="32"/>
        <v>0</v>
      </c>
      <c r="I211" s="68"/>
      <c r="J211" s="29"/>
      <c r="K211" s="29"/>
      <c r="L211" s="88">
        <f t="shared" si="33"/>
        <v>0</v>
      </c>
      <c r="M211" s="132"/>
      <c r="N211" s="51">
        <v>18</v>
      </c>
      <c r="O211" s="40"/>
      <c r="P211" s="39">
        <v>0</v>
      </c>
      <c r="Q211" s="39">
        <v>0</v>
      </c>
      <c r="R211" s="39">
        <v>0</v>
      </c>
      <c r="S211" s="39">
        <v>0</v>
      </c>
      <c r="T211" s="44">
        <v>0</v>
      </c>
      <c r="U211" s="44">
        <v>0</v>
      </c>
      <c r="V211" s="44">
        <v>0</v>
      </c>
      <c r="W211" s="29"/>
      <c r="X211" s="132"/>
    </row>
    <row r="212" spans="1:24" ht="15" hidden="1" customHeight="1" x14ac:dyDescent="0.3">
      <c r="A212" s="89">
        <v>19</v>
      </c>
      <c r="B212" s="28"/>
      <c r="C212" s="22">
        <v>0</v>
      </c>
      <c r="D212" s="23">
        <v>0</v>
      </c>
      <c r="E212" s="65">
        <f t="shared" si="30"/>
        <v>0</v>
      </c>
      <c r="F212" s="3" t="str">
        <f t="shared" si="31"/>
        <v>NO BET</v>
      </c>
      <c r="G212" s="66"/>
      <c r="H212" s="67">
        <f t="shared" si="32"/>
        <v>0</v>
      </c>
      <c r="I212" s="68"/>
      <c r="J212" s="29"/>
      <c r="K212" s="29"/>
      <c r="L212" s="88">
        <f t="shared" si="33"/>
        <v>0</v>
      </c>
      <c r="M212" s="132"/>
      <c r="N212" s="51">
        <v>19</v>
      </c>
      <c r="O212" s="40"/>
      <c r="P212" s="39">
        <v>0</v>
      </c>
      <c r="Q212" s="39">
        <v>0</v>
      </c>
      <c r="R212" s="39">
        <v>0</v>
      </c>
      <c r="S212" s="39">
        <v>0</v>
      </c>
      <c r="T212" s="44">
        <v>0</v>
      </c>
      <c r="U212" s="44">
        <v>0</v>
      </c>
      <c r="V212" s="44">
        <v>0</v>
      </c>
      <c r="W212" s="29"/>
      <c r="X212" s="132"/>
    </row>
    <row r="213" spans="1:24" ht="15" hidden="1" customHeight="1" x14ac:dyDescent="0.3">
      <c r="A213" s="89">
        <v>20</v>
      </c>
      <c r="B213" s="28"/>
      <c r="C213" s="22">
        <v>0</v>
      </c>
      <c r="D213" s="23">
        <v>0</v>
      </c>
      <c r="E213" s="65">
        <f t="shared" si="30"/>
        <v>0</v>
      </c>
      <c r="F213" s="3" t="str">
        <f t="shared" si="31"/>
        <v>NO BET</v>
      </c>
      <c r="G213" s="66"/>
      <c r="H213" s="67">
        <f t="shared" si="32"/>
        <v>0</v>
      </c>
      <c r="I213" s="69"/>
      <c r="J213" s="29"/>
      <c r="K213" s="29"/>
      <c r="L213" s="88">
        <f t="shared" si="33"/>
        <v>0</v>
      </c>
      <c r="M213" s="132"/>
      <c r="N213" s="51">
        <v>20</v>
      </c>
      <c r="O213" s="40"/>
      <c r="P213" s="39">
        <v>0</v>
      </c>
      <c r="Q213" s="39">
        <v>0</v>
      </c>
      <c r="R213" s="39">
        <v>0</v>
      </c>
      <c r="S213" s="39">
        <v>0</v>
      </c>
      <c r="T213" s="44">
        <v>0</v>
      </c>
      <c r="U213" s="44">
        <v>0</v>
      </c>
      <c r="V213" s="44">
        <v>0</v>
      </c>
      <c r="W213" s="29"/>
      <c r="X213" s="132"/>
    </row>
    <row r="214" spans="1:24" ht="15" hidden="1" customHeight="1" x14ac:dyDescent="0.3">
      <c r="A214" s="89">
        <v>21</v>
      </c>
      <c r="B214" s="30"/>
      <c r="C214" s="22">
        <v>0</v>
      </c>
      <c r="D214" s="23">
        <v>0</v>
      </c>
      <c r="E214" s="65">
        <f t="shared" si="30"/>
        <v>0</v>
      </c>
      <c r="F214" s="3" t="str">
        <f t="shared" si="31"/>
        <v>NO BET</v>
      </c>
      <c r="G214" s="66"/>
      <c r="H214" s="67">
        <f t="shared" si="32"/>
        <v>0</v>
      </c>
      <c r="I214" s="68"/>
      <c r="J214" s="29"/>
      <c r="K214" s="29"/>
      <c r="L214" s="88">
        <f t="shared" si="33"/>
        <v>0</v>
      </c>
      <c r="M214" s="132"/>
      <c r="N214" s="51">
        <v>21</v>
      </c>
      <c r="O214" s="40"/>
      <c r="P214" s="39">
        <v>0</v>
      </c>
      <c r="Q214" s="39">
        <v>0</v>
      </c>
      <c r="R214" s="39">
        <v>0</v>
      </c>
      <c r="S214" s="39">
        <v>0</v>
      </c>
      <c r="T214" s="44">
        <v>0</v>
      </c>
      <c r="U214" s="44">
        <v>0</v>
      </c>
      <c r="V214" s="44">
        <v>0</v>
      </c>
      <c r="W214" s="29"/>
      <c r="X214" s="132"/>
    </row>
    <row r="215" spans="1:24" ht="15" hidden="1" customHeight="1" x14ac:dyDescent="0.3">
      <c r="A215" s="89">
        <v>22</v>
      </c>
      <c r="B215" s="28"/>
      <c r="C215" s="26">
        <v>0</v>
      </c>
      <c r="D215" s="27">
        <v>0</v>
      </c>
      <c r="E215" s="65">
        <f t="shared" si="30"/>
        <v>0</v>
      </c>
      <c r="F215" s="3" t="str">
        <f t="shared" si="31"/>
        <v>NO BET</v>
      </c>
      <c r="G215" s="66"/>
      <c r="H215" s="67">
        <f t="shared" si="32"/>
        <v>0</v>
      </c>
      <c r="I215" s="68"/>
      <c r="J215" s="29"/>
      <c r="K215" s="29"/>
      <c r="L215" s="88">
        <f t="shared" si="33"/>
        <v>0</v>
      </c>
      <c r="M215" s="132"/>
      <c r="N215" s="51">
        <v>22</v>
      </c>
      <c r="O215" s="40"/>
      <c r="P215" s="39">
        <v>0</v>
      </c>
      <c r="Q215" s="39">
        <v>0</v>
      </c>
      <c r="R215" s="39">
        <v>0</v>
      </c>
      <c r="S215" s="39">
        <v>0</v>
      </c>
      <c r="T215" s="44">
        <v>0</v>
      </c>
      <c r="U215" s="44">
        <v>0</v>
      </c>
      <c r="V215" s="44">
        <v>0</v>
      </c>
      <c r="W215" s="29"/>
      <c r="X215" s="132"/>
    </row>
    <row r="216" spans="1:24" ht="15" hidden="1" customHeight="1" x14ac:dyDescent="0.3">
      <c r="A216" s="89">
        <v>23</v>
      </c>
      <c r="B216" s="28"/>
      <c r="C216" s="22">
        <v>0</v>
      </c>
      <c r="D216" s="23">
        <v>0</v>
      </c>
      <c r="E216" s="65">
        <f t="shared" si="30"/>
        <v>0</v>
      </c>
      <c r="F216" s="3" t="str">
        <f t="shared" si="31"/>
        <v>NO BET</v>
      </c>
      <c r="G216" s="66"/>
      <c r="H216" s="67">
        <f t="shared" si="32"/>
        <v>0</v>
      </c>
      <c r="I216" s="68"/>
      <c r="J216" s="29"/>
      <c r="K216" s="29"/>
      <c r="L216" s="88">
        <f t="shared" si="33"/>
        <v>0</v>
      </c>
      <c r="M216" s="132"/>
      <c r="N216" s="51">
        <v>23</v>
      </c>
      <c r="O216" s="40"/>
      <c r="P216" s="39">
        <v>0</v>
      </c>
      <c r="Q216" s="39">
        <v>0</v>
      </c>
      <c r="R216" s="39">
        <v>0</v>
      </c>
      <c r="S216" s="39">
        <v>0</v>
      </c>
      <c r="T216" s="44">
        <v>0</v>
      </c>
      <c r="U216" s="44">
        <v>0</v>
      </c>
      <c r="V216" s="44">
        <v>0</v>
      </c>
      <c r="W216" s="29"/>
      <c r="X216" s="132"/>
    </row>
    <row r="217" spans="1:24" ht="15" hidden="1" customHeight="1" x14ac:dyDescent="0.3">
      <c r="A217" s="89">
        <v>24</v>
      </c>
      <c r="B217" s="28"/>
      <c r="C217" s="22">
        <v>0</v>
      </c>
      <c r="D217" s="23">
        <v>0</v>
      </c>
      <c r="E217" s="65">
        <f t="shared" si="30"/>
        <v>0</v>
      </c>
      <c r="F217" s="3" t="str">
        <f t="shared" si="31"/>
        <v>NO BET</v>
      </c>
      <c r="G217" s="66"/>
      <c r="H217" s="67">
        <f t="shared" si="32"/>
        <v>0</v>
      </c>
      <c r="I217" s="68"/>
      <c r="J217" s="29"/>
      <c r="K217" s="29"/>
      <c r="L217" s="88">
        <f t="shared" si="33"/>
        <v>0</v>
      </c>
      <c r="M217" s="132"/>
      <c r="N217" s="51">
        <v>24</v>
      </c>
      <c r="O217" s="40"/>
      <c r="P217" s="39">
        <v>0</v>
      </c>
      <c r="Q217" s="39">
        <v>0</v>
      </c>
      <c r="R217" s="39">
        <v>0</v>
      </c>
      <c r="S217" s="39">
        <v>0</v>
      </c>
      <c r="T217" s="44">
        <v>0</v>
      </c>
      <c r="U217" s="44">
        <v>0</v>
      </c>
      <c r="V217" s="44">
        <v>0</v>
      </c>
      <c r="W217" s="29"/>
      <c r="X217" s="132"/>
    </row>
    <row r="218" spans="1:24" ht="15" hidden="1" customHeight="1" x14ac:dyDescent="0.25">
      <c r="N218" s="321"/>
      <c r="O218" s="321"/>
      <c r="P218" s="321"/>
      <c r="Q218" s="321"/>
      <c r="R218" s="321"/>
      <c r="S218" s="321"/>
      <c r="T218" s="321"/>
      <c r="U218" s="29"/>
      <c r="V218" s="91"/>
    </row>
    <row r="219" spans="1:24" ht="15" hidden="1" customHeight="1" x14ac:dyDescent="0.25">
      <c r="A219" s="24"/>
      <c r="B219" s="24"/>
      <c r="C219" s="2"/>
      <c r="D219" s="4"/>
      <c r="E219" s="5" t="s">
        <v>11</v>
      </c>
      <c r="F219" s="6">
        <f>SUM(F194:F217)</f>
        <v>0</v>
      </c>
      <c r="G219" s="7" t="s">
        <v>12</v>
      </c>
      <c r="H219" s="6">
        <f>SUM(H194:H218)</f>
        <v>0</v>
      </c>
      <c r="N219" s="136"/>
      <c r="O219" s="321"/>
      <c r="P219" s="321"/>
      <c r="Q219" s="136"/>
      <c r="R219" s="136"/>
      <c r="S219" s="136"/>
      <c r="T219" s="136"/>
      <c r="U219" s="139" t="s">
        <v>18</v>
      </c>
      <c r="V219" s="140"/>
      <c r="W219" s="141"/>
    </row>
    <row r="220" spans="1:24" ht="15" hidden="1" customHeight="1" x14ac:dyDescent="0.25"/>
    <row r="221" spans="1:24" ht="15" hidden="1" customHeight="1" x14ac:dyDescent="0.25">
      <c r="A221" s="10" t="s">
        <v>6</v>
      </c>
      <c r="B221" s="8" t="s">
        <v>13</v>
      </c>
      <c r="C221" s="324"/>
      <c r="D221" s="324"/>
      <c r="E221" s="320" t="s">
        <v>10</v>
      </c>
      <c r="F221" s="327">
        <v>0.9</v>
      </c>
      <c r="G221" s="328" t="s">
        <v>2</v>
      </c>
      <c r="H221" s="329">
        <v>100</v>
      </c>
      <c r="I221" s="144" t="s">
        <v>1</v>
      </c>
      <c r="J221" s="330" t="s">
        <v>21</v>
      </c>
      <c r="K221" s="330" t="s">
        <v>21</v>
      </c>
      <c r="L221" s="9"/>
      <c r="N221" s="10" t="s">
        <v>6</v>
      </c>
      <c r="O221" s="8" t="s">
        <v>13</v>
      </c>
      <c r="P221" s="31"/>
      <c r="Q221" s="31"/>
      <c r="R221" s="31"/>
      <c r="S221" s="31"/>
      <c r="T221" s="31"/>
      <c r="U221" s="31"/>
      <c r="V221" s="31"/>
      <c r="W221" s="143" t="s">
        <v>56</v>
      </c>
    </row>
    <row r="222" spans="1:24" ht="15" hidden="1" customHeight="1" x14ac:dyDescent="0.25">
      <c r="A222" s="8" t="s">
        <v>7</v>
      </c>
      <c r="B222" s="43">
        <v>8</v>
      </c>
      <c r="C222" s="324"/>
      <c r="D222" s="324"/>
      <c r="E222" s="320"/>
      <c r="F222" s="327"/>
      <c r="G222" s="328"/>
      <c r="H222" s="329"/>
      <c r="I222" s="322" t="s">
        <v>61</v>
      </c>
      <c r="J222" s="330"/>
      <c r="K222" s="330"/>
      <c r="L222" s="8"/>
      <c r="M222" s="2"/>
      <c r="N222" s="8" t="s">
        <v>7</v>
      </c>
      <c r="O222" s="50">
        <v>8</v>
      </c>
      <c r="P222" s="33"/>
      <c r="Q222" s="33"/>
      <c r="R222" s="33"/>
      <c r="S222" s="33"/>
      <c r="T222" s="33"/>
      <c r="U222" s="33"/>
      <c r="V222" s="32"/>
      <c r="W222" s="143" t="s">
        <v>57</v>
      </c>
      <c r="X222" s="2"/>
    </row>
    <row r="223" spans="1:24" ht="15" hidden="1" customHeight="1" x14ac:dyDescent="0.25">
      <c r="A223" s="9"/>
      <c r="B223" s="9"/>
      <c r="C223" s="9"/>
      <c r="D223" s="322" t="s">
        <v>25</v>
      </c>
      <c r="E223" s="331" t="s">
        <v>26</v>
      </c>
      <c r="F223" s="9"/>
      <c r="G223" s="9"/>
      <c r="H223" s="9"/>
      <c r="I223" s="322"/>
      <c r="J223" s="142" t="s">
        <v>45</v>
      </c>
      <c r="K223" s="333" t="s">
        <v>29</v>
      </c>
      <c r="L223" s="134" t="s">
        <v>27</v>
      </c>
      <c r="M223" s="2"/>
      <c r="N223" s="32"/>
      <c r="O223" s="33"/>
      <c r="P223" s="33" t="s">
        <v>19</v>
      </c>
      <c r="Q223" s="33"/>
      <c r="R223" s="33"/>
      <c r="S223" s="33"/>
      <c r="T223" s="33" t="s">
        <v>20</v>
      </c>
      <c r="U223" s="34"/>
      <c r="V223" s="34"/>
      <c r="W223" s="322" t="s">
        <v>39</v>
      </c>
      <c r="X223" s="2"/>
    </row>
    <row r="224" spans="1:24" ht="15" hidden="1" customHeight="1" x14ac:dyDescent="0.25">
      <c r="A224" s="1" t="s">
        <v>15</v>
      </c>
      <c r="B224" s="25"/>
      <c r="C224" s="1" t="s">
        <v>8</v>
      </c>
      <c r="D224" s="322"/>
      <c r="E224" s="331"/>
      <c r="F224" s="1" t="s">
        <v>0</v>
      </c>
      <c r="G224" s="1" t="s">
        <v>9</v>
      </c>
      <c r="H224" s="1" t="s">
        <v>3</v>
      </c>
      <c r="I224" s="322"/>
      <c r="J224" s="142" t="s">
        <v>30</v>
      </c>
      <c r="K224" s="333"/>
      <c r="L224" s="134" t="s">
        <v>28</v>
      </c>
      <c r="N224" s="35" t="s">
        <v>16</v>
      </c>
      <c r="O224" s="35" t="s">
        <v>17</v>
      </c>
      <c r="P224" s="36" t="s">
        <v>67</v>
      </c>
      <c r="Q224" s="37" t="s">
        <v>68</v>
      </c>
      <c r="R224" s="37" t="s">
        <v>62</v>
      </c>
      <c r="S224" s="37" t="s">
        <v>63</v>
      </c>
      <c r="T224" s="37" t="s">
        <v>64</v>
      </c>
      <c r="U224" s="37" t="s">
        <v>65</v>
      </c>
      <c r="V224" s="37" t="s">
        <v>66</v>
      </c>
      <c r="W224" s="322"/>
    </row>
    <row r="225" spans="1:24" ht="15" hidden="1" customHeight="1" x14ac:dyDescent="0.25">
      <c r="A225" s="89">
        <v>1</v>
      </c>
      <c r="B225" s="45"/>
      <c r="C225" s="26">
        <v>0</v>
      </c>
      <c r="D225" s="27">
        <v>0</v>
      </c>
      <c r="E225" s="61">
        <f t="shared" ref="E225:E248" si="34">D225</f>
        <v>0</v>
      </c>
      <c r="F225" s="46" t="str">
        <f t="shared" ref="F225:F248" si="35">IF(I225="B", $H$4/C225*$F$4,IF(E225&lt;=C225,$I$4,IF(E225&gt;C225,SUM($H$4/C225*$F$4,0,ROUNDUP(,0)))))</f>
        <v>NO BET</v>
      </c>
      <c r="G225" s="62"/>
      <c r="H225" s="63">
        <f>IF(F225="NO BET",0,IF(G225&gt;1,F225*-1,IF(G225=1,SUM(F225*E225-F225,0))))</f>
        <v>0</v>
      </c>
      <c r="I225" s="64"/>
      <c r="J225" s="47"/>
      <c r="K225" s="47"/>
      <c r="L225" s="87">
        <f>SUM(I225*J225*K225)</f>
        <v>0</v>
      </c>
      <c r="M225" s="132"/>
      <c r="N225" s="47">
        <v>1</v>
      </c>
      <c r="O225" s="45"/>
      <c r="P225" s="48">
        <v>0</v>
      </c>
      <c r="Q225" s="48">
        <v>0</v>
      </c>
      <c r="R225" s="48">
        <v>0</v>
      </c>
      <c r="S225" s="48">
        <v>0</v>
      </c>
      <c r="T225" s="49">
        <v>0</v>
      </c>
      <c r="U225" s="49">
        <v>0</v>
      </c>
      <c r="V225" s="49">
        <v>0</v>
      </c>
      <c r="W225" s="29"/>
      <c r="X225" s="132"/>
    </row>
    <row r="226" spans="1:24" ht="15" hidden="1" customHeight="1" x14ac:dyDescent="0.25">
      <c r="A226" s="89">
        <v>2</v>
      </c>
      <c r="B226" s="42"/>
      <c r="C226" s="26">
        <v>0</v>
      </c>
      <c r="D226" s="27">
        <v>0</v>
      </c>
      <c r="E226" s="65">
        <f t="shared" si="34"/>
        <v>0</v>
      </c>
      <c r="F226" s="3" t="str">
        <f t="shared" si="35"/>
        <v>NO BET</v>
      </c>
      <c r="G226" s="66"/>
      <c r="H226" s="67">
        <f t="shared" ref="H226:H248" si="36">IF(F226="NO BET",0,IF(G226&gt;1,F226*-1,IF(G226=1,SUM(F226*E226-F226,0))))</f>
        <v>0</v>
      </c>
      <c r="I226" s="68"/>
      <c r="J226" s="29"/>
      <c r="K226" s="29"/>
      <c r="L226" s="87">
        <f t="shared" ref="L226:L248" si="37">SUM(I226*J226*K226)</f>
        <v>0</v>
      </c>
      <c r="M226" s="132"/>
      <c r="N226" s="51">
        <v>2</v>
      </c>
      <c r="O226" s="42"/>
      <c r="P226" s="39">
        <v>0</v>
      </c>
      <c r="Q226" s="39">
        <v>0</v>
      </c>
      <c r="R226" s="39">
        <v>0</v>
      </c>
      <c r="S226" s="39">
        <v>0</v>
      </c>
      <c r="T226" s="44">
        <v>0</v>
      </c>
      <c r="U226" s="44">
        <v>0</v>
      </c>
      <c r="V226" s="44">
        <v>0</v>
      </c>
      <c r="W226" s="29"/>
      <c r="X226" s="132"/>
    </row>
    <row r="227" spans="1:24" ht="15" hidden="1" customHeight="1" x14ac:dyDescent="0.25">
      <c r="A227" s="89">
        <v>3</v>
      </c>
      <c r="B227" s="42"/>
      <c r="C227" s="22">
        <v>0</v>
      </c>
      <c r="D227" s="23">
        <v>0</v>
      </c>
      <c r="E227" s="65">
        <f t="shared" si="34"/>
        <v>0</v>
      </c>
      <c r="F227" s="3" t="str">
        <f t="shared" si="35"/>
        <v>NO BET</v>
      </c>
      <c r="G227" s="66"/>
      <c r="H227" s="67">
        <f t="shared" si="36"/>
        <v>0</v>
      </c>
      <c r="I227" s="68"/>
      <c r="J227" s="29"/>
      <c r="K227" s="29"/>
      <c r="L227" s="87">
        <f t="shared" si="37"/>
        <v>0</v>
      </c>
      <c r="M227" s="132"/>
      <c r="N227" s="51">
        <v>3</v>
      </c>
      <c r="O227" s="42"/>
      <c r="P227" s="39">
        <v>0</v>
      </c>
      <c r="Q227" s="39">
        <v>0</v>
      </c>
      <c r="R227" s="39">
        <v>0</v>
      </c>
      <c r="S227" s="39">
        <v>0</v>
      </c>
      <c r="T227" s="44">
        <v>0</v>
      </c>
      <c r="U227" s="44">
        <v>0</v>
      </c>
      <c r="V227" s="44">
        <v>0</v>
      </c>
      <c r="W227" s="29"/>
      <c r="X227" s="132"/>
    </row>
    <row r="228" spans="1:24" ht="15" hidden="1" customHeight="1" x14ac:dyDescent="0.25">
      <c r="A228" s="89">
        <v>4</v>
      </c>
      <c r="B228" s="42"/>
      <c r="C228" s="22">
        <v>0</v>
      </c>
      <c r="D228" s="23">
        <v>0</v>
      </c>
      <c r="E228" s="65">
        <f t="shared" si="34"/>
        <v>0</v>
      </c>
      <c r="F228" s="3" t="str">
        <f t="shared" si="35"/>
        <v>NO BET</v>
      </c>
      <c r="G228" s="66"/>
      <c r="H228" s="67">
        <f t="shared" si="36"/>
        <v>0</v>
      </c>
      <c r="I228" s="68"/>
      <c r="J228" s="29"/>
      <c r="K228" s="29"/>
      <c r="L228" s="87">
        <f t="shared" si="37"/>
        <v>0</v>
      </c>
      <c r="M228" s="132"/>
      <c r="N228" s="51">
        <v>4</v>
      </c>
      <c r="O228" s="42"/>
      <c r="P228" s="39">
        <v>0</v>
      </c>
      <c r="Q228" s="39">
        <v>0</v>
      </c>
      <c r="R228" s="39">
        <v>0</v>
      </c>
      <c r="S228" s="39">
        <v>0</v>
      </c>
      <c r="T228" s="44">
        <v>0</v>
      </c>
      <c r="U228" s="44">
        <v>0</v>
      </c>
      <c r="V228" s="44">
        <v>0</v>
      </c>
      <c r="W228" s="29"/>
      <c r="X228" s="132"/>
    </row>
    <row r="229" spans="1:24" ht="15" hidden="1" customHeight="1" x14ac:dyDescent="0.25">
      <c r="A229" s="89">
        <v>5</v>
      </c>
      <c r="B229" s="42"/>
      <c r="C229" s="22">
        <v>0</v>
      </c>
      <c r="D229" s="23">
        <v>0</v>
      </c>
      <c r="E229" s="65">
        <f t="shared" si="34"/>
        <v>0</v>
      </c>
      <c r="F229" s="3" t="str">
        <f t="shared" si="35"/>
        <v>NO BET</v>
      </c>
      <c r="G229" s="66"/>
      <c r="H229" s="67">
        <f t="shared" si="36"/>
        <v>0</v>
      </c>
      <c r="I229" s="68"/>
      <c r="J229" s="29"/>
      <c r="K229" s="29"/>
      <c r="L229" s="87">
        <f t="shared" si="37"/>
        <v>0</v>
      </c>
      <c r="M229" s="132"/>
      <c r="N229" s="51">
        <v>5</v>
      </c>
      <c r="O229" s="42"/>
      <c r="P229" s="39">
        <v>0</v>
      </c>
      <c r="Q229" s="39">
        <v>0</v>
      </c>
      <c r="R229" s="39">
        <v>0</v>
      </c>
      <c r="S229" s="39">
        <v>0</v>
      </c>
      <c r="T229" s="44">
        <v>0</v>
      </c>
      <c r="U229" s="44">
        <v>0</v>
      </c>
      <c r="V229" s="44">
        <v>0</v>
      </c>
      <c r="W229" s="29"/>
      <c r="X229" s="132"/>
    </row>
    <row r="230" spans="1:24" ht="15" hidden="1" customHeight="1" x14ac:dyDescent="0.25">
      <c r="A230" s="89">
        <v>6</v>
      </c>
      <c r="B230" s="42"/>
      <c r="C230" s="22">
        <v>0</v>
      </c>
      <c r="D230" s="23">
        <v>0</v>
      </c>
      <c r="E230" s="65">
        <f t="shared" si="34"/>
        <v>0</v>
      </c>
      <c r="F230" s="3" t="str">
        <f t="shared" si="35"/>
        <v>NO BET</v>
      </c>
      <c r="G230" s="66"/>
      <c r="H230" s="67">
        <f t="shared" si="36"/>
        <v>0</v>
      </c>
      <c r="I230" s="68"/>
      <c r="J230" s="29"/>
      <c r="K230" s="29"/>
      <c r="L230" s="87">
        <f t="shared" si="37"/>
        <v>0</v>
      </c>
      <c r="M230" s="132"/>
      <c r="N230" s="51">
        <v>6</v>
      </c>
      <c r="O230" s="42"/>
      <c r="P230" s="39">
        <v>0</v>
      </c>
      <c r="Q230" s="39">
        <v>0</v>
      </c>
      <c r="R230" s="39">
        <v>0</v>
      </c>
      <c r="S230" s="39">
        <v>0</v>
      </c>
      <c r="T230" s="44">
        <v>0</v>
      </c>
      <c r="U230" s="44">
        <v>0</v>
      </c>
      <c r="V230" s="44">
        <v>0</v>
      </c>
      <c r="W230" s="29"/>
      <c r="X230" s="132"/>
    </row>
    <row r="231" spans="1:24" ht="15" hidden="1" customHeight="1" x14ac:dyDescent="0.25">
      <c r="A231" s="89">
        <v>7</v>
      </c>
      <c r="B231" s="42"/>
      <c r="C231" s="26">
        <v>0</v>
      </c>
      <c r="D231" s="27">
        <v>0</v>
      </c>
      <c r="E231" s="65">
        <f t="shared" si="34"/>
        <v>0</v>
      </c>
      <c r="F231" s="3" t="str">
        <f t="shared" si="35"/>
        <v>NO BET</v>
      </c>
      <c r="G231" s="66"/>
      <c r="H231" s="67">
        <f t="shared" si="36"/>
        <v>0</v>
      </c>
      <c r="I231" s="69"/>
      <c r="J231" s="29"/>
      <c r="K231" s="29"/>
      <c r="L231" s="87">
        <f t="shared" si="37"/>
        <v>0</v>
      </c>
      <c r="M231" s="132"/>
      <c r="N231" s="51">
        <v>7</v>
      </c>
      <c r="O231" s="42"/>
      <c r="P231" s="39">
        <v>0</v>
      </c>
      <c r="Q231" s="39">
        <v>0</v>
      </c>
      <c r="R231" s="39">
        <v>0</v>
      </c>
      <c r="S231" s="39">
        <v>0</v>
      </c>
      <c r="T231" s="44">
        <v>0</v>
      </c>
      <c r="U231" s="44">
        <v>0</v>
      </c>
      <c r="V231" s="44">
        <v>0</v>
      </c>
      <c r="W231" s="29"/>
      <c r="X231" s="132"/>
    </row>
    <row r="232" spans="1:24" ht="15" hidden="1" customHeight="1" x14ac:dyDescent="0.25">
      <c r="A232" s="89">
        <v>8</v>
      </c>
      <c r="B232" s="42"/>
      <c r="C232" s="22">
        <v>0</v>
      </c>
      <c r="D232" s="23">
        <v>0</v>
      </c>
      <c r="E232" s="65">
        <f t="shared" si="34"/>
        <v>0</v>
      </c>
      <c r="F232" s="3" t="str">
        <f t="shared" si="35"/>
        <v>NO BET</v>
      </c>
      <c r="G232" s="66"/>
      <c r="H232" s="67">
        <f t="shared" si="36"/>
        <v>0</v>
      </c>
      <c r="I232" s="68"/>
      <c r="J232" s="29"/>
      <c r="K232" s="29"/>
      <c r="L232" s="87">
        <f t="shared" si="37"/>
        <v>0</v>
      </c>
      <c r="M232" s="132"/>
      <c r="N232" s="51">
        <v>8</v>
      </c>
      <c r="O232" s="42"/>
      <c r="P232" s="39">
        <v>0</v>
      </c>
      <c r="Q232" s="39">
        <v>0</v>
      </c>
      <c r="R232" s="39">
        <v>0</v>
      </c>
      <c r="S232" s="39">
        <v>0</v>
      </c>
      <c r="T232" s="44">
        <v>0</v>
      </c>
      <c r="U232" s="44">
        <v>0</v>
      </c>
      <c r="V232" s="44">
        <v>0</v>
      </c>
      <c r="W232" s="29"/>
      <c r="X232" s="132"/>
    </row>
    <row r="233" spans="1:24" ht="15" hidden="1" customHeight="1" x14ac:dyDescent="0.25">
      <c r="A233" s="89">
        <v>9</v>
      </c>
      <c r="B233" s="42"/>
      <c r="C233" s="22">
        <v>0</v>
      </c>
      <c r="D233" s="23">
        <v>0</v>
      </c>
      <c r="E233" s="65">
        <f t="shared" si="34"/>
        <v>0</v>
      </c>
      <c r="F233" s="3" t="str">
        <f t="shared" si="35"/>
        <v>NO BET</v>
      </c>
      <c r="G233" s="66"/>
      <c r="H233" s="67">
        <f t="shared" si="36"/>
        <v>0</v>
      </c>
      <c r="I233" s="68"/>
      <c r="J233" s="29"/>
      <c r="K233" s="29"/>
      <c r="L233" s="87">
        <f t="shared" si="37"/>
        <v>0</v>
      </c>
      <c r="M233" s="132"/>
      <c r="N233" s="51">
        <v>9</v>
      </c>
      <c r="O233" s="42"/>
      <c r="P233" s="39">
        <v>0</v>
      </c>
      <c r="Q233" s="39">
        <v>0</v>
      </c>
      <c r="R233" s="39">
        <v>0</v>
      </c>
      <c r="S233" s="39">
        <v>0</v>
      </c>
      <c r="T233" s="44">
        <v>0</v>
      </c>
      <c r="U233" s="44">
        <v>0</v>
      </c>
      <c r="V233" s="44">
        <v>0</v>
      </c>
      <c r="W233" s="29"/>
      <c r="X233" s="132"/>
    </row>
    <row r="234" spans="1:24" ht="15" hidden="1" customHeight="1" x14ac:dyDescent="0.25">
      <c r="A234" s="89">
        <v>10</v>
      </c>
      <c r="B234" s="42"/>
      <c r="C234" s="22">
        <v>0</v>
      </c>
      <c r="D234" s="23">
        <v>0</v>
      </c>
      <c r="E234" s="65">
        <f t="shared" si="34"/>
        <v>0</v>
      </c>
      <c r="F234" s="3" t="str">
        <f t="shared" si="35"/>
        <v>NO BET</v>
      </c>
      <c r="G234" s="66"/>
      <c r="H234" s="67">
        <f t="shared" si="36"/>
        <v>0</v>
      </c>
      <c r="I234" s="68"/>
      <c r="J234" s="29"/>
      <c r="K234" s="29"/>
      <c r="L234" s="88">
        <f t="shared" si="37"/>
        <v>0</v>
      </c>
      <c r="M234" s="132"/>
      <c r="N234" s="51">
        <v>10</v>
      </c>
      <c r="O234" s="42"/>
      <c r="P234" s="39">
        <v>0</v>
      </c>
      <c r="Q234" s="39">
        <v>0</v>
      </c>
      <c r="R234" s="39">
        <v>0</v>
      </c>
      <c r="S234" s="39">
        <v>0</v>
      </c>
      <c r="T234" s="44">
        <v>0</v>
      </c>
      <c r="U234" s="44">
        <v>0</v>
      </c>
      <c r="V234" s="44">
        <v>0</v>
      </c>
      <c r="W234" s="29"/>
      <c r="X234" s="132"/>
    </row>
    <row r="235" spans="1:24" ht="15" hidden="1" customHeight="1" x14ac:dyDescent="0.25">
      <c r="A235" s="89">
        <v>11</v>
      </c>
      <c r="B235" s="42"/>
      <c r="C235" s="22">
        <v>0</v>
      </c>
      <c r="D235" s="23">
        <v>0</v>
      </c>
      <c r="E235" s="65">
        <f t="shared" si="34"/>
        <v>0</v>
      </c>
      <c r="F235" s="3" t="str">
        <f t="shared" si="35"/>
        <v>NO BET</v>
      </c>
      <c r="G235" s="66"/>
      <c r="H235" s="67">
        <f t="shared" si="36"/>
        <v>0</v>
      </c>
      <c r="I235" s="68"/>
      <c r="J235" s="29"/>
      <c r="K235" s="29"/>
      <c r="L235" s="88">
        <f t="shared" si="37"/>
        <v>0</v>
      </c>
      <c r="M235" s="132"/>
      <c r="N235" s="51">
        <v>11</v>
      </c>
      <c r="O235" s="42"/>
      <c r="P235" s="39">
        <v>0</v>
      </c>
      <c r="Q235" s="39">
        <v>0</v>
      </c>
      <c r="R235" s="39">
        <v>0</v>
      </c>
      <c r="S235" s="39">
        <v>0</v>
      </c>
      <c r="T235" s="44">
        <v>0</v>
      </c>
      <c r="U235" s="44">
        <v>0</v>
      </c>
      <c r="V235" s="44">
        <v>0</v>
      </c>
      <c r="W235" s="29"/>
      <c r="X235" s="132"/>
    </row>
    <row r="236" spans="1:24" ht="15" hidden="1" customHeight="1" x14ac:dyDescent="0.25">
      <c r="A236" s="89">
        <v>12</v>
      </c>
      <c r="B236" s="42"/>
      <c r="C236" s="22">
        <v>0</v>
      </c>
      <c r="D236" s="23">
        <v>0</v>
      </c>
      <c r="E236" s="65">
        <f t="shared" si="34"/>
        <v>0</v>
      </c>
      <c r="F236" s="3" t="str">
        <f t="shared" si="35"/>
        <v>NO BET</v>
      </c>
      <c r="G236" s="66"/>
      <c r="H236" s="67">
        <f t="shared" si="36"/>
        <v>0</v>
      </c>
      <c r="I236" s="68"/>
      <c r="J236" s="29"/>
      <c r="K236" s="29"/>
      <c r="L236" s="88">
        <f t="shared" si="37"/>
        <v>0</v>
      </c>
      <c r="M236" s="132"/>
      <c r="N236" s="51">
        <v>12</v>
      </c>
      <c r="O236" s="42"/>
      <c r="P236" s="39">
        <v>0</v>
      </c>
      <c r="Q236" s="39">
        <v>0</v>
      </c>
      <c r="R236" s="39">
        <v>0</v>
      </c>
      <c r="S236" s="39">
        <v>0</v>
      </c>
      <c r="T236" s="44">
        <v>0</v>
      </c>
      <c r="U236" s="44">
        <v>0</v>
      </c>
      <c r="V236" s="44">
        <v>0</v>
      </c>
      <c r="W236" s="29"/>
      <c r="X236" s="132"/>
    </row>
    <row r="237" spans="1:24" ht="15" hidden="1" customHeight="1" x14ac:dyDescent="0.25">
      <c r="A237" s="89">
        <v>13</v>
      </c>
      <c r="B237" s="42"/>
      <c r="C237" s="22">
        <v>0</v>
      </c>
      <c r="D237" s="23">
        <v>0</v>
      </c>
      <c r="E237" s="65">
        <f t="shared" si="34"/>
        <v>0</v>
      </c>
      <c r="F237" s="3" t="str">
        <f t="shared" si="35"/>
        <v>NO BET</v>
      </c>
      <c r="G237" s="66"/>
      <c r="H237" s="67">
        <f t="shared" si="36"/>
        <v>0</v>
      </c>
      <c r="I237" s="68"/>
      <c r="J237" s="29"/>
      <c r="K237" s="29"/>
      <c r="L237" s="88">
        <f t="shared" si="37"/>
        <v>0</v>
      </c>
      <c r="M237" s="132"/>
      <c r="N237" s="51">
        <v>13</v>
      </c>
      <c r="O237" s="42"/>
      <c r="P237" s="39">
        <v>0</v>
      </c>
      <c r="Q237" s="39">
        <v>0</v>
      </c>
      <c r="R237" s="39">
        <v>0</v>
      </c>
      <c r="S237" s="39">
        <v>0</v>
      </c>
      <c r="T237" s="44">
        <v>0</v>
      </c>
      <c r="U237" s="44">
        <v>0</v>
      </c>
      <c r="V237" s="44">
        <v>0</v>
      </c>
      <c r="W237" s="29"/>
      <c r="X237" s="132"/>
    </row>
    <row r="238" spans="1:24" ht="15" hidden="1" customHeight="1" x14ac:dyDescent="0.25">
      <c r="A238" s="89">
        <v>14</v>
      </c>
      <c r="B238" s="42"/>
      <c r="C238" s="22">
        <v>0</v>
      </c>
      <c r="D238" s="23">
        <v>0</v>
      </c>
      <c r="E238" s="65">
        <f t="shared" si="34"/>
        <v>0</v>
      </c>
      <c r="F238" s="3" t="str">
        <f t="shared" si="35"/>
        <v>NO BET</v>
      </c>
      <c r="G238" s="66"/>
      <c r="H238" s="67">
        <f t="shared" si="36"/>
        <v>0</v>
      </c>
      <c r="I238" s="68"/>
      <c r="J238" s="29"/>
      <c r="K238" s="29"/>
      <c r="L238" s="88">
        <f t="shared" si="37"/>
        <v>0</v>
      </c>
      <c r="M238" s="132"/>
      <c r="N238" s="51">
        <v>14</v>
      </c>
      <c r="O238" s="42"/>
      <c r="P238" s="39">
        <v>0</v>
      </c>
      <c r="Q238" s="39">
        <v>0</v>
      </c>
      <c r="R238" s="39">
        <v>0</v>
      </c>
      <c r="S238" s="39">
        <v>0</v>
      </c>
      <c r="T238" s="44">
        <v>0</v>
      </c>
      <c r="U238" s="44">
        <v>0</v>
      </c>
      <c r="V238" s="44">
        <v>0</v>
      </c>
      <c r="W238" s="29"/>
      <c r="X238" s="132"/>
    </row>
    <row r="239" spans="1:24" ht="15" hidden="1" customHeight="1" x14ac:dyDescent="0.25">
      <c r="A239" s="89">
        <v>15</v>
      </c>
      <c r="B239" s="45"/>
      <c r="C239" s="26">
        <v>0</v>
      </c>
      <c r="D239" s="27">
        <v>0</v>
      </c>
      <c r="E239" s="61">
        <f t="shared" si="34"/>
        <v>0</v>
      </c>
      <c r="F239" s="46" t="str">
        <f t="shared" si="35"/>
        <v>NO BET</v>
      </c>
      <c r="G239" s="62"/>
      <c r="H239" s="63">
        <f t="shared" si="36"/>
        <v>0</v>
      </c>
      <c r="I239" s="64"/>
      <c r="J239" s="47"/>
      <c r="K239" s="47"/>
      <c r="L239" s="88">
        <f t="shared" si="37"/>
        <v>0</v>
      </c>
      <c r="M239" s="132"/>
      <c r="N239" s="47">
        <v>15</v>
      </c>
      <c r="O239" s="45"/>
      <c r="P239" s="48">
        <v>0</v>
      </c>
      <c r="Q239" s="48">
        <v>0</v>
      </c>
      <c r="R239" s="48">
        <v>0</v>
      </c>
      <c r="S239" s="48">
        <v>0</v>
      </c>
      <c r="T239" s="49">
        <v>0</v>
      </c>
      <c r="U239" s="49">
        <v>0</v>
      </c>
      <c r="V239" s="49">
        <v>0</v>
      </c>
      <c r="W239" s="29"/>
      <c r="X239" s="132"/>
    </row>
    <row r="240" spans="1:24" ht="15" hidden="1" customHeight="1" x14ac:dyDescent="0.25">
      <c r="A240" s="89">
        <v>16</v>
      </c>
      <c r="B240" s="42"/>
      <c r="C240" s="22">
        <v>0</v>
      </c>
      <c r="D240" s="23">
        <v>0</v>
      </c>
      <c r="E240" s="65">
        <f t="shared" si="34"/>
        <v>0</v>
      </c>
      <c r="F240" s="3" t="str">
        <f t="shared" si="35"/>
        <v>NO BET</v>
      </c>
      <c r="G240" s="66"/>
      <c r="H240" s="67">
        <f t="shared" si="36"/>
        <v>0</v>
      </c>
      <c r="I240" s="68"/>
      <c r="J240" s="29"/>
      <c r="K240" s="29"/>
      <c r="L240" s="88">
        <f t="shared" si="37"/>
        <v>0</v>
      </c>
      <c r="M240" s="132"/>
      <c r="N240" s="51">
        <v>16</v>
      </c>
      <c r="O240" s="42"/>
      <c r="P240" s="39">
        <v>0</v>
      </c>
      <c r="Q240" s="39">
        <v>0</v>
      </c>
      <c r="R240" s="39">
        <v>0</v>
      </c>
      <c r="S240" s="39">
        <v>0</v>
      </c>
      <c r="T240" s="44">
        <v>0</v>
      </c>
      <c r="U240" s="44">
        <v>0</v>
      </c>
      <c r="V240" s="44">
        <v>0</v>
      </c>
      <c r="W240" s="29"/>
      <c r="X240" s="132"/>
    </row>
    <row r="241" spans="1:24" ht="15" hidden="1" customHeight="1" x14ac:dyDescent="0.3">
      <c r="A241" s="89">
        <v>17</v>
      </c>
      <c r="B241" s="28"/>
      <c r="C241" s="22">
        <v>0</v>
      </c>
      <c r="D241" s="23">
        <v>0</v>
      </c>
      <c r="E241" s="65">
        <f t="shared" si="34"/>
        <v>0</v>
      </c>
      <c r="F241" s="3" t="str">
        <f t="shared" si="35"/>
        <v>NO BET</v>
      </c>
      <c r="G241" s="66"/>
      <c r="H241" s="67">
        <f t="shared" si="36"/>
        <v>0</v>
      </c>
      <c r="I241" s="68"/>
      <c r="J241" s="29"/>
      <c r="K241" s="29"/>
      <c r="L241" s="88">
        <f t="shared" si="37"/>
        <v>0</v>
      </c>
      <c r="M241" s="132"/>
      <c r="N241" s="51">
        <v>17</v>
      </c>
      <c r="O241" s="40"/>
      <c r="P241" s="39">
        <v>0</v>
      </c>
      <c r="Q241" s="39">
        <v>0</v>
      </c>
      <c r="R241" s="39">
        <v>0</v>
      </c>
      <c r="S241" s="39">
        <v>0</v>
      </c>
      <c r="T241" s="44">
        <v>0</v>
      </c>
      <c r="U241" s="44">
        <v>0</v>
      </c>
      <c r="V241" s="44">
        <v>0</v>
      </c>
      <c r="W241" s="29"/>
      <c r="X241" s="132"/>
    </row>
    <row r="242" spans="1:24" ht="15" hidden="1" customHeight="1" x14ac:dyDescent="0.3">
      <c r="A242" s="89">
        <v>18</v>
      </c>
      <c r="B242" s="28"/>
      <c r="C242" s="22">
        <v>0</v>
      </c>
      <c r="D242" s="23">
        <v>0</v>
      </c>
      <c r="E242" s="65">
        <f t="shared" si="34"/>
        <v>0</v>
      </c>
      <c r="F242" s="3" t="str">
        <f t="shared" si="35"/>
        <v>NO BET</v>
      </c>
      <c r="G242" s="66"/>
      <c r="H242" s="67">
        <f t="shared" si="36"/>
        <v>0</v>
      </c>
      <c r="I242" s="68"/>
      <c r="J242" s="29"/>
      <c r="K242" s="29"/>
      <c r="L242" s="88">
        <f t="shared" si="37"/>
        <v>0</v>
      </c>
      <c r="M242" s="132"/>
      <c r="N242" s="51">
        <v>18</v>
      </c>
      <c r="O242" s="40"/>
      <c r="P242" s="39">
        <v>0</v>
      </c>
      <c r="Q242" s="39">
        <v>0</v>
      </c>
      <c r="R242" s="39">
        <v>0</v>
      </c>
      <c r="S242" s="39">
        <v>0</v>
      </c>
      <c r="T242" s="44">
        <v>0</v>
      </c>
      <c r="U242" s="44">
        <v>0</v>
      </c>
      <c r="V242" s="44">
        <v>0</v>
      </c>
      <c r="W242" s="29"/>
      <c r="X242" s="132"/>
    </row>
    <row r="243" spans="1:24" ht="15" hidden="1" customHeight="1" x14ac:dyDescent="0.3">
      <c r="A243" s="89">
        <v>19</v>
      </c>
      <c r="B243" s="28"/>
      <c r="C243" s="22">
        <v>0</v>
      </c>
      <c r="D243" s="23">
        <v>0</v>
      </c>
      <c r="E243" s="65">
        <f t="shared" si="34"/>
        <v>0</v>
      </c>
      <c r="F243" s="3" t="str">
        <f t="shared" si="35"/>
        <v>NO BET</v>
      </c>
      <c r="G243" s="66"/>
      <c r="H243" s="67">
        <f t="shared" si="36"/>
        <v>0</v>
      </c>
      <c r="I243" s="68"/>
      <c r="J243" s="29"/>
      <c r="K243" s="29"/>
      <c r="L243" s="88">
        <f t="shared" si="37"/>
        <v>0</v>
      </c>
      <c r="M243" s="132"/>
      <c r="N243" s="51">
        <v>19</v>
      </c>
      <c r="O243" s="40"/>
      <c r="P243" s="39">
        <v>0</v>
      </c>
      <c r="Q243" s="39">
        <v>0</v>
      </c>
      <c r="R243" s="39">
        <v>0</v>
      </c>
      <c r="S243" s="39">
        <v>0</v>
      </c>
      <c r="T243" s="44">
        <v>0</v>
      </c>
      <c r="U243" s="44">
        <v>0</v>
      </c>
      <c r="V243" s="44">
        <v>0</v>
      </c>
      <c r="W243" s="29"/>
      <c r="X243" s="132"/>
    </row>
    <row r="244" spans="1:24" ht="15" hidden="1" customHeight="1" x14ac:dyDescent="0.3">
      <c r="A244" s="89">
        <v>20</v>
      </c>
      <c r="B244" s="28"/>
      <c r="C244" s="22">
        <v>0</v>
      </c>
      <c r="D244" s="23">
        <v>0</v>
      </c>
      <c r="E244" s="65">
        <f t="shared" si="34"/>
        <v>0</v>
      </c>
      <c r="F244" s="3" t="str">
        <f t="shared" si="35"/>
        <v>NO BET</v>
      </c>
      <c r="G244" s="66"/>
      <c r="H244" s="67">
        <f t="shared" si="36"/>
        <v>0</v>
      </c>
      <c r="I244" s="69"/>
      <c r="J244" s="29"/>
      <c r="K244" s="29"/>
      <c r="L244" s="88">
        <f t="shared" si="37"/>
        <v>0</v>
      </c>
      <c r="M244" s="132"/>
      <c r="N244" s="51">
        <v>20</v>
      </c>
      <c r="O244" s="40"/>
      <c r="P244" s="39">
        <v>0</v>
      </c>
      <c r="Q244" s="39">
        <v>0</v>
      </c>
      <c r="R244" s="39">
        <v>0</v>
      </c>
      <c r="S244" s="39">
        <v>0</v>
      </c>
      <c r="T244" s="44">
        <v>0</v>
      </c>
      <c r="U244" s="44">
        <v>0</v>
      </c>
      <c r="V244" s="44">
        <v>0</v>
      </c>
      <c r="W244" s="29"/>
      <c r="X244" s="132"/>
    </row>
    <row r="245" spans="1:24" ht="15" hidden="1" customHeight="1" x14ac:dyDescent="0.3">
      <c r="A245" s="89">
        <v>21</v>
      </c>
      <c r="B245" s="30"/>
      <c r="C245" s="22">
        <v>0</v>
      </c>
      <c r="D245" s="23">
        <v>0</v>
      </c>
      <c r="E245" s="65">
        <f t="shared" si="34"/>
        <v>0</v>
      </c>
      <c r="F245" s="3" t="str">
        <f t="shared" si="35"/>
        <v>NO BET</v>
      </c>
      <c r="G245" s="66"/>
      <c r="H245" s="67">
        <f t="shared" si="36"/>
        <v>0</v>
      </c>
      <c r="I245" s="68"/>
      <c r="J245" s="29"/>
      <c r="K245" s="29"/>
      <c r="L245" s="88">
        <f t="shared" si="37"/>
        <v>0</v>
      </c>
      <c r="M245" s="132"/>
      <c r="N245" s="51">
        <v>21</v>
      </c>
      <c r="O245" s="40"/>
      <c r="P245" s="39">
        <v>0</v>
      </c>
      <c r="Q245" s="39">
        <v>0</v>
      </c>
      <c r="R245" s="39">
        <v>0</v>
      </c>
      <c r="S245" s="39">
        <v>0</v>
      </c>
      <c r="T245" s="44">
        <v>0</v>
      </c>
      <c r="U245" s="44">
        <v>0</v>
      </c>
      <c r="V245" s="44">
        <v>0</v>
      </c>
      <c r="W245" s="29"/>
      <c r="X245" s="132"/>
    </row>
    <row r="246" spans="1:24" ht="15" hidden="1" customHeight="1" x14ac:dyDescent="0.3">
      <c r="A246" s="89">
        <v>22</v>
      </c>
      <c r="B246" s="28"/>
      <c r="C246" s="26">
        <v>0</v>
      </c>
      <c r="D246" s="27">
        <v>0</v>
      </c>
      <c r="E246" s="65">
        <f t="shared" si="34"/>
        <v>0</v>
      </c>
      <c r="F246" s="3" t="str">
        <f t="shared" si="35"/>
        <v>NO BET</v>
      </c>
      <c r="G246" s="66"/>
      <c r="H246" s="67">
        <f t="shared" si="36"/>
        <v>0</v>
      </c>
      <c r="I246" s="68"/>
      <c r="J246" s="29"/>
      <c r="K246" s="29"/>
      <c r="L246" s="88">
        <f t="shared" si="37"/>
        <v>0</v>
      </c>
      <c r="M246" s="132"/>
      <c r="N246" s="51">
        <v>22</v>
      </c>
      <c r="O246" s="40"/>
      <c r="P246" s="39">
        <v>0</v>
      </c>
      <c r="Q246" s="39">
        <v>0</v>
      </c>
      <c r="R246" s="39">
        <v>0</v>
      </c>
      <c r="S246" s="39">
        <v>0</v>
      </c>
      <c r="T246" s="44">
        <v>0</v>
      </c>
      <c r="U246" s="44">
        <v>0</v>
      </c>
      <c r="V246" s="44">
        <v>0</v>
      </c>
      <c r="W246" s="29"/>
      <c r="X246" s="132"/>
    </row>
    <row r="247" spans="1:24" ht="15" hidden="1" customHeight="1" x14ac:dyDescent="0.3">
      <c r="A247" s="89">
        <v>23</v>
      </c>
      <c r="B247" s="28"/>
      <c r="C247" s="22">
        <v>0</v>
      </c>
      <c r="D247" s="23">
        <v>0</v>
      </c>
      <c r="E247" s="65">
        <f t="shared" si="34"/>
        <v>0</v>
      </c>
      <c r="F247" s="3" t="str">
        <f t="shared" si="35"/>
        <v>NO BET</v>
      </c>
      <c r="G247" s="66"/>
      <c r="H247" s="67">
        <f t="shared" si="36"/>
        <v>0</v>
      </c>
      <c r="I247" s="68"/>
      <c r="J247" s="29"/>
      <c r="K247" s="29"/>
      <c r="L247" s="88">
        <f t="shared" si="37"/>
        <v>0</v>
      </c>
      <c r="M247" s="132"/>
      <c r="N247" s="51">
        <v>23</v>
      </c>
      <c r="O247" s="40"/>
      <c r="P247" s="39">
        <v>0</v>
      </c>
      <c r="Q247" s="39">
        <v>0</v>
      </c>
      <c r="R247" s="39">
        <v>0</v>
      </c>
      <c r="S247" s="39">
        <v>0</v>
      </c>
      <c r="T247" s="44">
        <v>0</v>
      </c>
      <c r="U247" s="44">
        <v>0</v>
      </c>
      <c r="V247" s="44">
        <v>0</v>
      </c>
      <c r="W247" s="29"/>
      <c r="X247" s="132"/>
    </row>
    <row r="248" spans="1:24" ht="15" hidden="1" customHeight="1" x14ac:dyDescent="0.3">
      <c r="A248" s="89">
        <v>24</v>
      </c>
      <c r="B248" s="28"/>
      <c r="C248" s="22">
        <v>0</v>
      </c>
      <c r="D248" s="23">
        <v>0</v>
      </c>
      <c r="E248" s="65">
        <f t="shared" si="34"/>
        <v>0</v>
      </c>
      <c r="F248" s="3" t="str">
        <f t="shared" si="35"/>
        <v>NO BET</v>
      </c>
      <c r="G248" s="66"/>
      <c r="H248" s="67">
        <f t="shared" si="36"/>
        <v>0</v>
      </c>
      <c r="I248" s="68"/>
      <c r="J248" s="29"/>
      <c r="K248" s="29"/>
      <c r="L248" s="88">
        <f t="shared" si="37"/>
        <v>0</v>
      </c>
      <c r="M248" s="132"/>
      <c r="N248" s="51">
        <v>24</v>
      </c>
      <c r="O248" s="40"/>
      <c r="P248" s="39">
        <v>0</v>
      </c>
      <c r="Q248" s="39">
        <v>0</v>
      </c>
      <c r="R248" s="39">
        <v>0</v>
      </c>
      <c r="S248" s="39">
        <v>0</v>
      </c>
      <c r="T248" s="44">
        <v>0</v>
      </c>
      <c r="U248" s="44">
        <v>0</v>
      </c>
      <c r="V248" s="44">
        <v>0</v>
      </c>
      <c r="W248" s="29"/>
      <c r="X248" s="132"/>
    </row>
    <row r="249" spans="1:24" ht="15" hidden="1" customHeight="1" x14ac:dyDescent="0.25">
      <c r="N249" s="321"/>
      <c r="O249" s="321"/>
      <c r="P249" s="321"/>
      <c r="Q249" s="321"/>
      <c r="R249" s="321"/>
      <c r="S249" s="321"/>
      <c r="T249" s="321"/>
      <c r="U249" s="29"/>
      <c r="V249" s="91"/>
    </row>
    <row r="250" spans="1:24" ht="15" hidden="1" customHeight="1" x14ac:dyDescent="0.25">
      <c r="A250" s="24"/>
      <c r="B250" s="24"/>
      <c r="C250" s="2"/>
      <c r="D250" s="4"/>
      <c r="E250" s="5" t="s">
        <v>11</v>
      </c>
      <c r="F250" s="6">
        <f>SUM(F225:F248)</f>
        <v>0</v>
      </c>
      <c r="G250" s="7" t="s">
        <v>12</v>
      </c>
      <c r="H250" s="6">
        <f>SUM(H225:H249)</f>
        <v>0</v>
      </c>
      <c r="N250" s="136"/>
      <c r="O250" s="321"/>
      <c r="P250" s="321"/>
      <c r="Q250" s="136"/>
      <c r="R250" s="136"/>
      <c r="S250" s="136"/>
      <c r="T250" s="136"/>
      <c r="U250" s="139" t="s">
        <v>18</v>
      </c>
      <c r="V250" s="140"/>
      <c r="W250" s="141"/>
    </row>
    <row r="251" spans="1:24" ht="15" hidden="1" customHeight="1" x14ac:dyDescent="0.25"/>
    <row r="252" spans="1:24" ht="15" customHeight="1" x14ac:dyDescent="0.25">
      <c r="E252" s="334" t="s">
        <v>46</v>
      </c>
      <c r="F252" s="334"/>
      <c r="G252" s="334"/>
      <c r="H252" s="21">
        <f>H33+H64+H95+H126+H157+H188+H219+H250</f>
        <v>24.682360794644936</v>
      </c>
      <c r="P252" s="334" t="s">
        <v>53</v>
      </c>
      <c r="Q252" s="334"/>
      <c r="R252" s="334"/>
      <c r="S252" s="137">
        <v>349</v>
      </c>
      <c r="T252" s="138"/>
    </row>
    <row r="253" spans="1:24" ht="15" customHeight="1" x14ac:dyDescent="0.35">
      <c r="E253" s="72"/>
      <c r="F253" s="58"/>
      <c r="G253" s="59"/>
      <c r="H253" s="58"/>
      <c r="I253" s="72"/>
    </row>
    <row r="254" spans="1:24" ht="15" customHeight="1" x14ac:dyDescent="0.25">
      <c r="A254" s="332" t="s">
        <v>24</v>
      </c>
      <c r="B254" s="332"/>
      <c r="C254" s="332"/>
      <c r="D254" s="332"/>
      <c r="E254" s="332"/>
      <c r="F254" s="332"/>
      <c r="G254" s="332"/>
      <c r="H254" s="332"/>
      <c r="I254" s="332"/>
      <c r="J254" s="332"/>
      <c r="K254" s="332"/>
      <c r="L254" s="332"/>
      <c r="M254" s="332"/>
      <c r="N254" s="332"/>
      <c r="O254" s="332"/>
      <c r="P254" s="332"/>
      <c r="Q254" s="332"/>
      <c r="R254" s="332"/>
      <c r="S254" s="332"/>
      <c r="T254" s="332"/>
      <c r="U254" s="332"/>
      <c r="V254" s="332"/>
      <c r="W254" s="9"/>
    </row>
    <row r="255" spans="1:24" ht="15" customHeight="1" x14ac:dyDescent="0.25">
      <c r="A255" s="332"/>
      <c r="B255" s="332"/>
      <c r="C255" s="332"/>
      <c r="D255" s="332"/>
      <c r="E255" s="332"/>
      <c r="F255" s="332"/>
      <c r="G255" s="332"/>
      <c r="H255" s="332"/>
      <c r="I255" s="332"/>
      <c r="J255" s="332"/>
      <c r="K255" s="332"/>
      <c r="L255" s="332"/>
      <c r="M255" s="332"/>
      <c r="N255" s="332"/>
      <c r="O255" s="332"/>
      <c r="P255" s="332"/>
      <c r="Q255" s="332"/>
      <c r="R255" s="332"/>
      <c r="S255" s="332"/>
      <c r="T255" s="332"/>
      <c r="U255" s="332"/>
      <c r="V255" s="332"/>
      <c r="W255" s="9"/>
    </row>
    <row r="256" spans="1:24" ht="15" customHeight="1" x14ac:dyDescent="0.25">
      <c r="A256" s="332"/>
      <c r="B256" s="332"/>
      <c r="C256" s="332"/>
      <c r="D256" s="332"/>
      <c r="E256" s="332"/>
      <c r="F256" s="332"/>
      <c r="G256" s="332"/>
      <c r="H256" s="332"/>
      <c r="I256" s="332"/>
      <c r="J256" s="332"/>
      <c r="K256" s="332"/>
      <c r="L256" s="332"/>
      <c r="M256" s="332"/>
      <c r="N256" s="332"/>
      <c r="O256" s="332"/>
      <c r="P256" s="332"/>
      <c r="Q256" s="332"/>
      <c r="R256" s="332"/>
      <c r="S256" s="332"/>
      <c r="T256" s="332"/>
      <c r="U256" s="332"/>
      <c r="V256" s="332"/>
      <c r="W256" s="9"/>
    </row>
  </sheetData>
  <mergeCells count="124">
    <mergeCell ref="I1:J1"/>
    <mergeCell ref="W37:W38"/>
    <mergeCell ref="W68:W69"/>
    <mergeCell ref="W99:W100"/>
    <mergeCell ref="W130:W131"/>
    <mergeCell ref="W161:W162"/>
    <mergeCell ref="W192:W193"/>
    <mergeCell ref="W223:W224"/>
    <mergeCell ref="P252:R252"/>
    <mergeCell ref="N249:T249"/>
    <mergeCell ref="J4:J5"/>
    <mergeCell ref="N32:T32"/>
    <mergeCell ref="J35:J36"/>
    <mergeCell ref="N125:T125"/>
    <mergeCell ref="K128:K129"/>
    <mergeCell ref="K159:K160"/>
    <mergeCell ref="N156:T156"/>
    <mergeCell ref="K4:K5"/>
    <mergeCell ref="K35:K36"/>
    <mergeCell ref="K66:K67"/>
    <mergeCell ref="K97:K98"/>
    <mergeCell ref="O33:P33"/>
    <mergeCell ref="O64:P64"/>
    <mergeCell ref="O95:P95"/>
    <mergeCell ref="A254:V256"/>
    <mergeCell ref="D161:D162"/>
    <mergeCell ref="E161:E162"/>
    <mergeCell ref="D192:D193"/>
    <mergeCell ref="E192:E193"/>
    <mergeCell ref="D223:D224"/>
    <mergeCell ref="E223:E224"/>
    <mergeCell ref="K6:K7"/>
    <mergeCell ref="K37:K38"/>
    <mergeCell ref="K68:K69"/>
    <mergeCell ref="K99:K100"/>
    <mergeCell ref="K130:K131"/>
    <mergeCell ref="K161:K162"/>
    <mergeCell ref="K192:K193"/>
    <mergeCell ref="K223:K224"/>
    <mergeCell ref="F190:F191"/>
    <mergeCell ref="G190:G191"/>
    <mergeCell ref="H190:H191"/>
    <mergeCell ref="J159:J160"/>
    <mergeCell ref="E159:E160"/>
    <mergeCell ref="I5:I7"/>
    <mergeCell ref="I36:I38"/>
    <mergeCell ref="F159:F160"/>
    <mergeCell ref="E252:G252"/>
    <mergeCell ref="D6:D7"/>
    <mergeCell ref="E6:E7"/>
    <mergeCell ref="D37:D38"/>
    <mergeCell ref="E37:E38"/>
    <mergeCell ref="D68:D69"/>
    <mergeCell ref="E68:E69"/>
    <mergeCell ref="D99:D100"/>
    <mergeCell ref="E99:E100"/>
    <mergeCell ref="D130:D131"/>
    <mergeCell ref="E130:E131"/>
    <mergeCell ref="E97:E98"/>
    <mergeCell ref="F97:F98"/>
    <mergeCell ref="G97:G98"/>
    <mergeCell ref="H97:H98"/>
    <mergeCell ref="E128:E129"/>
    <mergeCell ref="F128:F129"/>
    <mergeCell ref="G159:G160"/>
    <mergeCell ref="E4:E5"/>
    <mergeCell ref="F4:F5"/>
    <mergeCell ref="G4:G5"/>
    <mergeCell ref="H4:H5"/>
    <mergeCell ref="E35:E36"/>
    <mergeCell ref="F35:F36"/>
    <mergeCell ref="G35:G36"/>
    <mergeCell ref="H35:H36"/>
    <mergeCell ref="E66:E67"/>
    <mergeCell ref="F66:F67"/>
    <mergeCell ref="G66:G67"/>
    <mergeCell ref="H66:H67"/>
    <mergeCell ref="O126:P126"/>
    <mergeCell ref="O157:P157"/>
    <mergeCell ref="H128:H129"/>
    <mergeCell ref="N63:T63"/>
    <mergeCell ref="N187:T187"/>
    <mergeCell ref="J66:J67"/>
    <mergeCell ref="N94:T94"/>
    <mergeCell ref="J97:J98"/>
    <mergeCell ref="J128:J129"/>
    <mergeCell ref="I67:I69"/>
    <mergeCell ref="I98:I100"/>
    <mergeCell ref="I129:I131"/>
    <mergeCell ref="J221:J222"/>
    <mergeCell ref="J190:J191"/>
    <mergeCell ref="K190:K191"/>
    <mergeCell ref="K221:K222"/>
    <mergeCell ref="N218:T218"/>
    <mergeCell ref="O188:P188"/>
    <mergeCell ref="O219:P219"/>
    <mergeCell ref="H159:H160"/>
    <mergeCell ref="I160:I162"/>
    <mergeCell ref="I191:I193"/>
    <mergeCell ref="I222:I224"/>
    <mergeCell ref="E190:E191"/>
    <mergeCell ref="O250:P250"/>
    <mergeCell ref="W6:W7"/>
    <mergeCell ref="C4:D4"/>
    <mergeCell ref="C5:D5"/>
    <mergeCell ref="C221:D221"/>
    <mergeCell ref="C222:D222"/>
    <mergeCell ref="C191:D191"/>
    <mergeCell ref="C190:D190"/>
    <mergeCell ref="C160:D160"/>
    <mergeCell ref="C159:D159"/>
    <mergeCell ref="C128:D128"/>
    <mergeCell ref="C129:D129"/>
    <mergeCell ref="C97:D97"/>
    <mergeCell ref="C98:D98"/>
    <mergeCell ref="C67:D67"/>
    <mergeCell ref="C66:D66"/>
    <mergeCell ref="C36:D36"/>
    <mergeCell ref="C35:D35"/>
    <mergeCell ref="E221:E222"/>
    <mergeCell ref="F221:F222"/>
    <mergeCell ref="G221:G222"/>
    <mergeCell ref="H221:H222"/>
    <mergeCell ref="G128:G129"/>
  </mergeCells>
  <dataValidations count="2">
    <dataValidation type="list" allowBlank="1" showInputMessage="1" showErrorMessage="1" sqref="B35 N35" xr:uid="{2FE89634-B71B-490A-A258-BCB18BEFCE30}">
      <formula1>#REF!</formula1>
    </dataValidation>
    <dataValidation type="list" allowBlank="1" showInputMessage="1" showErrorMessage="1" sqref="B4 N4" xr:uid="{686BAEB8-DEF7-482C-9CEF-3597FE1735FB}">
      <formula1>#REF!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FED1D-17B0-4CFE-A8A9-75AB20611FB6}">
  <dimension ref="A1:X256"/>
  <sheetViews>
    <sheetView topLeftCell="A135" workbookViewId="0">
      <selection activeCell="O146" sqref="O146"/>
    </sheetView>
  </sheetViews>
  <sheetFormatPr defaultRowHeight="15" x14ac:dyDescent="0.25"/>
  <cols>
    <col min="1" max="1" width="6.7109375" style="11" customWidth="1"/>
    <col min="2" max="2" width="24.7109375" style="11" customWidth="1"/>
    <col min="3" max="4" width="9.7109375" style="11" customWidth="1"/>
    <col min="5" max="5" width="9.7109375" style="70" customWidth="1"/>
    <col min="6" max="12" width="9.7109375" style="11" customWidth="1"/>
    <col min="13" max="13" width="5.7109375" style="11" customWidth="1"/>
    <col min="14" max="14" width="8.7109375" style="11" customWidth="1"/>
    <col min="15" max="15" width="24.7109375" style="11" customWidth="1"/>
    <col min="16" max="19" width="9.7109375" style="11" customWidth="1"/>
    <col min="20" max="22" width="17.7109375" style="11" customWidth="1"/>
    <col min="23" max="23" width="7.7109375" style="11" customWidth="1"/>
    <col min="24" max="24" width="7.28515625" style="11" customWidth="1"/>
    <col min="25" max="16384" width="9.140625" style="11"/>
  </cols>
  <sheetData>
    <row r="1" spans="1:24" ht="15.75" x14ac:dyDescent="0.25">
      <c r="A1" s="38" t="s">
        <v>72</v>
      </c>
      <c r="B1" s="38"/>
      <c r="C1" s="38"/>
      <c r="D1" s="38"/>
      <c r="E1" s="60"/>
      <c r="F1" s="9"/>
      <c r="G1" s="9"/>
      <c r="H1" s="9"/>
      <c r="I1" s="324" t="s">
        <v>412</v>
      </c>
      <c r="J1" s="324"/>
      <c r="K1" s="9"/>
    </row>
    <row r="2" spans="1:24" ht="15.75" x14ac:dyDescent="0.25">
      <c r="A2" s="38"/>
      <c r="B2" s="38"/>
      <c r="C2" s="38"/>
      <c r="D2" s="38"/>
      <c r="E2" s="60"/>
      <c r="F2" s="9"/>
      <c r="G2" s="9"/>
      <c r="H2" s="9"/>
      <c r="I2" s="9"/>
      <c r="J2" s="9"/>
      <c r="K2" s="9"/>
    </row>
    <row r="4" spans="1:24" ht="15" customHeight="1" x14ac:dyDescent="0.25">
      <c r="A4" s="50" t="s">
        <v>6</v>
      </c>
      <c r="B4" s="8" t="s">
        <v>4</v>
      </c>
      <c r="C4" s="323" t="s">
        <v>237</v>
      </c>
      <c r="D4" s="323"/>
      <c r="E4" s="320" t="s">
        <v>10</v>
      </c>
      <c r="F4" s="327">
        <v>0.9</v>
      </c>
      <c r="G4" s="328" t="s">
        <v>2</v>
      </c>
      <c r="H4" s="329">
        <v>100</v>
      </c>
      <c r="I4" s="144" t="s">
        <v>1</v>
      </c>
      <c r="J4" s="330" t="s">
        <v>21</v>
      </c>
      <c r="K4" s="330" t="s">
        <v>21</v>
      </c>
      <c r="L4" s="9"/>
      <c r="N4" s="50" t="s">
        <v>6</v>
      </c>
      <c r="O4" s="8" t="s">
        <v>4</v>
      </c>
      <c r="P4" s="31"/>
      <c r="Q4" s="31"/>
      <c r="R4" s="31"/>
      <c r="S4" s="31"/>
      <c r="T4" s="31"/>
      <c r="U4" s="31"/>
      <c r="V4" s="31"/>
      <c r="W4" s="143" t="s">
        <v>56</v>
      </c>
    </row>
    <row r="5" spans="1:24" ht="15" customHeight="1" x14ac:dyDescent="0.25">
      <c r="A5" s="8" t="s">
        <v>7</v>
      </c>
      <c r="B5" s="43">
        <v>3</v>
      </c>
      <c r="C5" s="323" t="s">
        <v>267</v>
      </c>
      <c r="D5" s="323"/>
      <c r="E5" s="320"/>
      <c r="F5" s="327"/>
      <c r="G5" s="328"/>
      <c r="H5" s="329"/>
      <c r="I5" s="322" t="s">
        <v>61</v>
      </c>
      <c r="J5" s="330"/>
      <c r="K5" s="330"/>
      <c r="L5" s="8"/>
      <c r="M5" s="2"/>
      <c r="N5" s="8" t="s">
        <v>7</v>
      </c>
      <c r="O5" s="50">
        <v>3</v>
      </c>
      <c r="P5" s="33"/>
      <c r="Q5" s="33"/>
      <c r="R5" s="33"/>
      <c r="S5" s="33"/>
      <c r="T5" s="33"/>
      <c r="U5" s="33"/>
      <c r="V5" s="32"/>
      <c r="W5" s="143" t="s">
        <v>57</v>
      </c>
      <c r="X5" s="2"/>
    </row>
    <row r="6" spans="1:24" ht="15" customHeight="1" x14ac:dyDescent="0.25">
      <c r="A6" s="9"/>
      <c r="B6" s="9" t="s">
        <v>266</v>
      </c>
      <c r="C6" s="9"/>
      <c r="D6" s="322" t="s">
        <v>25</v>
      </c>
      <c r="E6" s="331" t="s">
        <v>26</v>
      </c>
      <c r="F6" s="9"/>
      <c r="G6" s="9"/>
      <c r="H6" s="9"/>
      <c r="I6" s="322"/>
      <c r="J6" s="142" t="s">
        <v>45</v>
      </c>
      <c r="K6" s="333" t="s">
        <v>59</v>
      </c>
      <c r="L6" s="134" t="s">
        <v>27</v>
      </c>
      <c r="M6" s="2"/>
      <c r="N6" s="32"/>
      <c r="O6" s="33"/>
      <c r="P6" s="33" t="s">
        <v>60</v>
      </c>
      <c r="Q6" s="33"/>
      <c r="R6" s="33"/>
      <c r="S6" s="33"/>
      <c r="T6" s="33" t="s">
        <v>20</v>
      </c>
      <c r="U6" s="34"/>
      <c r="V6" s="34"/>
      <c r="W6" s="322" t="s">
        <v>39</v>
      </c>
      <c r="X6" s="2"/>
    </row>
    <row r="7" spans="1:24" ht="15" customHeight="1" x14ac:dyDescent="0.25">
      <c r="A7" s="35" t="s">
        <v>15</v>
      </c>
      <c r="B7" s="25"/>
      <c r="C7" s="1" t="s">
        <v>8</v>
      </c>
      <c r="D7" s="322"/>
      <c r="E7" s="331"/>
      <c r="F7" s="1" t="s">
        <v>0</v>
      </c>
      <c r="G7" s="1" t="s">
        <v>9</v>
      </c>
      <c r="H7" s="1" t="s">
        <v>3</v>
      </c>
      <c r="I7" s="322"/>
      <c r="J7" s="142" t="s">
        <v>30</v>
      </c>
      <c r="K7" s="333"/>
      <c r="L7" s="134" t="s">
        <v>28</v>
      </c>
      <c r="M7" s="2"/>
      <c r="N7" s="35" t="s">
        <v>16</v>
      </c>
      <c r="O7" s="35" t="s">
        <v>17</v>
      </c>
      <c r="P7" s="36" t="s">
        <v>67</v>
      </c>
      <c r="Q7" s="37" t="s">
        <v>68</v>
      </c>
      <c r="R7" s="37" t="s">
        <v>62</v>
      </c>
      <c r="S7" s="37" t="s">
        <v>63</v>
      </c>
      <c r="T7" s="37" t="s">
        <v>64</v>
      </c>
      <c r="U7" s="37" t="s">
        <v>65</v>
      </c>
      <c r="V7" s="37" t="s">
        <v>66</v>
      </c>
      <c r="W7" s="322"/>
      <c r="X7" s="2"/>
    </row>
    <row r="8" spans="1:24" ht="15" customHeight="1" x14ac:dyDescent="0.25">
      <c r="A8" s="147">
        <v>1</v>
      </c>
      <c r="B8" s="233" t="s">
        <v>280</v>
      </c>
      <c r="C8" s="149">
        <v>0</v>
      </c>
      <c r="D8" s="150">
        <v>0</v>
      </c>
      <c r="E8" s="151">
        <v>0</v>
      </c>
      <c r="F8" s="152" t="str">
        <f t="shared" ref="F8:F31" si="0">IF(I8="B", $H$4/C8*$F$4,IF(E8&lt;=C8,$I$4,IF(E8&gt;C8,SUM($H$4/C8*$F$4,0,ROUNDUP(,0)))))</f>
        <v>NO BET</v>
      </c>
      <c r="G8" s="153"/>
      <c r="H8" s="154">
        <f>IF(F8="NO BET",0,IF(G8&gt;1,F8*-1,IF(G8=1,SUM(F8*E8-F8,0))))</f>
        <v>0</v>
      </c>
      <c r="I8" s="155"/>
      <c r="J8" s="156"/>
      <c r="K8" s="156"/>
      <c r="L8" s="173">
        <v>0</v>
      </c>
      <c r="M8" s="158"/>
      <c r="N8" s="156">
        <v>1</v>
      </c>
      <c r="O8" s="233" t="s">
        <v>280</v>
      </c>
      <c r="P8" s="150">
        <v>0</v>
      </c>
      <c r="Q8" s="159">
        <v>0</v>
      </c>
      <c r="R8" s="235">
        <v>0</v>
      </c>
      <c r="S8" s="235">
        <v>0</v>
      </c>
      <c r="T8" s="160">
        <v>0</v>
      </c>
      <c r="U8" s="160">
        <v>0</v>
      </c>
      <c r="V8" s="160">
        <v>0</v>
      </c>
      <c r="W8" s="156"/>
      <c r="X8" s="132"/>
    </row>
    <row r="9" spans="1:24" ht="15" customHeight="1" x14ac:dyDescent="0.25">
      <c r="A9" s="167">
        <v>2</v>
      </c>
      <c r="B9" s="243" t="s">
        <v>279</v>
      </c>
      <c r="C9" s="260">
        <v>8</v>
      </c>
      <c r="D9" s="261">
        <v>7.8</v>
      </c>
      <c r="E9" s="65">
        <v>6</v>
      </c>
      <c r="F9" s="262" t="str">
        <f t="shared" si="0"/>
        <v>NO BET</v>
      </c>
      <c r="G9" s="263">
        <v>1</v>
      </c>
      <c r="H9" s="264">
        <f t="shared" ref="H9:H31" si="1">IF(F9="NO BET",0,IF(G9&gt;1,F9*-1,IF(G9=1,SUM(F9*E9-F9,0))))</f>
        <v>0</v>
      </c>
      <c r="I9" s="265"/>
      <c r="J9" s="250" t="s">
        <v>87</v>
      </c>
      <c r="K9" s="250" t="s">
        <v>87</v>
      </c>
      <c r="L9" s="201">
        <v>0</v>
      </c>
      <c r="M9" s="266"/>
      <c r="N9" s="232">
        <v>2</v>
      </c>
      <c r="O9" s="267" t="s">
        <v>279</v>
      </c>
      <c r="P9" s="261">
        <v>7.8</v>
      </c>
      <c r="Q9" s="268">
        <v>4.5</v>
      </c>
      <c r="R9" s="65">
        <v>6.2</v>
      </c>
      <c r="S9" s="65">
        <v>6</v>
      </c>
      <c r="T9" s="268">
        <v>0</v>
      </c>
      <c r="U9" s="268">
        <v>825</v>
      </c>
      <c r="V9" s="268">
        <v>6000</v>
      </c>
      <c r="W9" s="250" t="s">
        <v>381</v>
      </c>
      <c r="X9" s="132"/>
    </row>
    <row r="10" spans="1:24" ht="15" customHeight="1" x14ac:dyDescent="0.25">
      <c r="A10" s="89">
        <v>3</v>
      </c>
      <c r="B10" s="42" t="s">
        <v>275</v>
      </c>
      <c r="C10" s="22">
        <v>999</v>
      </c>
      <c r="D10" s="23">
        <v>38</v>
      </c>
      <c r="E10" s="65">
        <v>44</v>
      </c>
      <c r="F10" s="3" t="str">
        <f t="shared" si="0"/>
        <v>NO BET</v>
      </c>
      <c r="G10" s="66"/>
      <c r="H10" s="67">
        <f t="shared" si="1"/>
        <v>0</v>
      </c>
      <c r="I10" s="68"/>
      <c r="J10" s="29"/>
      <c r="K10" s="29"/>
      <c r="L10" s="87">
        <f t="shared" ref="L10:L31" si="2">SUM(I10*J10*K10)</f>
        <v>0</v>
      </c>
      <c r="M10" s="132"/>
      <c r="N10" s="51">
        <v>3</v>
      </c>
      <c r="O10" s="42" t="s">
        <v>275</v>
      </c>
      <c r="P10" s="23">
        <v>38</v>
      </c>
      <c r="Q10" s="39">
        <v>36</v>
      </c>
      <c r="R10" s="74">
        <v>27</v>
      </c>
      <c r="S10" s="74">
        <v>44</v>
      </c>
      <c r="T10" s="44">
        <v>0</v>
      </c>
      <c r="U10" s="44">
        <v>0</v>
      </c>
      <c r="V10" s="44">
        <v>0</v>
      </c>
      <c r="W10" s="29"/>
      <c r="X10" s="132"/>
    </row>
    <row r="11" spans="1:24" ht="15" customHeight="1" x14ac:dyDescent="0.25">
      <c r="A11" s="89">
        <v>4</v>
      </c>
      <c r="B11" s="42" t="s">
        <v>268</v>
      </c>
      <c r="C11" s="22">
        <v>16.899999999999999</v>
      </c>
      <c r="D11" s="23">
        <v>34</v>
      </c>
      <c r="E11" s="65">
        <v>33</v>
      </c>
      <c r="F11" s="3"/>
      <c r="G11" s="66"/>
      <c r="H11" s="67" t="b">
        <f t="shared" si="1"/>
        <v>0</v>
      </c>
      <c r="I11" s="68"/>
      <c r="J11" s="29"/>
      <c r="K11" s="29"/>
      <c r="L11" s="87">
        <f t="shared" si="2"/>
        <v>0</v>
      </c>
      <c r="M11" s="132"/>
      <c r="N11" s="51">
        <v>4</v>
      </c>
      <c r="O11" s="42" t="s">
        <v>268</v>
      </c>
      <c r="P11" s="23">
        <v>34</v>
      </c>
      <c r="Q11" s="39">
        <v>23</v>
      </c>
      <c r="R11" s="74">
        <v>18</v>
      </c>
      <c r="S11" s="74">
        <v>33</v>
      </c>
      <c r="T11" s="44">
        <v>0</v>
      </c>
      <c r="U11" s="44">
        <v>0</v>
      </c>
      <c r="V11" s="44">
        <v>555</v>
      </c>
      <c r="W11" s="29"/>
      <c r="X11" s="132"/>
    </row>
    <row r="12" spans="1:24" ht="15" customHeight="1" x14ac:dyDescent="0.25">
      <c r="A12" s="89">
        <v>5</v>
      </c>
      <c r="B12" s="42" t="s">
        <v>276</v>
      </c>
      <c r="C12" s="22">
        <v>999</v>
      </c>
      <c r="D12" s="23">
        <v>160</v>
      </c>
      <c r="E12" s="65">
        <v>230</v>
      </c>
      <c r="F12" s="3" t="str">
        <f t="shared" si="0"/>
        <v>NO BET</v>
      </c>
      <c r="G12" s="66"/>
      <c r="H12" s="67">
        <f t="shared" si="1"/>
        <v>0</v>
      </c>
      <c r="I12" s="68"/>
      <c r="J12" s="29"/>
      <c r="K12" s="29"/>
      <c r="L12" s="87">
        <f t="shared" si="2"/>
        <v>0</v>
      </c>
      <c r="M12" s="132"/>
      <c r="N12" s="51">
        <v>5</v>
      </c>
      <c r="O12" s="42" t="s">
        <v>276</v>
      </c>
      <c r="P12" s="23">
        <v>160</v>
      </c>
      <c r="Q12" s="39">
        <v>34</v>
      </c>
      <c r="R12" s="74">
        <v>110</v>
      </c>
      <c r="S12" s="74">
        <v>230</v>
      </c>
      <c r="T12" s="44">
        <v>0</v>
      </c>
      <c r="U12" s="44">
        <v>0</v>
      </c>
      <c r="V12" s="44">
        <v>0</v>
      </c>
      <c r="W12" s="29"/>
      <c r="X12" s="132"/>
    </row>
    <row r="13" spans="1:24" ht="15" customHeight="1" x14ac:dyDescent="0.25">
      <c r="A13" s="161">
        <v>6</v>
      </c>
      <c r="B13" s="242" t="s">
        <v>269</v>
      </c>
      <c r="C13" s="165">
        <v>8.3000000000000007</v>
      </c>
      <c r="D13" s="166">
        <v>10.5</v>
      </c>
      <c r="E13" s="65">
        <v>8.8000000000000007</v>
      </c>
      <c r="F13" s="3">
        <f t="shared" si="0"/>
        <v>10.843373493975903</v>
      </c>
      <c r="G13" s="66">
        <v>2</v>
      </c>
      <c r="H13" s="67">
        <f t="shared" si="1"/>
        <v>-10.843373493975903</v>
      </c>
      <c r="I13" s="68"/>
      <c r="J13" s="29" t="s">
        <v>87</v>
      </c>
      <c r="K13" s="29" t="s">
        <v>87</v>
      </c>
      <c r="L13" s="87">
        <v>0</v>
      </c>
      <c r="M13" s="132"/>
      <c r="N13" s="51">
        <v>6</v>
      </c>
      <c r="O13" s="42" t="s">
        <v>269</v>
      </c>
      <c r="P13" s="23">
        <v>10.5</v>
      </c>
      <c r="Q13" s="39">
        <v>6.8</v>
      </c>
      <c r="R13" s="74">
        <v>7.6</v>
      </c>
      <c r="S13" s="74">
        <v>8.8000000000000007</v>
      </c>
      <c r="T13" s="44">
        <v>135</v>
      </c>
      <c r="U13" s="44">
        <v>300</v>
      </c>
      <c r="V13" s="44">
        <v>6210</v>
      </c>
      <c r="W13" s="29"/>
      <c r="X13" s="132"/>
    </row>
    <row r="14" spans="1:24" ht="15" customHeight="1" x14ac:dyDescent="0.25">
      <c r="A14" s="161">
        <v>7</v>
      </c>
      <c r="B14" s="242" t="s">
        <v>274</v>
      </c>
      <c r="C14" s="163">
        <v>9</v>
      </c>
      <c r="D14" s="164">
        <v>30</v>
      </c>
      <c r="E14" s="65">
        <v>14.2</v>
      </c>
      <c r="F14" s="3">
        <f t="shared" si="0"/>
        <v>10</v>
      </c>
      <c r="G14" s="66">
        <v>2</v>
      </c>
      <c r="H14" s="67">
        <f t="shared" si="1"/>
        <v>-10</v>
      </c>
      <c r="I14" s="69"/>
      <c r="J14" s="29"/>
      <c r="K14" s="29" t="s">
        <v>87</v>
      </c>
      <c r="L14" s="87">
        <v>0</v>
      </c>
      <c r="M14" s="132"/>
      <c r="N14" s="51">
        <v>7</v>
      </c>
      <c r="O14" s="42" t="s">
        <v>274</v>
      </c>
      <c r="P14" s="27">
        <v>30</v>
      </c>
      <c r="Q14" s="39">
        <v>22</v>
      </c>
      <c r="R14" s="74">
        <v>21</v>
      </c>
      <c r="S14" s="74">
        <v>14.2</v>
      </c>
      <c r="T14" s="44">
        <v>0</v>
      </c>
      <c r="U14" s="44">
        <v>0</v>
      </c>
      <c r="V14" s="44">
        <v>1200</v>
      </c>
      <c r="W14" s="29"/>
      <c r="X14" s="132"/>
    </row>
    <row r="15" spans="1:24" ht="15" customHeight="1" x14ac:dyDescent="0.25">
      <c r="A15" s="167">
        <v>8</v>
      </c>
      <c r="B15" s="243" t="s">
        <v>270</v>
      </c>
      <c r="C15" s="171">
        <v>8.3000000000000007</v>
      </c>
      <c r="D15" s="172">
        <v>6.8</v>
      </c>
      <c r="E15" s="65">
        <v>7.15</v>
      </c>
      <c r="F15" s="3" t="str">
        <f t="shared" si="0"/>
        <v>NO BET</v>
      </c>
      <c r="G15" s="66"/>
      <c r="H15" s="67">
        <f t="shared" si="1"/>
        <v>0</v>
      </c>
      <c r="I15" s="68"/>
      <c r="J15" s="29" t="s">
        <v>87</v>
      </c>
      <c r="K15" s="29" t="s">
        <v>87</v>
      </c>
      <c r="L15" s="87">
        <v>0</v>
      </c>
      <c r="M15" s="132"/>
      <c r="N15" s="51">
        <v>8</v>
      </c>
      <c r="O15" s="42" t="s">
        <v>270</v>
      </c>
      <c r="P15" s="23">
        <v>6.8</v>
      </c>
      <c r="Q15" s="39">
        <v>6</v>
      </c>
      <c r="R15" s="74">
        <v>6.8</v>
      </c>
      <c r="S15" s="74">
        <v>7.15</v>
      </c>
      <c r="T15" s="44">
        <v>0</v>
      </c>
      <c r="U15" s="44">
        <v>240</v>
      </c>
      <c r="V15" s="44">
        <v>2850</v>
      </c>
      <c r="W15" s="29"/>
      <c r="X15" s="132"/>
    </row>
    <row r="16" spans="1:24" ht="15" customHeight="1" x14ac:dyDescent="0.25">
      <c r="A16" s="147">
        <v>9</v>
      </c>
      <c r="B16" s="233" t="s">
        <v>271</v>
      </c>
      <c r="C16" s="149">
        <v>0</v>
      </c>
      <c r="D16" s="150">
        <v>0</v>
      </c>
      <c r="E16" s="151">
        <f t="shared" ref="E16:E31" si="3">D16</f>
        <v>0</v>
      </c>
      <c r="F16" s="152" t="str">
        <f t="shared" si="0"/>
        <v>NO BET</v>
      </c>
      <c r="G16" s="153"/>
      <c r="H16" s="154">
        <f t="shared" si="1"/>
        <v>0</v>
      </c>
      <c r="I16" s="155"/>
      <c r="J16" s="156"/>
      <c r="K16" s="156"/>
      <c r="L16" s="173">
        <f t="shared" si="2"/>
        <v>0</v>
      </c>
      <c r="M16" s="158"/>
      <c r="N16" s="156">
        <v>9</v>
      </c>
      <c r="O16" s="233" t="s">
        <v>271</v>
      </c>
      <c r="P16" s="150">
        <v>0</v>
      </c>
      <c r="Q16" s="159">
        <v>0</v>
      </c>
      <c r="R16" s="235">
        <f t="shared" ref="R16:S19" si="4">Q16</f>
        <v>0</v>
      </c>
      <c r="S16" s="235">
        <f t="shared" si="4"/>
        <v>0</v>
      </c>
      <c r="T16" s="160">
        <v>0</v>
      </c>
      <c r="U16" s="160">
        <v>0</v>
      </c>
      <c r="V16" s="160">
        <v>0</v>
      </c>
      <c r="W16" s="156"/>
      <c r="X16" s="132"/>
    </row>
    <row r="17" spans="1:24" ht="15" customHeight="1" x14ac:dyDescent="0.25">
      <c r="A17" s="161">
        <v>10</v>
      </c>
      <c r="B17" s="242" t="s">
        <v>272</v>
      </c>
      <c r="C17" s="165">
        <v>6.6</v>
      </c>
      <c r="D17" s="166">
        <v>8.8000000000000007</v>
      </c>
      <c r="E17" s="65">
        <v>7.6</v>
      </c>
      <c r="F17" s="3">
        <f t="shared" si="0"/>
        <v>13.636363636363637</v>
      </c>
      <c r="G17" s="66">
        <v>2</v>
      </c>
      <c r="H17" s="67">
        <f t="shared" si="1"/>
        <v>-13.636363636363637</v>
      </c>
      <c r="I17" s="68"/>
      <c r="J17" s="29"/>
      <c r="K17" s="29" t="s">
        <v>87</v>
      </c>
      <c r="L17" s="88">
        <v>0</v>
      </c>
      <c r="M17" s="132"/>
      <c r="N17" s="51">
        <v>10</v>
      </c>
      <c r="O17" s="42" t="s">
        <v>272</v>
      </c>
      <c r="P17" s="23">
        <v>8.8000000000000007</v>
      </c>
      <c r="Q17" s="39">
        <v>6.2</v>
      </c>
      <c r="R17" s="74">
        <v>5.9</v>
      </c>
      <c r="S17" s="74">
        <v>7.6</v>
      </c>
      <c r="T17" s="44">
        <v>150</v>
      </c>
      <c r="U17" s="44">
        <v>205</v>
      </c>
      <c r="V17" s="44">
        <v>3200</v>
      </c>
      <c r="W17" s="29"/>
      <c r="X17" s="132"/>
    </row>
    <row r="18" spans="1:24" ht="15" customHeight="1" x14ac:dyDescent="0.25">
      <c r="A18" s="147">
        <v>11</v>
      </c>
      <c r="B18" s="233" t="s">
        <v>278</v>
      </c>
      <c r="C18" s="149">
        <v>0</v>
      </c>
      <c r="D18" s="150">
        <v>0</v>
      </c>
      <c r="E18" s="151">
        <f t="shared" si="3"/>
        <v>0</v>
      </c>
      <c r="F18" s="152" t="str">
        <f t="shared" si="0"/>
        <v>NO BET</v>
      </c>
      <c r="G18" s="153"/>
      <c r="H18" s="154">
        <f t="shared" si="1"/>
        <v>0</v>
      </c>
      <c r="I18" s="155"/>
      <c r="J18" s="156"/>
      <c r="K18" s="156"/>
      <c r="L18" s="157">
        <f t="shared" si="2"/>
        <v>0</v>
      </c>
      <c r="M18" s="158"/>
      <c r="N18" s="156">
        <v>11</v>
      </c>
      <c r="O18" s="233" t="s">
        <v>278</v>
      </c>
      <c r="P18" s="150">
        <v>0</v>
      </c>
      <c r="Q18" s="159">
        <v>0</v>
      </c>
      <c r="R18" s="235">
        <f t="shared" si="4"/>
        <v>0</v>
      </c>
      <c r="S18" s="235">
        <f t="shared" si="4"/>
        <v>0</v>
      </c>
      <c r="T18" s="160">
        <v>0</v>
      </c>
      <c r="U18" s="160">
        <v>0</v>
      </c>
      <c r="V18" s="160">
        <v>0</v>
      </c>
      <c r="W18" s="156"/>
      <c r="X18" s="132"/>
    </row>
    <row r="19" spans="1:24" ht="15" customHeight="1" x14ac:dyDescent="0.25">
      <c r="A19" s="147">
        <v>12</v>
      </c>
      <c r="B19" s="233" t="s">
        <v>273</v>
      </c>
      <c r="C19" s="149">
        <v>0</v>
      </c>
      <c r="D19" s="150">
        <v>0</v>
      </c>
      <c r="E19" s="151">
        <f t="shared" si="3"/>
        <v>0</v>
      </c>
      <c r="F19" s="152" t="str">
        <f t="shared" si="0"/>
        <v>NO BET</v>
      </c>
      <c r="G19" s="153"/>
      <c r="H19" s="154">
        <f t="shared" si="1"/>
        <v>0</v>
      </c>
      <c r="I19" s="155"/>
      <c r="J19" s="156"/>
      <c r="K19" s="156"/>
      <c r="L19" s="157">
        <f t="shared" si="2"/>
        <v>0</v>
      </c>
      <c r="M19" s="158"/>
      <c r="N19" s="156">
        <v>12</v>
      </c>
      <c r="O19" s="233" t="s">
        <v>273</v>
      </c>
      <c r="P19" s="150">
        <v>0</v>
      </c>
      <c r="Q19" s="159">
        <v>0</v>
      </c>
      <c r="R19" s="235">
        <f t="shared" si="4"/>
        <v>0</v>
      </c>
      <c r="S19" s="235">
        <f t="shared" si="4"/>
        <v>0</v>
      </c>
      <c r="T19" s="160">
        <v>0</v>
      </c>
      <c r="U19" s="160">
        <v>0</v>
      </c>
      <c r="V19" s="160">
        <v>0</v>
      </c>
      <c r="W19" s="156"/>
      <c r="X19" s="132"/>
    </row>
    <row r="20" spans="1:24" ht="15" customHeight="1" x14ac:dyDescent="0.25">
      <c r="A20" s="190">
        <v>13</v>
      </c>
      <c r="B20" s="241" t="s">
        <v>277</v>
      </c>
      <c r="C20" s="192">
        <v>4.5</v>
      </c>
      <c r="D20" s="193">
        <v>3.6</v>
      </c>
      <c r="E20" s="182">
        <v>7.2</v>
      </c>
      <c r="F20" s="183">
        <f t="shared" si="0"/>
        <v>20</v>
      </c>
      <c r="G20" s="184">
        <v>2</v>
      </c>
      <c r="H20" s="185">
        <f t="shared" si="1"/>
        <v>-20</v>
      </c>
      <c r="I20" s="69"/>
      <c r="J20" s="29"/>
      <c r="K20" s="29"/>
      <c r="L20" s="186">
        <f t="shared" si="2"/>
        <v>0</v>
      </c>
      <c r="M20" s="187"/>
      <c r="N20" s="29">
        <v>13</v>
      </c>
      <c r="O20" s="216" t="s">
        <v>277</v>
      </c>
      <c r="P20" s="203">
        <v>3.6</v>
      </c>
      <c r="Q20" s="188">
        <v>4.0999999999999996</v>
      </c>
      <c r="R20" s="221">
        <v>5.2</v>
      </c>
      <c r="S20" s="221">
        <v>7.2</v>
      </c>
      <c r="T20" s="189">
        <v>10100</v>
      </c>
      <c r="U20" s="189">
        <v>10800</v>
      </c>
      <c r="V20" s="189">
        <v>15000</v>
      </c>
      <c r="W20" s="29" t="s">
        <v>382</v>
      </c>
      <c r="X20" s="132"/>
    </row>
    <row r="21" spans="1:24" ht="15" customHeight="1" x14ac:dyDescent="0.25">
      <c r="A21" s="190">
        <v>14</v>
      </c>
      <c r="B21" s="241" t="s">
        <v>281</v>
      </c>
      <c r="C21" s="192">
        <v>4.5</v>
      </c>
      <c r="D21" s="193">
        <v>5.0999999999999996</v>
      </c>
      <c r="E21" s="182">
        <v>5.7</v>
      </c>
      <c r="F21" s="183">
        <f t="shared" si="0"/>
        <v>20</v>
      </c>
      <c r="G21" s="184">
        <v>2</v>
      </c>
      <c r="H21" s="185">
        <f t="shared" si="1"/>
        <v>-20</v>
      </c>
      <c r="I21" s="69"/>
      <c r="J21" s="29" t="s">
        <v>87</v>
      </c>
      <c r="K21" s="29" t="s">
        <v>87</v>
      </c>
      <c r="L21" s="186">
        <v>0</v>
      </c>
      <c r="M21" s="187"/>
      <c r="N21" s="29">
        <v>14</v>
      </c>
      <c r="O21" s="216" t="s">
        <v>281</v>
      </c>
      <c r="P21" s="203">
        <v>5.0999999999999996</v>
      </c>
      <c r="Q21" s="188">
        <v>4.5999999999999996</v>
      </c>
      <c r="R21" s="221">
        <v>6.8</v>
      </c>
      <c r="S21" s="221">
        <v>5.7</v>
      </c>
      <c r="T21" s="189">
        <v>400</v>
      </c>
      <c r="U21" s="189">
        <v>720</v>
      </c>
      <c r="V21" s="189">
        <v>17700</v>
      </c>
      <c r="W21" s="29" t="s">
        <v>381</v>
      </c>
      <c r="X21" s="132"/>
    </row>
    <row r="22" spans="1:24" ht="15" hidden="1" customHeight="1" x14ac:dyDescent="0.25">
      <c r="A22" s="89">
        <v>15</v>
      </c>
      <c r="B22" s="45"/>
      <c r="C22" s="26">
        <v>0</v>
      </c>
      <c r="D22" s="27">
        <v>0</v>
      </c>
      <c r="E22" s="61">
        <f t="shared" si="3"/>
        <v>0</v>
      </c>
      <c r="F22" s="46" t="str">
        <f t="shared" si="0"/>
        <v>NO BET</v>
      </c>
      <c r="G22" s="62"/>
      <c r="H22" s="63">
        <f t="shared" si="1"/>
        <v>0</v>
      </c>
      <c r="I22" s="64"/>
      <c r="J22" s="47"/>
      <c r="K22" s="47"/>
      <c r="L22" s="88">
        <f t="shared" si="2"/>
        <v>0</v>
      </c>
      <c r="M22" s="132"/>
      <c r="N22" s="47">
        <v>15</v>
      </c>
      <c r="O22" s="45"/>
      <c r="P22" s="48">
        <v>0</v>
      </c>
      <c r="Q22" s="48">
        <v>0</v>
      </c>
      <c r="R22" s="48">
        <v>0</v>
      </c>
      <c r="S22" s="48">
        <v>0</v>
      </c>
      <c r="T22" s="49">
        <v>0</v>
      </c>
      <c r="U22" s="49">
        <v>0</v>
      </c>
      <c r="V22" s="49">
        <v>0</v>
      </c>
      <c r="W22" s="29"/>
      <c r="X22" s="132"/>
    </row>
    <row r="23" spans="1:24" ht="15" hidden="1" customHeight="1" x14ac:dyDescent="0.25">
      <c r="A23" s="89">
        <v>16</v>
      </c>
      <c r="B23" s="42"/>
      <c r="C23" s="22">
        <v>0</v>
      </c>
      <c r="D23" s="23">
        <v>0</v>
      </c>
      <c r="E23" s="65">
        <f t="shared" si="3"/>
        <v>0</v>
      </c>
      <c r="F23" s="3" t="str">
        <f t="shared" si="0"/>
        <v>NO BET</v>
      </c>
      <c r="G23" s="66"/>
      <c r="H23" s="67">
        <f t="shared" si="1"/>
        <v>0</v>
      </c>
      <c r="I23" s="68"/>
      <c r="J23" s="29"/>
      <c r="K23" s="29"/>
      <c r="L23" s="88">
        <f t="shared" si="2"/>
        <v>0</v>
      </c>
      <c r="M23" s="132"/>
      <c r="N23" s="51">
        <v>16</v>
      </c>
      <c r="O23" s="42"/>
      <c r="P23" s="39">
        <v>0</v>
      </c>
      <c r="Q23" s="39">
        <v>0</v>
      </c>
      <c r="R23" s="39">
        <v>0</v>
      </c>
      <c r="S23" s="39">
        <v>0</v>
      </c>
      <c r="T23" s="44">
        <v>0</v>
      </c>
      <c r="U23" s="44">
        <v>0</v>
      </c>
      <c r="V23" s="44">
        <v>0</v>
      </c>
      <c r="W23" s="29"/>
      <c r="X23" s="132"/>
    </row>
    <row r="24" spans="1:24" ht="15" hidden="1" customHeight="1" x14ac:dyDescent="0.3">
      <c r="A24" s="89">
        <v>17</v>
      </c>
      <c r="B24" s="28"/>
      <c r="C24" s="22">
        <v>0</v>
      </c>
      <c r="D24" s="23">
        <v>0</v>
      </c>
      <c r="E24" s="65">
        <f t="shared" si="3"/>
        <v>0</v>
      </c>
      <c r="F24" s="3" t="str">
        <f t="shared" si="0"/>
        <v>NO BET</v>
      </c>
      <c r="G24" s="66"/>
      <c r="H24" s="67">
        <f t="shared" si="1"/>
        <v>0</v>
      </c>
      <c r="I24" s="68"/>
      <c r="J24" s="29"/>
      <c r="K24" s="29"/>
      <c r="L24" s="88">
        <f t="shared" si="2"/>
        <v>0</v>
      </c>
      <c r="M24" s="132"/>
      <c r="N24" s="51">
        <v>17</v>
      </c>
      <c r="O24" s="40"/>
      <c r="P24" s="39">
        <v>0</v>
      </c>
      <c r="Q24" s="39">
        <v>0</v>
      </c>
      <c r="R24" s="39">
        <v>0</v>
      </c>
      <c r="S24" s="39">
        <v>0</v>
      </c>
      <c r="T24" s="44">
        <v>0</v>
      </c>
      <c r="U24" s="44">
        <v>0</v>
      </c>
      <c r="V24" s="44">
        <v>0</v>
      </c>
      <c r="W24" s="29"/>
      <c r="X24" s="132"/>
    </row>
    <row r="25" spans="1:24" ht="15" hidden="1" customHeight="1" x14ac:dyDescent="0.3">
      <c r="A25" s="89">
        <v>18</v>
      </c>
      <c r="B25" s="28"/>
      <c r="C25" s="22">
        <v>0</v>
      </c>
      <c r="D25" s="23">
        <v>0</v>
      </c>
      <c r="E25" s="65">
        <f t="shared" si="3"/>
        <v>0</v>
      </c>
      <c r="F25" s="3" t="str">
        <f t="shared" si="0"/>
        <v>NO BET</v>
      </c>
      <c r="G25" s="66"/>
      <c r="H25" s="67">
        <f t="shared" si="1"/>
        <v>0</v>
      </c>
      <c r="I25" s="68"/>
      <c r="J25" s="29"/>
      <c r="K25" s="29"/>
      <c r="L25" s="88">
        <f t="shared" si="2"/>
        <v>0</v>
      </c>
      <c r="M25" s="132"/>
      <c r="N25" s="51">
        <v>18</v>
      </c>
      <c r="O25" s="40"/>
      <c r="P25" s="39">
        <v>0</v>
      </c>
      <c r="Q25" s="39">
        <v>0</v>
      </c>
      <c r="R25" s="39">
        <v>0</v>
      </c>
      <c r="S25" s="39">
        <v>0</v>
      </c>
      <c r="T25" s="44">
        <v>0</v>
      </c>
      <c r="U25" s="44">
        <v>0</v>
      </c>
      <c r="V25" s="44">
        <v>0</v>
      </c>
      <c r="W25" s="29"/>
      <c r="X25" s="132"/>
    </row>
    <row r="26" spans="1:24" ht="15" hidden="1" customHeight="1" x14ac:dyDescent="0.3">
      <c r="A26" s="89">
        <v>19</v>
      </c>
      <c r="B26" s="28"/>
      <c r="C26" s="22">
        <v>0</v>
      </c>
      <c r="D26" s="23">
        <v>0</v>
      </c>
      <c r="E26" s="65">
        <f t="shared" si="3"/>
        <v>0</v>
      </c>
      <c r="F26" s="3" t="str">
        <f t="shared" si="0"/>
        <v>NO BET</v>
      </c>
      <c r="G26" s="66"/>
      <c r="H26" s="67">
        <f t="shared" si="1"/>
        <v>0</v>
      </c>
      <c r="I26" s="68"/>
      <c r="J26" s="29"/>
      <c r="K26" s="29"/>
      <c r="L26" s="88">
        <f t="shared" si="2"/>
        <v>0</v>
      </c>
      <c r="M26" s="132"/>
      <c r="N26" s="51">
        <v>19</v>
      </c>
      <c r="O26" s="40"/>
      <c r="P26" s="39">
        <v>0</v>
      </c>
      <c r="Q26" s="39">
        <v>0</v>
      </c>
      <c r="R26" s="39">
        <v>0</v>
      </c>
      <c r="S26" s="39">
        <v>0</v>
      </c>
      <c r="T26" s="44">
        <v>0</v>
      </c>
      <c r="U26" s="44">
        <v>0</v>
      </c>
      <c r="V26" s="44">
        <v>0</v>
      </c>
      <c r="W26" s="29"/>
      <c r="X26" s="132"/>
    </row>
    <row r="27" spans="1:24" ht="15" hidden="1" customHeight="1" x14ac:dyDescent="0.3">
      <c r="A27" s="89">
        <v>20</v>
      </c>
      <c r="B27" s="28"/>
      <c r="C27" s="22">
        <v>0</v>
      </c>
      <c r="D27" s="23">
        <v>0</v>
      </c>
      <c r="E27" s="65">
        <f t="shared" si="3"/>
        <v>0</v>
      </c>
      <c r="F27" s="3" t="str">
        <f t="shared" si="0"/>
        <v>NO BET</v>
      </c>
      <c r="G27" s="66"/>
      <c r="H27" s="67">
        <f t="shared" si="1"/>
        <v>0</v>
      </c>
      <c r="I27" s="69"/>
      <c r="J27" s="29"/>
      <c r="K27" s="29"/>
      <c r="L27" s="88">
        <f t="shared" si="2"/>
        <v>0</v>
      </c>
      <c r="M27" s="132"/>
      <c r="N27" s="51">
        <v>20</v>
      </c>
      <c r="O27" s="40"/>
      <c r="P27" s="39">
        <v>0</v>
      </c>
      <c r="Q27" s="39">
        <v>0</v>
      </c>
      <c r="R27" s="39">
        <v>0</v>
      </c>
      <c r="S27" s="39">
        <v>0</v>
      </c>
      <c r="T27" s="44">
        <v>0</v>
      </c>
      <c r="U27" s="44">
        <v>0</v>
      </c>
      <c r="V27" s="44">
        <v>0</v>
      </c>
      <c r="W27" s="29"/>
      <c r="X27" s="132"/>
    </row>
    <row r="28" spans="1:24" ht="15" hidden="1" customHeight="1" x14ac:dyDescent="0.3">
      <c r="A28" s="89">
        <v>21</v>
      </c>
      <c r="B28" s="30"/>
      <c r="C28" s="22">
        <v>0</v>
      </c>
      <c r="D28" s="23">
        <v>0</v>
      </c>
      <c r="E28" s="65">
        <f t="shared" si="3"/>
        <v>0</v>
      </c>
      <c r="F28" s="3" t="str">
        <f t="shared" si="0"/>
        <v>NO BET</v>
      </c>
      <c r="G28" s="66"/>
      <c r="H28" s="67">
        <f t="shared" si="1"/>
        <v>0</v>
      </c>
      <c r="I28" s="68"/>
      <c r="J28" s="29"/>
      <c r="K28" s="29"/>
      <c r="L28" s="88">
        <f t="shared" si="2"/>
        <v>0</v>
      </c>
      <c r="M28" s="132"/>
      <c r="N28" s="51">
        <v>21</v>
      </c>
      <c r="O28" s="40"/>
      <c r="P28" s="39">
        <v>0</v>
      </c>
      <c r="Q28" s="39">
        <v>0</v>
      </c>
      <c r="R28" s="39">
        <v>0</v>
      </c>
      <c r="S28" s="39">
        <v>0</v>
      </c>
      <c r="T28" s="44">
        <v>0</v>
      </c>
      <c r="U28" s="44">
        <v>0</v>
      </c>
      <c r="V28" s="44">
        <v>0</v>
      </c>
      <c r="W28" s="29"/>
      <c r="X28" s="132"/>
    </row>
    <row r="29" spans="1:24" ht="15" hidden="1" customHeight="1" x14ac:dyDescent="0.3">
      <c r="A29" s="89">
        <v>22</v>
      </c>
      <c r="B29" s="28"/>
      <c r="C29" s="26">
        <v>0</v>
      </c>
      <c r="D29" s="27">
        <v>0</v>
      </c>
      <c r="E29" s="65">
        <f t="shared" si="3"/>
        <v>0</v>
      </c>
      <c r="F29" s="3" t="str">
        <f t="shared" si="0"/>
        <v>NO BET</v>
      </c>
      <c r="G29" s="66"/>
      <c r="H29" s="67">
        <f t="shared" si="1"/>
        <v>0</v>
      </c>
      <c r="I29" s="68"/>
      <c r="J29" s="29"/>
      <c r="K29" s="29"/>
      <c r="L29" s="88">
        <f t="shared" si="2"/>
        <v>0</v>
      </c>
      <c r="M29" s="132"/>
      <c r="N29" s="51">
        <v>22</v>
      </c>
      <c r="O29" s="40"/>
      <c r="P29" s="39">
        <v>0</v>
      </c>
      <c r="Q29" s="39">
        <v>0</v>
      </c>
      <c r="R29" s="39">
        <v>0</v>
      </c>
      <c r="S29" s="39">
        <v>0</v>
      </c>
      <c r="T29" s="44">
        <v>0</v>
      </c>
      <c r="U29" s="44">
        <v>0</v>
      </c>
      <c r="V29" s="44">
        <v>0</v>
      </c>
      <c r="W29" s="29"/>
      <c r="X29" s="132"/>
    </row>
    <row r="30" spans="1:24" ht="15" hidden="1" customHeight="1" x14ac:dyDescent="0.3">
      <c r="A30" s="89">
        <v>23</v>
      </c>
      <c r="B30" s="28"/>
      <c r="C30" s="22">
        <v>0</v>
      </c>
      <c r="D30" s="23">
        <v>0</v>
      </c>
      <c r="E30" s="65">
        <f t="shared" si="3"/>
        <v>0</v>
      </c>
      <c r="F30" s="3" t="str">
        <f t="shared" si="0"/>
        <v>NO BET</v>
      </c>
      <c r="G30" s="66"/>
      <c r="H30" s="67">
        <f t="shared" si="1"/>
        <v>0</v>
      </c>
      <c r="I30" s="68"/>
      <c r="J30" s="29"/>
      <c r="K30" s="29"/>
      <c r="L30" s="88">
        <f t="shared" si="2"/>
        <v>0</v>
      </c>
      <c r="M30" s="132"/>
      <c r="N30" s="51">
        <v>23</v>
      </c>
      <c r="O30" s="40"/>
      <c r="P30" s="39">
        <v>0</v>
      </c>
      <c r="Q30" s="39">
        <v>0</v>
      </c>
      <c r="R30" s="39">
        <v>0</v>
      </c>
      <c r="S30" s="39">
        <v>0</v>
      </c>
      <c r="T30" s="44">
        <v>0</v>
      </c>
      <c r="U30" s="44">
        <v>0</v>
      </c>
      <c r="V30" s="44">
        <v>0</v>
      </c>
      <c r="W30" s="29"/>
      <c r="X30" s="132"/>
    </row>
    <row r="31" spans="1:24" ht="15" hidden="1" customHeight="1" x14ac:dyDescent="0.3">
      <c r="A31" s="89">
        <v>24</v>
      </c>
      <c r="B31" s="28"/>
      <c r="C31" s="22">
        <v>0</v>
      </c>
      <c r="D31" s="23">
        <v>0</v>
      </c>
      <c r="E31" s="65">
        <f t="shared" si="3"/>
        <v>0</v>
      </c>
      <c r="F31" s="3" t="str">
        <f t="shared" si="0"/>
        <v>NO BET</v>
      </c>
      <c r="G31" s="66"/>
      <c r="H31" s="67">
        <f t="shared" si="1"/>
        <v>0</v>
      </c>
      <c r="I31" s="68"/>
      <c r="J31" s="29"/>
      <c r="K31" s="29"/>
      <c r="L31" s="88">
        <f t="shared" si="2"/>
        <v>0</v>
      </c>
      <c r="M31" s="132"/>
      <c r="N31" s="51">
        <v>24</v>
      </c>
      <c r="O31" s="40"/>
      <c r="P31" s="39">
        <v>0</v>
      </c>
      <c r="Q31" s="39">
        <v>0</v>
      </c>
      <c r="R31" s="39">
        <v>0</v>
      </c>
      <c r="S31" s="39">
        <v>0</v>
      </c>
      <c r="T31" s="44">
        <v>0</v>
      </c>
      <c r="U31" s="44">
        <v>0</v>
      </c>
      <c r="V31" s="44">
        <v>0</v>
      </c>
      <c r="W31" s="29"/>
      <c r="X31" s="132"/>
    </row>
    <row r="32" spans="1:24" ht="15" customHeight="1" x14ac:dyDescent="0.25">
      <c r="I32" s="68"/>
      <c r="N32" s="321"/>
      <c r="O32" s="321"/>
      <c r="P32" s="321"/>
      <c r="Q32" s="321"/>
      <c r="R32" s="321"/>
      <c r="S32" s="321"/>
      <c r="T32" s="321"/>
      <c r="U32" s="29"/>
      <c r="V32" s="91"/>
    </row>
    <row r="33" spans="1:24" ht="15" customHeight="1" x14ac:dyDescent="0.25">
      <c r="A33" s="24"/>
      <c r="B33" s="209" t="s">
        <v>213</v>
      </c>
      <c r="C33" s="2"/>
      <c r="D33" s="4"/>
      <c r="E33" s="5" t="s">
        <v>11</v>
      </c>
      <c r="F33" s="6">
        <f>SUM(F8:F31)</f>
        <v>74.479737130339544</v>
      </c>
      <c r="G33" s="7" t="s">
        <v>12</v>
      </c>
      <c r="H33" s="6">
        <f>SUM(H8:H32)</f>
        <v>-74.479737130339544</v>
      </c>
      <c r="I33" s="68"/>
      <c r="N33" s="136"/>
      <c r="O33" s="321" t="s">
        <v>425</v>
      </c>
      <c r="P33" s="321"/>
      <c r="Q33" s="136"/>
      <c r="R33" s="136"/>
      <c r="S33" s="136"/>
      <c r="T33" s="136"/>
      <c r="U33" s="139" t="s">
        <v>18</v>
      </c>
      <c r="V33" s="140" t="s">
        <v>422</v>
      </c>
      <c r="W33" s="141"/>
    </row>
    <row r="35" spans="1:24" ht="15" customHeight="1" x14ac:dyDescent="0.25">
      <c r="A35" s="50" t="s">
        <v>6</v>
      </c>
      <c r="B35" s="8" t="s">
        <v>4</v>
      </c>
      <c r="C35" s="323" t="s">
        <v>237</v>
      </c>
      <c r="D35" s="323"/>
      <c r="E35" s="320" t="s">
        <v>10</v>
      </c>
      <c r="F35" s="327">
        <v>0.9</v>
      </c>
      <c r="G35" s="328" t="s">
        <v>2</v>
      </c>
      <c r="H35" s="329">
        <v>100</v>
      </c>
      <c r="I35" s="144" t="s">
        <v>1</v>
      </c>
      <c r="J35" s="330" t="s">
        <v>21</v>
      </c>
      <c r="K35" s="330" t="s">
        <v>21</v>
      </c>
      <c r="L35" s="9"/>
      <c r="N35" s="50" t="s">
        <v>6</v>
      </c>
      <c r="O35" s="8" t="s">
        <v>4</v>
      </c>
      <c r="P35" s="31"/>
      <c r="Q35" s="31"/>
      <c r="R35" s="31"/>
      <c r="S35" s="31"/>
      <c r="T35" s="31"/>
      <c r="U35" s="31"/>
      <c r="V35" s="31"/>
      <c r="W35" s="143" t="s">
        <v>56</v>
      </c>
    </row>
    <row r="36" spans="1:24" ht="15" customHeight="1" x14ac:dyDescent="0.25">
      <c r="A36" s="8" t="s">
        <v>7</v>
      </c>
      <c r="B36" s="43">
        <v>6</v>
      </c>
      <c r="C36" s="323" t="s">
        <v>282</v>
      </c>
      <c r="D36" s="323"/>
      <c r="E36" s="320"/>
      <c r="F36" s="327"/>
      <c r="G36" s="328"/>
      <c r="H36" s="329"/>
      <c r="I36" s="322" t="s">
        <v>61</v>
      </c>
      <c r="J36" s="330"/>
      <c r="K36" s="330"/>
      <c r="L36" s="8"/>
      <c r="M36" s="2"/>
      <c r="N36" s="8" t="s">
        <v>7</v>
      </c>
      <c r="O36" s="50">
        <v>6</v>
      </c>
      <c r="P36" s="33"/>
      <c r="Q36" s="33"/>
      <c r="R36" s="33"/>
      <c r="S36" s="33"/>
      <c r="T36" s="33"/>
      <c r="U36" s="33"/>
      <c r="V36" s="32"/>
      <c r="W36" s="143" t="s">
        <v>57</v>
      </c>
      <c r="X36" s="2"/>
    </row>
    <row r="37" spans="1:24" ht="15" customHeight="1" x14ac:dyDescent="0.25">
      <c r="A37" s="9"/>
      <c r="B37" s="9"/>
      <c r="C37" s="8" t="s">
        <v>283</v>
      </c>
      <c r="D37" s="322" t="s">
        <v>25</v>
      </c>
      <c r="E37" s="331" t="s">
        <v>26</v>
      </c>
      <c r="F37" s="9"/>
      <c r="G37" s="9"/>
      <c r="H37" s="9"/>
      <c r="I37" s="322"/>
      <c r="J37" s="142" t="s">
        <v>45</v>
      </c>
      <c r="K37" s="333" t="s">
        <v>59</v>
      </c>
      <c r="L37" s="134" t="s">
        <v>27</v>
      </c>
      <c r="M37" s="2"/>
      <c r="N37" s="32"/>
      <c r="O37" s="33"/>
      <c r="P37" s="33" t="s">
        <v>19</v>
      </c>
      <c r="Q37" s="33"/>
      <c r="R37" s="33"/>
      <c r="S37" s="33"/>
      <c r="T37" s="33" t="s">
        <v>20</v>
      </c>
      <c r="U37" s="34"/>
      <c r="V37" s="34"/>
      <c r="W37" s="322" t="s">
        <v>39</v>
      </c>
      <c r="X37" s="2"/>
    </row>
    <row r="38" spans="1:24" ht="15" customHeight="1" x14ac:dyDescent="0.25">
      <c r="A38" s="1" t="s">
        <v>15</v>
      </c>
      <c r="B38" s="25"/>
      <c r="C38" s="1" t="s">
        <v>8</v>
      </c>
      <c r="D38" s="322"/>
      <c r="E38" s="331"/>
      <c r="F38" s="1" t="s">
        <v>0</v>
      </c>
      <c r="G38" s="1" t="s">
        <v>9</v>
      </c>
      <c r="H38" s="1" t="s">
        <v>3</v>
      </c>
      <c r="I38" s="322"/>
      <c r="J38" s="142" t="s">
        <v>30</v>
      </c>
      <c r="K38" s="333"/>
      <c r="L38" s="134" t="s">
        <v>28</v>
      </c>
      <c r="N38" s="35" t="s">
        <v>16</v>
      </c>
      <c r="O38" s="35" t="s">
        <v>17</v>
      </c>
      <c r="P38" s="36" t="s">
        <v>67</v>
      </c>
      <c r="Q38" s="37" t="s">
        <v>68</v>
      </c>
      <c r="R38" s="37" t="s">
        <v>62</v>
      </c>
      <c r="S38" s="37" t="s">
        <v>63</v>
      </c>
      <c r="T38" s="37" t="s">
        <v>64</v>
      </c>
      <c r="U38" s="37" t="s">
        <v>65</v>
      </c>
      <c r="V38" s="37" t="s">
        <v>66</v>
      </c>
      <c r="W38" s="322"/>
    </row>
    <row r="39" spans="1:24" ht="15" customHeight="1" x14ac:dyDescent="0.25">
      <c r="A39" s="167">
        <v>1</v>
      </c>
      <c r="B39" s="168" t="s">
        <v>284</v>
      </c>
      <c r="C39" s="169">
        <v>4.5</v>
      </c>
      <c r="D39" s="170">
        <v>2.5</v>
      </c>
      <c r="E39" s="61">
        <v>2.6</v>
      </c>
      <c r="F39" s="46" t="str">
        <f t="shared" ref="F39:F62" si="5">IF(I39="B", $H$4/C39*$F$4,IF(E39&lt;=C39,$I$4,IF(E39&gt;C39,SUM($H$4/C39*$F$4,0,ROUNDUP(,0)))))</f>
        <v>NO BET</v>
      </c>
      <c r="G39" s="62"/>
      <c r="H39" s="63">
        <f>IF(F39="NO BET",0,IF(G39&gt;1,F39*-1,IF(G39=1,SUM(F39*E39-F39,0))))</f>
        <v>0</v>
      </c>
      <c r="I39" s="64"/>
      <c r="J39" s="29" t="s">
        <v>87</v>
      </c>
      <c r="K39" s="29" t="s">
        <v>87</v>
      </c>
      <c r="L39" s="201">
        <v>1.04</v>
      </c>
      <c r="M39" s="132"/>
      <c r="N39" s="47">
        <v>1</v>
      </c>
      <c r="O39" s="145" t="s">
        <v>284</v>
      </c>
      <c r="P39" s="196">
        <v>2.5</v>
      </c>
      <c r="Q39" s="48">
        <v>2.6</v>
      </c>
      <c r="R39" s="236">
        <v>2.75</v>
      </c>
      <c r="S39" s="236">
        <v>2.6</v>
      </c>
      <c r="T39" s="49">
        <v>20300</v>
      </c>
      <c r="U39" s="49">
        <v>30250</v>
      </c>
      <c r="V39" s="49">
        <v>0</v>
      </c>
      <c r="W39" s="29" t="s">
        <v>382</v>
      </c>
      <c r="X39" s="132"/>
    </row>
    <row r="40" spans="1:24" ht="15" customHeight="1" x14ac:dyDescent="0.25">
      <c r="A40" s="167">
        <v>2</v>
      </c>
      <c r="B40" s="168" t="s">
        <v>285</v>
      </c>
      <c r="C40" s="169">
        <v>10</v>
      </c>
      <c r="D40" s="170">
        <v>7.4</v>
      </c>
      <c r="E40" s="65">
        <v>6.05</v>
      </c>
      <c r="F40" s="3" t="str">
        <f t="shared" si="5"/>
        <v>NO BET</v>
      </c>
      <c r="G40" s="66"/>
      <c r="H40" s="67">
        <f t="shared" ref="H40:H62" si="6">IF(F40="NO BET",0,IF(G40&gt;1,F40*-1,IF(G40=1,SUM(F40*E40-F40,0))))</f>
        <v>0</v>
      </c>
      <c r="I40" s="68"/>
      <c r="J40" s="29"/>
      <c r="K40" s="29" t="s">
        <v>87</v>
      </c>
      <c r="L40" s="201">
        <v>1.06</v>
      </c>
      <c r="M40" s="132"/>
      <c r="N40" s="51">
        <v>2</v>
      </c>
      <c r="O40" s="145" t="s">
        <v>285</v>
      </c>
      <c r="P40" s="196">
        <v>7.4</v>
      </c>
      <c r="Q40" s="39">
        <v>7.2</v>
      </c>
      <c r="R40" s="74">
        <v>6.8</v>
      </c>
      <c r="S40" s="74">
        <v>6.05</v>
      </c>
      <c r="T40" s="44">
        <v>1600</v>
      </c>
      <c r="U40" s="44">
        <v>2325</v>
      </c>
      <c r="V40" s="44">
        <v>0</v>
      </c>
      <c r="W40" s="29" t="s">
        <v>381</v>
      </c>
      <c r="X40" s="132"/>
    </row>
    <row r="41" spans="1:24" ht="15" customHeight="1" x14ac:dyDescent="0.25">
      <c r="A41" s="190">
        <v>3</v>
      </c>
      <c r="B41" s="191" t="s">
        <v>292</v>
      </c>
      <c r="C41" s="244">
        <v>3.5</v>
      </c>
      <c r="D41" s="245">
        <v>4.0999999999999996</v>
      </c>
      <c r="E41" s="182">
        <v>4.7</v>
      </c>
      <c r="F41" s="246">
        <f t="shared" si="5"/>
        <v>25.714285714285715</v>
      </c>
      <c r="G41" s="247">
        <v>1</v>
      </c>
      <c r="H41" s="248">
        <f t="shared" si="6"/>
        <v>95.142857142857139</v>
      </c>
      <c r="I41" s="249"/>
      <c r="J41" s="250" t="s">
        <v>87</v>
      </c>
      <c r="K41" s="250" t="s">
        <v>87</v>
      </c>
      <c r="L41" s="227">
        <v>1.52</v>
      </c>
      <c r="M41" s="251"/>
      <c r="N41" s="250">
        <v>3</v>
      </c>
      <c r="O41" s="252" t="s">
        <v>292</v>
      </c>
      <c r="P41" s="245">
        <v>4.0999999999999996</v>
      </c>
      <c r="Q41" s="253">
        <v>39</v>
      </c>
      <c r="R41" s="182">
        <v>4.3</v>
      </c>
      <c r="S41" s="182">
        <v>4.7</v>
      </c>
      <c r="T41" s="253">
        <v>1890</v>
      </c>
      <c r="U41" s="253">
        <v>3610</v>
      </c>
      <c r="V41" s="253">
        <v>0</v>
      </c>
      <c r="W41" s="250" t="s">
        <v>381</v>
      </c>
      <c r="X41" s="132"/>
    </row>
    <row r="42" spans="1:24" ht="15" customHeight="1" x14ac:dyDescent="0.25">
      <c r="A42" s="161">
        <v>4</v>
      </c>
      <c r="B42" s="162" t="s">
        <v>286</v>
      </c>
      <c r="C42" s="165">
        <v>15</v>
      </c>
      <c r="D42" s="166">
        <v>14</v>
      </c>
      <c r="E42" s="65">
        <v>17</v>
      </c>
      <c r="F42" s="3">
        <f t="shared" si="5"/>
        <v>6</v>
      </c>
      <c r="G42" s="66">
        <v>2</v>
      </c>
      <c r="H42" s="67">
        <f t="shared" si="6"/>
        <v>-6</v>
      </c>
      <c r="I42" s="68"/>
      <c r="J42" s="29" t="s">
        <v>87</v>
      </c>
      <c r="K42" s="29" t="s">
        <v>87</v>
      </c>
      <c r="L42" s="201">
        <v>1.29</v>
      </c>
      <c r="M42" s="132"/>
      <c r="N42" s="51">
        <v>4</v>
      </c>
      <c r="O42" s="145" t="s">
        <v>286</v>
      </c>
      <c r="P42" s="198">
        <v>14</v>
      </c>
      <c r="Q42" s="39">
        <v>17.5</v>
      </c>
      <c r="R42" s="74">
        <v>14.5</v>
      </c>
      <c r="S42" s="74">
        <v>17</v>
      </c>
      <c r="T42" s="44">
        <v>290</v>
      </c>
      <c r="U42" s="44">
        <v>800</v>
      </c>
      <c r="V42" s="44">
        <v>0</v>
      </c>
      <c r="W42" s="29"/>
      <c r="X42" s="132"/>
    </row>
    <row r="43" spans="1:24" ht="15" customHeight="1" x14ac:dyDescent="0.25">
      <c r="A43" s="161">
        <v>5</v>
      </c>
      <c r="B43" s="162" t="s">
        <v>290</v>
      </c>
      <c r="C43" s="165">
        <v>6.5</v>
      </c>
      <c r="D43" s="166">
        <v>9.1999999999999993</v>
      </c>
      <c r="E43" s="65">
        <v>11</v>
      </c>
      <c r="F43" s="3">
        <f t="shared" si="5"/>
        <v>13.846153846153847</v>
      </c>
      <c r="G43" s="66">
        <v>2</v>
      </c>
      <c r="H43" s="67">
        <f t="shared" si="6"/>
        <v>-13.846153846153847</v>
      </c>
      <c r="I43" s="68"/>
      <c r="J43" s="29" t="s">
        <v>87</v>
      </c>
      <c r="K43" s="29" t="s">
        <v>87</v>
      </c>
      <c r="L43" s="201">
        <v>1.23</v>
      </c>
      <c r="M43" s="132"/>
      <c r="N43" s="51">
        <v>5</v>
      </c>
      <c r="O43" s="145" t="s">
        <v>290</v>
      </c>
      <c r="P43" s="198">
        <v>9.1999999999999993</v>
      </c>
      <c r="Q43" s="39">
        <v>9.1999999999999993</v>
      </c>
      <c r="R43" s="74">
        <v>9.4</v>
      </c>
      <c r="S43" s="74">
        <v>11</v>
      </c>
      <c r="T43" s="44">
        <v>360</v>
      </c>
      <c r="U43" s="44">
        <v>1150</v>
      </c>
      <c r="V43" s="44">
        <v>0</v>
      </c>
      <c r="W43" s="29"/>
      <c r="X43" s="132"/>
    </row>
    <row r="44" spans="1:24" ht="15" customHeight="1" x14ac:dyDescent="0.25">
      <c r="A44" s="161">
        <v>6</v>
      </c>
      <c r="B44" s="162" t="s">
        <v>287</v>
      </c>
      <c r="C44" s="165">
        <v>5.4</v>
      </c>
      <c r="D44" s="166">
        <v>18</v>
      </c>
      <c r="E44" s="65">
        <v>14</v>
      </c>
      <c r="F44" s="3">
        <f t="shared" si="5"/>
        <v>16.666666666666668</v>
      </c>
      <c r="G44" s="66">
        <v>2</v>
      </c>
      <c r="H44" s="67">
        <f t="shared" si="6"/>
        <v>-16.666666666666668</v>
      </c>
      <c r="I44" s="68"/>
      <c r="J44" s="29" t="s">
        <v>87</v>
      </c>
      <c r="K44" s="29"/>
      <c r="L44" s="201">
        <v>1.2</v>
      </c>
      <c r="M44" s="132"/>
      <c r="N44" s="51">
        <v>6</v>
      </c>
      <c r="O44" s="145" t="s">
        <v>287</v>
      </c>
      <c r="P44" s="198">
        <v>18</v>
      </c>
      <c r="Q44" s="39">
        <v>15</v>
      </c>
      <c r="R44" s="74">
        <v>14.5</v>
      </c>
      <c r="S44" s="74">
        <v>14</v>
      </c>
      <c r="T44" s="44">
        <v>425</v>
      </c>
      <c r="U44" s="44">
        <v>1000</v>
      </c>
      <c r="V44" s="44">
        <v>0</v>
      </c>
      <c r="W44" s="29"/>
      <c r="X44" s="132"/>
    </row>
    <row r="45" spans="1:24" ht="15" customHeight="1" x14ac:dyDescent="0.25">
      <c r="A45" s="89">
        <v>7</v>
      </c>
      <c r="B45" s="145" t="s">
        <v>168</v>
      </c>
      <c r="C45" s="26">
        <v>999</v>
      </c>
      <c r="D45" s="27">
        <v>60</v>
      </c>
      <c r="E45" s="65">
        <v>65</v>
      </c>
      <c r="F45" s="3" t="str">
        <f t="shared" si="5"/>
        <v>NO BET</v>
      </c>
      <c r="G45" s="66"/>
      <c r="H45" s="67">
        <f t="shared" si="6"/>
        <v>0</v>
      </c>
      <c r="I45" s="69"/>
      <c r="J45" s="29"/>
      <c r="K45" s="29"/>
      <c r="L45" s="87">
        <f t="shared" ref="L45:L48" si="7">SUM(I45*J45*K45)</f>
        <v>0</v>
      </c>
      <c r="M45" s="132"/>
      <c r="N45" s="51">
        <v>7</v>
      </c>
      <c r="O45" s="215" t="s">
        <v>168</v>
      </c>
      <c r="P45" s="196">
        <v>60</v>
      </c>
      <c r="Q45" s="39">
        <v>100</v>
      </c>
      <c r="R45" s="74">
        <v>85</v>
      </c>
      <c r="S45" s="74">
        <v>65</v>
      </c>
      <c r="T45" s="44">
        <v>0</v>
      </c>
      <c r="U45" s="44">
        <v>0</v>
      </c>
      <c r="V45" s="44">
        <v>0</v>
      </c>
      <c r="W45" s="29"/>
      <c r="X45" s="132"/>
    </row>
    <row r="46" spans="1:24" ht="15" customHeight="1" x14ac:dyDescent="0.25">
      <c r="A46" s="161">
        <v>8</v>
      </c>
      <c r="B46" s="162" t="s">
        <v>291</v>
      </c>
      <c r="C46" s="165">
        <v>40</v>
      </c>
      <c r="D46" s="166">
        <v>80</v>
      </c>
      <c r="E46" s="65">
        <v>123</v>
      </c>
      <c r="F46" s="3">
        <v>5</v>
      </c>
      <c r="G46" s="66">
        <v>2</v>
      </c>
      <c r="H46" s="67">
        <f t="shared" si="6"/>
        <v>-5</v>
      </c>
      <c r="I46" s="68"/>
      <c r="J46" s="29"/>
      <c r="K46" s="29"/>
      <c r="L46" s="87" t="e">
        <f>SUM(I46*#REF!*K46)</f>
        <v>#REF!</v>
      </c>
      <c r="M46" s="132"/>
      <c r="N46" s="51">
        <v>8</v>
      </c>
      <c r="O46" s="145" t="s">
        <v>291</v>
      </c>
      <c r="P46" s="198">
        <v>80</v>
      </c>
      <c r="Q46" s="39">
        <v>85</v>
      </c>
      <c r="R46" s="74">
        <v>95</v>
      </c>
      <c r="S46" s="74">
        <v>123</v>
      </c>
      <c r="T46" s="44">
        <v>0</v>
      </c>
      <c r="U46" s="44">
        <v>0</v>
      </c>
      <c r="V46" s="44">
        <v>0</v>
      </c>
      <c r="W46" s="29"/>
      <c r="X46" s="132"/>
    </row>
    <row r="47" spans="1:24" ht="15" customHeight="1" x14ac:dyDescent="0.25">
      <c r="A47" s="89">
        <v>9</v>
      </c>
      <c r="B47" s="145" t="s">
        <v>288</v>
      </c>
      <c r="C47" s="22">
        <v>999</v>
      </c>
      <c r="D47" s="23">
        <v>160</v>
      </c>
      <c r="E47" s="65">
        <v>233</v>
      </c>
      <c r="F47" s="3" t="str">
        <f t="shared" si="5"/>
        <v>NO BET</v>
      </c>
      <c r="G47" s="66"/>
      <c r="H47" s="67">
        <f t="shared" si="6"/>
        <v>0</v>
      </c>
      <c r="I47" s="68"/>
      <c r="K47" s="29"/>
      <c r="L47" s="87">
        <f>SUM(I47*J46*K47)</f>
        <v>0</v>
      </c>
      <c r="M47" s="132"/>
      <c r="N47" s="51">
        <v>9</v>
      </c>
      <c r="O47" s="145" t="s">
        <v>288</v>
      </c>
      <c r="P47" s="198">
        <v>160</v>
      </c>
      <c r="Q47" s="39">
        <v>200</v>
      </c>
      <c r="R47" s="74">
        <v>130</v>
      </c>
      <c r="S47" s="74">
        <v>233</v>
      </c>
      <c r="T47" s="44">
        <v>0</v>
      </c>
      <c r="U47" s="44">
        <v>0</v>
      </c>
      <c r="V47" s="44">
        <v>0</v>
      </c>
      <c r="W47" s="29"/>
      <c r="X47" s="132"/>
    </row>
    <row r="48" spans="1:24" ht="15" customHeight="1" x14ac:dyDescent="0.25">
      <c r="A48" s="89">
        <v>10</v>
      </c>
      <c r="B48" s="145" t="s">
        <v>289</v>
      </c>
      <c r="C48" s="22">
        <v>999</v>
      </c>
      <c r="D48" s="23">
        <v>170</v>
      </c>
      <c r="E48" s="65">
        <v>265</v>
      </c>
      <c r="F48" s="3" t="str">
        <f t="shared" si="5"/>
        <v>NO BET</v>
      </c>
      <c r="G48" s="66"/>
      <c r="H48" s="67">
        <f t="shared" si="6"/>
        <v>0</v>
      </c>
      <c r="I48" s="68"/>
      <c r="J48" s="29"/>
      <c r="K48" s="29"/>
      <c r="L48" s="88">
        <f t="shared" si="7"/>
        <v>0</v>
      </c>
      <c r="M48" s="132"/>
      <c r="N48" s="51">
        <v>10</v>
      </c>
      <c r="O48" s="145" t="s">
        <v>289</v>
      </c>
      <c r="P48" s="198">
        <v>170</v>
      </c>
      <c r="Q48" s="39">
        <v>200</v>
      </c>
      <c r="R48" s="74">
        <v>200</v>
      </c>
      <c r="S48" s="74">
        <v>265</v>
      </c>
      <c r="T48" s="44">
        <v>0</v>
      </c>
      <c r="U48" s="44">
        <v>0</v>
      </c>
      <c r="V48" s="44">
        <v>0</v>
      </c>
      <c r="W48" s="29"/>
      <c r="X48" s="132"/>
    </row>
    <row r="49" spans="1:24" ht="15" hidden="1" customHeight="1" x14ac:dyDescent="0.25">
      <c r="A49" s="89">
        <v>11</v>
      </c>
      <c r="B49" s="42"/>
      <c r="C49" s="22">
        <v>0</v>
      </c>
      <c r="D49" s="23">
        <v>0</v>
      </c>
      <c r="E49" s="65">
        <f t="shared" ref="E49:E62" si="8">D49</f>
        <v>0</v>
      </c>
      <c r="F49" s="3" t="str">
        <f t="shared" si="5"/>
        <v>NO BET</v>
      </c>
      <c r="G49" s="66"/>
      <c r="H49" s="67">
        <f t="shared" si="6"/>
        <v>0</v>
      </c>
      <c r="I49" s="68"/>
      <c r="J49" s="29"/>
      <c r="K49" s="29"/>
      <c r="L49" s="88">
        <f t="shared" ref="L49:L62" si="9">SUM(I49*J49*K49)</f>
        <v>0</v>
      </c>
      <c r="M49" s="132"/>
      <c r="N49" s="51">
        <v>11</v>
      </c>
      <c r="O49" s="42"/>
      <c r="P49" s="39">
        <v>0</v>
      </c>
      <c r="Q49" s="39">
        <v>0</v>
      </c>
      <c r="R49" s="39">
        <v>0</v>
      </c>
      <c r="S49" s="39">
        <v>0</v>
      </c>
      <c r="T49" s="44">
        <v>0</v>
      </c>
      <c r="U49" s="44">
        <v>0</v>
      </c>
      <c r="V49" s="44">
        <v>0</v>
      </c>
      <c r="W49" s="29"/>
      <c r="X49" s="132"/>
    </row>
    <row r="50" spans="1:24" ht="15" hidden="1" customHeight="1" x14ac:dyDescent="0.25">
      <c r="A50" s="89">
        <v>12</v>
      </c>
      <c r="B50" s="42"/>
      <c r="C50" s="22">
        <v>0</v>
      </c>
      <c r="D50" s="23">
        <v>0</v>
      </c>
      <c r="E50" s="65">
        <f t="shared" si="8"/>
        <v>0</v>
      </c>
      <c r="F50" s="3" t="str">
        <f t="shared" si="5"/>
        <v>NO BET</v>
      </c>
      <c r="G50" s="66"/>
      <c r="H50" s="67">
        <f t="shared" si="6"/>
        <v>0</v>
      </c>
      <c r="I50" s="68"/>
      <c r="J50" s="29"/>
      <c r="K50" s="29"/>
      <c r="L50" s="88">
        <f t="shared" si="9"/>
        <v>0</v>
      </c>
      <c r="M50" s="132"/>
      <c r="N50" s="51">
        <v>12</v>
      </c>
      <c r="O50" s="42"/>
      <c r="P50" s="39">
        <v>0</v>
      </c>
      <c r="Q50" s="39">
        <v>0</v>
      </c>
      <c r="R50" s="39">
        <v>0</v>
      </c>
      <c r="S50" s="39">
        <v>0</v>
      </c>
      <c r="T50" s="44">
        <v>0</v>
      </c>
      <c r="U50" s="44">
        <v>0</v>
      </c>
      <c r="V50" s="44">
        <v>0</v>
      </c>
      <c r="W50" s="29"/>
      <c r="X50" s="132"/>
    </row>
    <row r="51" spans="1:24" ht="15" hidden="1" customHeight="1" x14ac:dyDescent="0.25">
      <c r="A51" s="89">
        <v>13</v>
      </c>
      <c r="B51" s="42"/>
      <c r="C51" s="22">
        <v>0</v>
      </c>
      <c r="D51" s="23">
        <v>0</v>
      </c>
      <c r="E51" s="65">
        <f t="shared" si="8"/>
        <v>0</v>
      </c>
      <c r="F51" s="3" t="str">
        <f t="shared" si="5"/>
        <v>NO BET</v>
      </c>
      <c r="G51" s="66"/>
      <c r="H51" s="67">
        <f t="shared" si="6"/>
        <v>0</v>
      </c>
      <c r="I51" s="68"/>
      <c r="J51" s="29"/>
      <c r="K51" s="29"/>
      <c r="L51" s="88">
        <f t="shared" si="9"/>
        <v>0</v>
      </c>
      <c r="M51" s="132"/>
      <c r="N51" s="51">
        <v>13</v>
      </c>
      <c r="O51" s="42"/>
      <c r="P51" s="39">
        <v>0</v>
      </c>
      <c r="Q51" s="39">
        <v>0</v>
      </c>
      <c r="R51" s="39">
        <v>0</v>
      </c>
      <c r="S51" s="39">
        <v>0</v>
      </c>
      <c r="T51" s="44">
        <v>0</v>
      </c>
      <c r="U51" s="44">
        <v>0</v>
      </c>
      <c r="V51" s="44">
        <v>0</v>
      </c>
      <c r="W51" s="29"/>
      <c r="X51" s="132"/>
    </row>
    <row r="52" spans="1:24" ht="15" hidden="1" customHeight="1" x14ac:dyDescent="0.25">
      <c r="A52" s="89">
        <v>14</v>
      </c>
      <c r="B52" s="42"/>
      <c r="C52" s="22">
        <v>0</v>
      </c>
      <c r="D52" s="23">
        <v>0</v>
      </c>
      <c r="E52" s="65">
        <f t="shared" si="8"/>
        <v>0</v>
      </c>
      <c r="F52" s="3" t="str">
        <f t="shared" si="5"/>
        <v>NO BET</v>
      </c>
      <c r="G52" s="66"/>
      <c r="H52" s="67">
        <f t="shared" si="6"/>
        <v>0</v>
      </c>
      <c r="I52" s="68"/>
      <c r="J52" s="29"/>
      <c r="K52" s="29"/>
      <c r="L52" s="88">
        <f t="shared" si="9"/>
        <v>0</v>
      </c>
      <c r="M52" s="132"/>
      <c r="N52" s="51">
        <v>14</v>
      </c>
      <c r="O52" s="42"/>
      <c r="P52" s="39">
        <v>0</v>
      </c>
      <c r="Q52" s="39">
        <v>0</v>
      </c>
      <c r="R52" s="39">
        <v>0</v>
      </c>
      <c r="S52" s="39">
        <v>0</v>
      </c>
      <c r="T52" s="44">
        <v>0</v>
      </c>
      <c r="U52" s="44">
        <v>0</v>
      </c>
      <c r="V52" s="44">
        <v>0</v>
      </c>
      <c r="W52" s="29"/>
      <c r="X52" s="132"/>
    </row>
    <row r="53" spans="1:24" ht="15" hidden="1" customHeight="1" x14ac:dyDescent="0.25">
      <c r="A53" s="89">
        <v>15</v>
      </c>
      <c r="B53" s="45"/>
      <c r="C53" s="26">
        <v>0</v>
      </c>
      <c r="D53" s="27">
        <v>0</v>
      </c>
      <c r="E53" s="61">
        <f t="shared" si="8"/>
        <v>0</v>
      </c>
      <c r="F53" s="46" t="str">
        <f t="shared" si="5"/>
        <v>NO BET</v>
      </c>
      <c r="G53" s="62"/>
      <c r="H53" s="63">
        <f t="shared" si="6"/>
        <v>0</v>
      </c>
      <c r="I53" s="64"/>
      <c r="J53" s="47"/>
      <c r="K53" s="47"/>
      <c r="L53" s="88">
        <f t="shared" si="9"/>
        <v>0</v>
      </c>
      <c r="M53" s="132"/>
      <c r="N53" s="47">
        <v>15</v>
      </c>
      <c r="O53" s="45"/>
      <c r="P53" s="48">
        <v>0</v>
      </c>
      <c r="Q53" s="48">
        <v>0</v>
      </c>
      <c r="R53" s="48">
        <v>0</v>
      </c>
      <c r="S53" s="48">
        <v>0</v>
      </c>
      <c r="T53" s="49">
        <v>0</v>
      </c>
      <c r="U53" s="49">
        <v>0</v>
      </c>
      <c r="V53" s="49">
        <v>0</v>
      </c>
      <c r="W53" s="29"/>
      <c r="X53" s="132"/>
    </row>
    <row r="54" spans="1:24" ht="15" hidden="1" customHeight="1" x14ac:dyDescent="0.25">
      <c r="A54" s="89">
        <v>16</v>
      </c>
      <c r="B54" s="42"/>
      <c r="C54" s="22">
        <v>0</v>
      </c>
      <c r="D54" s="23">
        <v>0</v>
      </c>
      <c r="E54" s="65">
        <f t="shared" si="8"/>
        <v>0</v>
      </c>
      <c r="F54" s="3" t="str">
        <f t="shared" si="5"/>
        <v>NO BET</v>
      </c>
      <c r="G54" s="66"/>
      <c r="H54" s="67">
        <f t="shared" si="6"/>
        <v>0</v>
      </c>
      <c r="I54" s="68"/>
      <c r="J54" s="29"/>
      <c r="K54" s="29"/>
      <c r="L54" s="88">
        <f t="shared" si="9"/>
        <v>0</v>
      </c>
      <c r="M54" s="132"/>
      <c r="N54" s="51">
        <v>16</v>
      </c>
      <c r="O54" s="42"/>
      <c r="P54" s="39">
        <v>0</v>
      </c>
      <c r="Q54" s="39">
        <v>0</v>
      </c>
      <c r="R54" s="39">
        <v>0</v>
      </c>
      <c r="S54" s="39">
        <v>0</v>
      </c>
      <c r="T54" s="44">
        <v>0</v>
      </c>
      <c r="U54" s="44">
        <v>0</v>
      </c>
      <c r="V54" s="44">
        <v>0</v>
      </c>
      <c r="W54" s="29"/>
      <c r="X54" s="132"/>
    </row>
    <row r="55" spans="1:24" ht="15" hidden="1" customHeight="1" x14ac:dyDescent="0.3">
      <c r="A55" s="89">
        <v>17</v>
      </c>
      <c r="B55" s="28"/>
      <c r="C55" s="22">
        <v>0</v>
      </c>
      <c r="D55" s="23">
        <v>0</v>
      </c>
      <c r="E55" s="65">
        <f t="shared" si="8"/>
        <v>0</v>
      </c>
      <c r="F55" s="3" t="str">
        <f t="shared" si="5"/>
        <v>NO BET</v>
      </c>
      <c r="G55" s="66"/>
      <c r="H55" s="67">
        <f t="shared" si="6"/>
        <v>0</v>
      </c>
      <c r="I55" s="68"/>
      <c r="J55" s="29"/>
      <c r="K55" s="29"/>
      <c r="L55" s="88">
        <f t="shared" si="9"/>
        <v>0</v>
      </c>
      <c r="M55" s="132"/>
      <c r="N55" s="51">
        <v>17</v>
      </c>
      <c r="O55" s="40"/>
      <c r="P55" s="39">
        <v>0</v>
      </c>
      <c r="Q55" s="39">
        <v>0</v>
      </c>
      <c r="R55" s="39">
        <v>0</v>
      </c>
      <c r="S55" s="39">
        <v>0</v>
      </c>
      <c r="T55" s="44">
        <v>0</v>
      </c>
      <c r="U55" s="44">
        <v>0</v>
      </c>
      <c r="V55" s="44">
        <v>0</v>
      </c>
      <c r="W55" s="29"/>
      <c r="X55" s="132"/>
    </row>
    <row r="56" spans="1:24" ht="15" hidden="1" customHeight="1" x14ac:dyDescent="0.3">
      <c r="A56" s="89">
        <v>18</v>
      </c>
      <c r="B56" s="28"/>
      <c r="C56" s="22">
        <v>0</v>
      </c>
      <c r="D56" s="23">
        <v>0</v>
      </c>
      <c r="E56" s="65">
        <f t="shared" si="8"/>
        <v>0</v>
      </c>
      <c r="F56" s="3" t="str">
        <f t="shared" si="5"/>
        <v>NO BET</v>
      </c>
      <c r="G56" s="66"/>
      <c r="H56" s="67">
        <f t="shared" si="6"/>
        <v>0</v>
      </c>
      <c r="I56" s="68"/>
      <c r="J56" s="29"/>
      <c r="K56" s="29"/>
      <c r="L56" s="88">
        <f t="shared" si="9"/>
        <v>0</v>
      </c>
      <c r="M56" s="132"/>
      <c r="N56" s="51">
        <v>18</v>
      </c>
      <c r="O56" s="40"/>
      <c r="P56" s="39">
        <v>0</v>
      </c>
      <c r="Q56" s="39">
        <v>0</v>
      </c>
      <c r="R56" s="39">
        <v>0</v>
      </c>
      <c r="S56" s="39">
        <v>0</v>
      </c>
      <c r="T56" s="44">
        <v>0</v>
      </c>
      <c r="U56" s="44">
        <v>0</v>
      </c>
      <c r="V56" s="44">
        <v>0</v>
      </c>
      <c r="W56" s="29"/>
      <c r="X56" s="132"/>
    </row>
    <row r="57" spans="1:24" ht="15" hidden="1" customHeight="1" x14ac:dyDescent="0.3">
      <c r="A57" s="89">
        <v>19</v>
      </c>
      <c r="B57" s="28"/>
      <c r="C57" s="22">
        <v>0</v>
      </c>
      <c r="D57" s="23">
        <v>0</v>
      </c>
      <c r="E57" s="65">
        <f t="shared" si="8"/>
        <v>0</v>
      </c>
      <c r="F57" s="3" t="str">
        <f t="shared" si="5"/>
        <v>NO BET</v>
      </c>
      <c r="G57" s="66"/>
      <c r="H57" s="67">
        <f t="shared" si="6"/>
        <v>0</v>
      </c>
      <c r="I57" s="68"/>
      <c r="J57" s="29"/>
      <c r="K57" s="29"/>
      <c r="L57" s="88">
        <f t="shared" si="9"/>
        <v>0</v>
      </c>
      <c r="M57" s="132"/>
      <c r="N57" s="51">
        <v>19</v>
      </c>
      <c r="O57" s="40"/>
      <c r="P57" s="39">
        <v>0</v>
      </c>
      <c r="Q57" s="39">
        <v>0</v>
      </c>
      <c r="R57" s="39">
        <v>0</v>
      </c>
      <c r="S57" s="39">
        <v>0</v>
      </c>
      <c r="T57" s="44">
        <v>0</v>
      </c>
      <c r="U57" s="44">
        <v>0</v>
      </c>
      <c r="V57" s="44">
        <v>0</v>
      </c>
      <c r="W57" s="29"/>
      <c r="X57" s="132"/>
    </row>
    <row r="58" spans="1:24" ht="15" hidden="1" customHeight="1" x14ac:dyDescent="0.3">
      <c r="A58" s="89">
        <v>20</v>
      </c>
      <c r="B58" s="28"/>
      <c r="C58" s="22">
        <v>0</v>
      </c>
      <c r="D58" s="23">
        <v>0</v>
      </c>
      <c r="E58" s="65">
        <f t="shared" si="8"/>
        <v>0</v>
      </c>
      <c r="F58" s="3" t="str">
        <f t="shared" si="5"/>
        <v>NO BET</v>
      </c>
      <c r="G58" s="66"/>
      <c r="H58" s="67">
        <f t="shared" si="6"/>
        <v>0</v>
      </c>
      <c r="I58" s="69"/>
      <c r="J58" s="29"/>
      <c r="K58" s="29"/>
      <c r="L58" s="88">
        <f t="shared" si="9"/>
        <v>0</v>
      </c>
      <c r="M58" s="132"/>
      <c r="N58" s="51">
        <v>20</v>
      </c>
      <c r="O58" s="40"/>
      <c r="P58" s="39">
        <v>0</v>
      </c>
      <c r="Q58" s="39">
        <v>0</v>
      </c>
      <c r="R58" s="39">
        <v>0</v>
      </c>
      <c r="S58" s="39">
        <v>0</v>
      </c>
      <c r="T58" s="44">
        <v>0</v>
      </c>
      <c r="U58" s="44">
        <v>0</v>
      </c>
      <c r="V58" s="44">
        <v>0</v>
      </c>
      <c r="W58" s="29"/>
      <c r="X58" s="132"/>
    </row>
    <row r="59" spans="1:24" ht="15" hidden="1" customHeight="1" x14ac:dyDescent="0.3">
      <c r="A59" s="89">
        <v>21</v>
      </c>
      <c r="B59" s="30"/>
      <c r="C59" s="22">
        <v>0</v>
      </c>
      <c r="D59" s="23">
        <v>0</v>
      </c>
      <c r="E59" s="65">
        <f t="shared" si="8"/>
        <v>0</v>
      </c>
      <c r="F59" s="3" t="str">
        <f t="shared" si="5"/>
        <v>NO BET</v>
      </c>
      <c r="G59" s="66"/>
      <c r="H59" s="67">
        <f t="shared" si="6"/>
        <v>0</v>
      </c>
      <c r="I59" s="68"/>
      <c r="J59" s="29"/>
      <c r="K59" s="29"/>
      <c r="L59" s="88">
        <f t="shared" si="9"/>
        <v>0</v>
      </c>
      <c r="M59" s="132"/>
      <c r="N59" s="51">
        <v>21</v>
      </c>
      <c r="O59" s="40"/>
      <c r="P59" s="39">
        <v>0</v>
      </c>
      <c r="Q59" s="39">
        <v>0</v>
      </c>
      <c r="R59" s="39">
        <v>0</v>
      </c>
      <c r="S59" s="39">
        <v>0</v>
      </c>
      <c r="T59" s="44">
        <v>0</v>
      </c>
      <c r="U59" s="44">
        <v>0</v>
      </c>
      <c r="V59" s="44">
        <v>0</v>
      </c>
      <c r="W59" s="29"/>
      <c r="X59" s="132"/>
    </row>
    <row r="60" spans="1:24" ht="15" hidden="1" customHeight="1" x14ac:dyDescent="0.3">
      <c r="A60" s="89">
        <v>22</v>
      </c>
      <c r="B60" s="28"/>
      <c r="C60" s="26">
        <v>0</v>
      </c>
      <c r="D60" s="27">
        <v>0</v>
      </c>
      <c r="E60" s="65">
        <f t="shared" si="8"/>
        <v>0</v>
      </c>
      <c r="F60" s="3" t="str">
        <f t="shared" si="5"/>
        <v>NO BET</v>
      </c>
      <c r="G60" s="66"/>
      <c r="H60" s="67">
        <f t="shared" si="6"/>
        <v>0</v>
      </c>
      <c r="I60" s="68"/>
      <c r="J60" s="29"/>
      <c r="K60" s="29"/>
      <c r="L60" s="88">
        <f t="shared" si="9"/>
        <v>0</v>
      </c>
      <c r="M60" s="132"/>
      <c r="N60" s="51">
        <v>22</v>
      </c>
      <c r="O60" s="40"/>
      <c r="P60" s="39">
        <v>0</v>
      </c>
      <c r="Q60" s="39">
        <v>0</v>
      </c>
      <c r="R60" s="39">
        <v>0</v>
      </c>
      <c r="S60" s="39">
        <v>0</v>
      </c>
      <c r="T60" s="44">
        <v>0</v>
      </c>
      <c r="U60" s="44">
        <v>0</v>
      </c>
      <c r="V60" s="44">
        <v>0</v>
      </c>
      <c r="W60" s="29"/>
      <c r="X60" s="132"/>
    </row>
    <row r="61" spans="1:24" ht="15" hidden="1" customHeight="1" x14ac:dyDescent="0.3">
      <c r="A61" s="89">
        <v>23</v>
      </c>
      <c r="B61" s="28"/>
      <c r="C61" s="22">
        <v>0</v>
      </c>
      <c r="D61" s="23">
        <v>0</v>
      </c>
      <c r="E61" s="65">
        <f t="shared" si="8"/>
        <v>0</v>
      </c>
      <c r="F61" s="3" t="str">
        <f t="shared" si="5"/>
        <v>NO BET</v>
      </c>
      <c r="G61" s="66"/>
      <c r="H61" s="67">
        <f t="shared" si="6"/>
        <v>0</v>
      </c>
      <c r="I61" s="68"/>
      <c r="J61" s="29"/>
      <c r="K61" s="29"/>
      <c r="L61" s="88">
        <f t="shared" si="9"/>
        <v>0</v>
      </c>
      <c r="M61" s="132"/>
      <c r="N61" s="51">
        <v>23</v>
      </c>
      <c r="O61" s="40"/>
      <c r="P61" s="39">
        <v>0</v>
      </c>
      <c r="Q61" s="39">
        <v>0</v>
      </c>
      <c r="R61" s="39">
        <v>0</v>
      </c>
      <c r="S61" s="39">
        <v>0</v>
      </c>
      <c r="T61" s="44">
        <v>0</v>
      </c>
      <c r="U61" s="44">
        <v>0</v>
      </c>
      <c r="V61" s="44">
        <v>0</v>
      </c>
      <c r="W61" s="29"/>
      <c r="X61" s="132"/>
    </row>
    <row r="62" spans="1:24" ht="15" hidden="1" customHeight="1" x14ac:dyDescent="0.3">
      <c r="A62" s="89">
        <v>24</v>
      </c>
      <c r="B62" s="28"/>
      <c r="C62" s="22">
        <v>0</v>
      </c>
      <c r="D62" s="23">
        <v>0</v>
      </c>
      <c r="E62" s="65">
        <f t="shared" si="8"/>
        <v>0</v>
      </c>
      <c r="F62" s="3" t="str">
        <f t="shared" si="5"/>
        <v>NO BET</v>
      </c>
      <c r="G62" s="66"/>
      <c r="H62" s="67">
        <f t="shared" si="6"/>
        <v>0</v>
      </c>
      <c r="I62" s="68"/>
      <c r="J62" s="29"/>
      <c r="K62" s="29"/>
      <c r="L62" s="88">
        <f t="shared" si="9"/>
        <v>0</v>
      </c>
      <c r="M62" s="132"/>
      <c r="N62" s="51">
        <v>24</v>
      </c>
      <c r="O62" s="40"/>
      <c r="P62" s="39">
        <v>0</v>
      </c>
      <c r="Q62" s="39">
        <v>0</v>
      </c>
      <c r="R62" s="39">
        <v>0</v>
      </c>
      <c r="S62" s="39">
        <v>0</v>
      </c>
      <c r="T62" s="44">
        <v>0</v>
      </c>
      <c r="U62" s="44">
        <v>0</v>
      </c>
      <c r="V62" s="44">
        <v>0</v>
      </c>
      <c r="W62" s="29"/>
      <c r="X62" s="132"/>
    </row>
    <row r="63" spans="1:24" ht="15" customHeight="1" x14ac:dyDescent="0.25">
      <c r="N63" s="321"/>
      <c r="O63" s="321"/>
      <c r="P63" s="321"/>
      <c r="Q63" s="321"/>
      <c r="R63" s="321"/>
      <c r="S63" s="321"/>
      <c r="T63" s="321"/>
      <c r="U63" s="29"/>
      <c r="V63" s="91"/>
    </row>
    <row r="64" spans="1:24" ht="15" customHeight="1" x14ac:dyDescent="0.25">
      <c r="A64" s="24"/>
      <c r="B64" s="209" t="s">
        <v>213</v>
      </c>
      <c r="C64" s="282">
        <v>3</v>
      </c>
      <c r="D64" s="4"/>
      <c r="E64" s="5" t="s">
        <v>11</v>
      </c>
      <c r="F64" s="6">
        <f>SUM(F39:F62)</f>
        <v>67.227106227106233</v>
      </c>
      <c r="G64" s="7" t="s">
        <v>12</v>
      </c>
      <c r="H64" s="6">
        <f>SUM(H39:H63)</f>
        <v>53.630036630036628</v>
      </c>
      <c r="N64" s="136"/>
      <c r="O64" s="321" t="s">
        <v>448</v>
      </c>
      <c r="P64" s="321"/>
      <c r="Q64" s="136"/>
      <c r="R64" s="136"/>
      <c r="S64" s="136"/>
      <c r="T64" s="136"/>
      <c r="U64" s="139" t="s">
        <v>18</v>
      </c>
      <c r="V64" s="140" t="s">
        <v>447</v>
      </c>
      <c r="W64" s="141"/>
    </row>
    <row r="65" spans="1:24" ht="15" customHeight="1" x14ac:dyDescent="0.25">
      <c r="A65" s="73"/>
      <c r="B65" s="73"/>
      <c r="C65" s="283" t="s">
        <v>429</v>
      </c>
      <c r="D65" s="12"/>
      <c r="E65" s="74"/>
      <c r="F65" s="14"/>
      <c r="G65" s="71"/>
      <c r="H65" s="73"/>
      <c r="N65" s="16"/>
    </row>
    <row r="66" spans="1:24" ht="15" customHeight="1" x14ac:dyDescent="0.25">
      <c r="A66" s="50" t="s">
        <v>6</v>
      </c>
      <c r="B66" s="8" t="s">
        <v>4</v>
      </c>
      <c r="C66" s="323" t="s">
        <v>154</v>
      </c>
      <c r="D66" s="323"/>
      <c r="E66" s="320" t="s">
        <v>10</v>
      </c>
      <c r="F66" s="327">
        <v>0.9</v>
      </c>
      <c r="G66" s="328" t="s">
        <v>2</v>
      </c>
      <c r="H66" s="329">
        <v>100</v>
      </c>
      <c r="I66" s="144" t="s">
        <v>1</v>
      </c>
      <c r="J66" s="330" t="s">
        <v>21</v>
      </c>
      <c r="K66" s="330" t="s">
        <v>21</v>
      </c>
      <c r="L66" s="9"/>
      <c r="N66" s="50" t="s">
        <v>6</v>
      </c>
      <c r="O66" s="8" t="s">
        <v>4</v>
      </c>
      <c r="P66" s="31"/>
      <c r="Q66" s="31"/>
      <c r="R66" s="31"/>
      <c r="S66" s="31"/>
      <c r="T66" s="31"/>
      <c r="U66" s="31"/>
      <c r="V66" s="31"/>
      <c r="W66" s="143" t="s">
        <v>56</v>
      </c>
    </row>
    <row r="67" spans="1:24" ht="15" customHeight="1" x14ac:dyDescent="0.25">
      <c r="A67" s="8" t="s">
        <v>7</v>
      </c>
      <c r="B67" s="43">
        <v>7</v>
      </c>
      <c r="C67" s="323" t="s">
        <v>304</v>
      </c>
      <c r="D67" s="323"/>
      <c r="E67" s="320"/>
      <c r="F67" s="327"/>
      <c r="G67" s="328"/>
      <c r="H67" s="329"/>
      <c r="I67" s="322" t="s">
        <v>61</v>
      </c>
      <c r="J67" s="330"/>
      <c r="K67" s="330"/>
      <c r="L67" s="8"/>
      <c r="M67" s="2"/>
      <c r="N67" s="8" t="s">
        <v>7</v>
      </c>
      <c r="O67" s="50">
        <v>7</v>
      </c>
      <c r="P67" s="33"/>
      <c r="Q67" s="33"/>
      <c r="R67" s="33"/>
      <c r="S67" s="33"/>
      <c r="T67" s="33"/>
      <c r="U67" s="33"/>
      <c r="V67" s="32"/>
      <c r="W67" s="143" t="s">
        <v>57</v>
      </c>
      <c r="X67" s="2"/>
    </row>
    <row r="68" spans="1:24" ht="15" customHeight="1" x14ac:dyDescent="0.25">
      <c r="A68" s="9"/>
      <c r="B68" s="9" t="s">
        <v>303</v>
      </c>
      <c r="C68" s="9"/>
      <c r="D68" s="322" t="s">
        <v>25</v>
      </c>
      <c r="E68" s="331" t="s">
        <v>26</v>
      </c>
      <c r="F68" s="9"/>
      <c r="G68" s="9"/>
      <c r="H68" s="9"/>
      <c r="I68" s="322"/>
      <c r="J68" s="142" t="s">
        <v>45</v>
      </c>
      <c r="K68" s="333" t="s">
        <v>59</v>
      </c>
      <c r="L68" s="134" t="s">
        <v>27</v>
      </c>
      <c r="M68" s="2"/>
      <c r="N68" s="32"/>
      <c r="O68" s="33"/>
      <c r="P68" s="33" t="s">
        <v>19</v>
      </c>
      <c r="Q68" s="33"/>
      <c r="R68" s="33"/>
      <c r="S68" s="33"/>
      <c r="T68" s="33" t="s">
        <v>20</v>
      </c>
      <c r="U68" s="34"/>
      <c r="V68" s="34"/>
      <c r="W68" s="322" t="s">
        <v>39</v>
      </c>
      <c r="X68" s="2"/>
    </row>
    <row r="69" spans="1:24" ht="15" customHeight="1" x14ac:dyDescent="0.25">
      <c r="A69" s="1" t="s">
        <v>15</v>
      </c>
      <c r="B69" s="25"/>
      <c r="C69" s="1" t="s">
        <v>8</v>
      </c>
      <c r="D69" s="322"/>
      <c r="E69" s="331"/>
      <c r="F69" s="1" t="s">
        <v>0</v>
      </c>
      <c r="G69" s="1" t="s">
        <v>9</v>
      </c>
      <c r="H69" s="1" t="s">
        <v>3</v>
      </c>
      <c r="I69" s="322"/>
      <c r="J69" s="142" t="s">
        <v>30</v>
      </c>
      <c r="K69" s="333"/>
      <c r="L69" s="134" t="s">
        <v>28</v>
      </c>
      <c r="N69" s="35" t="s">
        <v>16</v>
      </c>
      <c r="O69" s="35" t="s">
        <v>17</v>
      </c>
      <c r="P69" s="36" t="s">
        <v>67</v>
      </c>
      <c r="Q69" s="37" t="s">
        <v>68</v>
      </c>
      <c r="R69" s="37" t="s">
        <v>62</v>
      </c>
      <c r="S69" s="37" t="s">
        <v>63</v>
      </c>
      <c r="T69" s="37" t="s">
        <v>64</v>
      </c>
      <c r="U69" s="37" t="s">
        <v>65</v>
      </c>
      <c r="V69" s="37" t="s">
        <v>66</v>
      </c>
      <c r="W69" s="322"/>
    </row>
    <row r="70" spans="1:24" ht="15" customHeight="1" x14ac:dyDescent="0.25">
      <c r="A70" s="167">
        <v>1</v>
      </c>
      <c r="B70" s="168" t="s">
        <v>302</v>
      </c>
      <c r="C70" s="260">
        <v>3</v>
      </c>
      <c r="D70" s="261">
        <v>2.5</v>
      </c>
      <c r="E70" s="61">
        <v>2.4</v>
      </c>
      <c r="F70" s="285" t="str">
        <f t="shared" ref="F70:F93" si="10">IF(I70="B", $H$4/C70*$F$4,IF(E70&lt;=C70,$I$4,IF(E70&gt;C70,SUM($H$4/C70*$F$4,0,ROUNDUP(,0)))))</f>
        <v>NO BET</v>
      </c>
      <c r="G70" s="286">
        <v>1</v>
      </c>
      <c r="H70" s="287">
        <f>IF(F70="NO BET",0,IF(G70&gt;1,F70*-1,IF(G70=1,SUM(F70*E70-F70,0))))</f>
        <v>0</v>
      </c>
      <c r="I70" s="288"/>
      <c r="J70" s="250" t="s">
        <v>87</v>
      </c>
      <c r="K70" s="250" t="s">
        <v>87</v>
      </c>
      <c r="L70" s="201">
        <v>1.1000000000000001</v>
      </c>
      <c r="M70" s="266"/>
      <c r="N70" s="289">
        <v>1</v>
      </c>
      <c r="O70" s="271" t="s">
        <v>302</v>
      </c>
      <c r="P70" s="261">
        <v>2.5</v>
      </c>
      <c r="Q70" s="290">
        <v>2.5499999999999998</v>
      </c>
      <c r="R70" s="61">
        <f t="shared" ref="R70:S81" si="11">Q70</f>
        <v>2.5499999999999998</v>
      </c>
      <c r="S70" s="61">
        <v>2.4</v>
      </c>
      <c r="T70" s="290">
        <v>5340</v>
      </c>
      <c r="U70" s="290">
        <v>7120</v>
      </c>
      <c r="V70" s="290">
        <v>0</v>
      </c>
      <c r="W70" s="250" t="s">
        <v>381</v>
      </c>
      <c r="X70" s="132"/>
    </row>
    <row r="71" spans="1:24" ht="15" customHeight="1" x14ac:dyDescent="0.25">
      <c r="A71" s="161">
        <v>2</v>
      </c>
      <c r="B71" s="162" t="s">
        <v>293</v>
      </c>
      <c r="C71" s="163">
        <v>8.1</v>
      </c>
      <c r="D71" s="164">
        <v>10.5</v>
      </c>
      <c r="E71" s="65">
        <v>13</v>
      </c>
      <c r="F71" s="3">
        <f t="shared" si="10"/>
        <v>11.111111111111111</v>
      </c>
      <c r="G71" s="66">
        <v>2</v>
      </c>
      <c r="H71" s="67">
        <f t="shared" ref="H71:H93" si="12">IF(F71="NO BET",0,IF(G71&gt;1,F71*-1,IF(G71=1,SUM(F71*E71-F71,0))))</f>
        <v>-11.111111111111111</v>
      </c>
      <c r="I71" s="68"/>
      <c r="J71" s="29" t="s">
        <v>87</v>
      </c>
      <c r="K71" s="29" t="s">
        <v>87</v>
      </c>
      <c r="L71" s="87">
        <v>0</v>
      </c>
      <c r="M71" s="132"/>
      <c r="N71" s="51">
        <v>2</v>
      </c>
      <c r="O71" s="145" t="s">
        <v>293</v>
      </c>
      <c r="P71" s="196">
        <v>10.5</v>
      </c>
      <c r="Q71" s="39">
        <v>8.6</v>
      </c>
      <c r="R71" s="74">
        <v>14.5</v>
      </c>
      <c r="S71" s="74">
        <v>13</v>
      </c>
      <c r="T71" s="44">
        <v>330</v>
      </c>
      <c r="U71" s="44">
        <v>370</v>
      </c>
      <c r="V71" s="44">
        <v>0</v>
      </c>
      <c r="W71" s="29"/>
      <c r="X71" s="132"/>
    </row>
    <row r="72" spans="1:24" ht="15" customHeight="1" x14ac:dyDescent="0.25">
      <c r="A72" s="190">
        <v>3</v>
      </c>
      <c r="B72" s="191" t="s">
        <v>294</v>
      </c>
      <c r="C72" s="192">
        <v>3.1</v>
      </c>
      <c r="D72" s="193">
        <v>3.35</v>
      </c>
      <c r="E72" s="182">
        <v>3.7</v>
      </c>
      <c r="F72" s="183">
        <f t="shared" si="10"/>
        <v>29.032258064516128</v>
      </c>
      <c r="G72" s="184">
        <v>2</v>
      </c>
      <c r="H72" s="185">
        <f t="shared" si="12"/>
        <v>-29.032258064516128</v>
      </c>
      <c r="I72" s="69"/>
      <c r="J72" s="29" t="s">
        <v>87</v>
      </c>
      <c r="K72" s="29" t="s">
        <v>87</v>
      </c>
      <c r="L72" s="211">
        <v>1.17</v>
      </c>
      <c r="M72" s="187"/>
      <c r="N72" s="29">
        <v>3</v>
      </c>
      <c r="O72" s="195" t="s">
        <v>294</v>
      </c>
      <c r="P72" s="197">
        <v>3.35</v>
      </c>
      <c r="Q72" s="188">
        <v>3.15</v>
      </c>
      <c r="R72" s="221">
        <v>3.3</v>
      </c>
      <c r="S72" s="221">
        <v>3.7</v>
      </c>
      <c r="T72" s="189">
        <v>13750</v>
      </c>
      <c r="U72" s="189">
        <v>19370</v>
      </c>
      <c r="V72" s="189">
        <v>0</v>
      </c>
      <c r="W72" s="29" t="s">
        <v>382</v>
      </c>
      <c r="X72" s="132"/>
    </row>
    <row r="73" spans="1:24" ht="15" customHeight="1" x14ac:dyDescent="0.25">
      <c r="A73" s="161">
        <v>4</v>
      </c>
      <c r="B73" s="162" t="s">
        <v>295</v>
      </c>
      <c r="C73" s="165">
        <v>21</v>
      </c>
      <c r="D73" s="166">
        <v>15.5</v>
      </c>
      <c r="E73" s="65">
        <v>25.7</v>
      </c>
      <c r="F73" s="3">
        <v>5</v>
      </c>
      <c r="G73" s="66">
        <v>2</v>
      </c>
      <c r="H73" s="67">
        <f t="shared" si="12"/>
        <v>-5</v>
      </c>
      <c r="I73" s="68"/>
      <c r="J73" s="29"/>
      <c r="K73" s="29" t="s">
        <v>87</v>
      </c>
      <c r="L73" s="201">
        <v>1.18</v>
      </c>
      <c r="M73" s="132"/>
      <c r="N73" s="51">
        <v>4</v>
      </c>
      <c r="O73" s="145" t="s">
        <v>295</v>
      </c>
      <c r="P73" s="198">
        <v>15.5</v>
      </c>
      <c r="Q73" s="39">
        <v>15</v>
      </c>
      <c r="R73" s="74">
        <v>25</v>
      </c>
      <c r="S73" s="74">
        <v>25.7</v>
      </c>
      <c r="T73" s="44">
        <v>180</v>
      </c>
      <c r="U73" s="44">
        <v>225</v>
      </c>
      <c r="V73" s="44">
        <v>0</v>
      </c>
      <c r="W73" s="29"/>
      <c r="X73" s="132"/>
    </row>
    <row r="74" spans="1:24" ht="15" customHeight="1" x14ac:dyDescent="0.25">
      <c r="A74" s="161">
        <v>5</v>
      </c>
      <c r="B74" s="162" t="s">
        <v>296</v>
      </c>
      <c r="C74" s="165">
        <v>8</v>
      </c>
      <c r="D74" s="166">
        <v>10</v>
      </c>
      <c r="E74" s="65">
        <v>14</v>
      </c>
      <c r="F74" s="3">
        <f t="shared" si="10"/>
        <v>11.25</v>
      </c>
      <c r="G74" s="66">
        <v>2</v>
      </c>
      <c r="H74" s="67">
        <f t="shared" si="12"/>
        <v>-11.25</v>
      </c>
      <c r="I74" s="68"/>
      <c r="J74" s="29"/>
      <c r="K74" s="29" t="s">
        <v>87</v>
      </c>
      <c r="L74" s="201">
        <v>1.34</v>
      </c>
      <c r="M74" s="132"/>
      <c r="N74" s="51">
        <v>5</v>
      </c>
      <c r="O74" s="145" t="s">
        <v>296</v>
      </c>
      <c r="P74" s="198">
        <v>10</v>
      </c>
      <c r="Q74" s="39">
        <v>10</v>
      </c>
      <c r="R74" s="74">
        <v>14</v>
      </c>
      <c r="S74" s="74">
        <v>14</v>
      </c>
      <c r="T74" s="44">
        <v>0</v>
      </c>
      <c r="U74" s="44">
        <v>0</v>
      </c>
      <c r="V74" s="44">
        <v>0</v>
      </c>
      <c r="W74" s="29"/>
      <c r="X74" s="132"/>
    </row>
    <row r="75" spans="1:24" ht="15" customHeight="1" x14ac:dyDescent="0.25">
      <c r="A75" s="161">
        <v>6</v>
      </c>
      <c r="B75" s="162" t="s">
        <v>297</v>
      </c>
      <c r="C75" s="165">
        <v>7</v>
      </c>
      <c r="D75" s="166">
        <v>7.2</v>
      </c>
      <c r="E75" s="65">
        <v>7.8</v>
      </c>
      <c r="F75" s="3">
        <f t="shared" si="10"/>
        <v>12.857142857142858</v>
      </c>
      <c r="G75" s="66">
        <v>2</v>
      </c>
      <c r="H75" s="67">
        <f t="shared" si="12"/>
        <v>-12.857142857142858</v>
      </c>
      <c r="I75" s="68"/>
      <c r="J75" s="29" t="s">
        <v>87</v>
      </c>
      <c r="K75" s="29" t="s">
        <v>87</v>
      </c>
      <c r="L75" s="201">
        <v>1.06</v>
      </c>
      <c r="M75" s="132"/>
      <c r="N75" s="51">
        <v>6</v>
      </c>
      <c r="O75" s="145" t="s">
        <v>297</v>
      </c>
      <c r="P75" s="198">
        <v>7.2</v>
      </c>
      <c r="Q75" s="39">
        <v>5.8</v>
      </c>
      <c r="R75" s="74">
        <v>8.1999999999999993</v>
      </c>
      <c r="S75" s="74">
        <v>7.8</v>
      </c>
      <c r="T75" s="44">
        <v>460</v>
      </c>
      <c r="U75" s="44">
        <v>1000</v>
      </c>
      <c r="V75" s="44">
        <v>0</v>
      </c>
      <c r="W75" s="29"/>
      <c r="X75" s="132"/>
    </row>
    <row r="76" spans="1:24" ht="15" customHeight="1" x14ac:dyDescent="0.25">
      <c r="A76" s="147">
        <v>7</v>
      </c>
      <c r="B76" s="148" t="s">
        <v>141</v>
      </c>
      <c r="C76" s="149">
        <v>0</v>
      </c>
      <c r="D76" s="150">
        <v>0</v>
      </c>
      <c r="E76" s="151">
        <f t="shared" ref="E76:E93" si="13">D76</f>
        <v>0</v>
      </c>
      <c r="F76" s="152" t="str">
        <f t="shared" si="10"/>
        <v>NO BET</v>
      </c>
      <c r="G76" s="153"/>
      <c r="H76" s="154">
        <f t="shared" si="12"/>
        <v>0</v>
      </c>
      <c r="I76" s="155"/>
      <c r="J76" s="156"/>
      <c r="K76" s="156"/>
      <c r="L76" s="157">
        <v>0</v>
      </c>
      <c r="M76" s="158"/>
      <c r="N76" s="156">
        <v>7</v>
      </c>
      <c r="O76" s="148" t="s">
        <v>141</v>
      </c>
      <c r="P76" s="199">
        <v>0</v>
      </c>
      <c r="Q76" s="159">
        <v>0</v>
      </c>
      <c r="R76" s="235">
        <f t="shared" si="11"/>
        <v>0</v>
      </c>
      <c r="S76" s="235">
        <f t="shared" si="11"/>
        <v>0</v>
      </c>
      <c r="T76" s="160">
        <v>0</v>
      </c>
      <c r="U76" s="160">
        <v>0</v>
      </c>
      <c r="V76" s="160">
        <v>0</v>
      </c>
      <c r="W76" s="156"/>
      <c r="X76" s="132"/>
    </row>
    <row r="77" spans="1:24" ht="15" customHeight="1" x14ac:dyDescent="0.25">
      <c r="A77" s="147">
        <v>8</v>
      </c>
      <c r="B77" s="148" t="s">
        <v>147</v>
      </c>
      <c r="C77" s="149">
        <v>0</v>
      </c>
      <c r="D77" s="150">
        <v>0</v>
      </c>
      <c r="E77" s="151">
        <f t="shared" si="13"/>
        <v>0</v>
      </c>
      <c r="F77" s="152" t="str">
        <f t="shared" si="10"/>
        <v>NO BET</v>
      </c>
      <c r="G77" s="153"/>
      <c r="H77" s="154">
        <f t="shared" si="12"/>
        <v>0</v>
      </c>
      <c r="I77" s="155"/>
      <c r="J77" s="156"/>
      <c r="K77" s="156"/>
      <c r="L77" s="157">
        <v>0</v>
      </c>
      <c r="M77" s="158"/>
      <c r="N77" s="156">
        <v>8</v>
      </c>
      <c r="O77" s="148" t="s">
        <v>147</v>
      </c>
      <c r="P77" s="199">
        <v>0</v>
      </c>
      <c r="Q77" s="159">
        <v>0</v>
      </c>
      <c r="R77" s="235">
        <f t="shared" si="11"/>
        <v>0</v>
      </c>
      <c r="S77" s="235">
        <f t="shared" si="11"/>
        <v>0</v>
      </c>
      <c r="T77" s="160">
        <v>0</v>
      </c>
      <c r="U77" s="160">
        <v>0</v>
      </c>
      <c r="V77" s="160">
        <v>0</v>
      </c>
      <c r="W77" s="156"/>
      <c r="X77" s="132"/>
    </row>
    <row r="78" spans="1:24" ht="15" customHeight="1" x14ac:dyDescent="0.25">
      <c r="A78" s="89">
        <v>9</v>
      </c>
      <c r="B78" s="145" t="s">
        <v>298</v>
      </c>
      <c r="C78" s="22">
        <v>19</v>
      </c>
      <c r="D78" s="23">
        <v>50</v>
      </c>
      <c r="E78" s="65">
        <v>79</v>
      </c>
      <c r="F78" s="3"/>
      <c r="G78" s="66"/>
      <c r="H78" s="67" t="b">
        <f t="shared" si="12"/>
        <v>0</v>
      </c>
      <c r="I78" s="68"/>
      <c r="J78" s="29"/>
      <c r="K78" s="29" t="s">
        <v>87</v>
      </c>
      <c r="L78" s="87">
        <v>0</v>
      </c>
      <c r="M78" s="132"/>
      <c r="N78" s="51">
        <v>9</v>
      </c>
      <c r="O78" s="145" t="s">
        <v>298</v>
      </c>
      <c r="P78" s="198">
        <v>50</v>
      </c>
      <c r="Q78" s="39">
        <v>44</v>
      </c>
      <c r="R78" s="74">
        <v>60</v>
      </c>
      <c r="S78" s="74">
        <v>79</v>
      </c>
      <c r="T78" s="44">
        <v>0</v>
      </c>
      <c r="U78" s="44">
        <v>0</v>
      </c>
      <c r="V78" s="44">
        <v>0</v>
      </c>
      <c r="W78" s="29"/>
      <c r="X78" s="132"/>
    </row>
    <row r="79" spans="1:24" ht="15" customHeight="1" x14ac:dyDescent="0.25">
      <c r="A79" s="161">
        <v>10</v>
      </c>
      <c r="B79" s="162" t="s">
        <v>299</v>
      </c>
      <c r="C79" s="165">
        <v>31</v>
      </c>
      <c r="D79" s="166">
        <v>60</v>
      </c>
      <c r="E79" s="65">
        <v>160</v>
      </c>
      <c r="F79" s="3">
        <v>5</v>
      </c>
      <c r="G79" s="66"/>
      <c r="H79" s="67" t="b">
        <f t="shared" si="12"/>
        <v>0</v>
      </c>
      <c r="I79" s="68"/>
      <c r="J79" s="29"/>
      <c r="K79" s="29" t="s">
        <v>87</v>
      </c>
      <c r="L79" s="200">
        <v>1.55</v>
      </c>
      <c r="M79" s="132"/>
      <c r="N79" s="51">
        <v>10</v>
      </c>
      <c r="O79" s="145" t="s">
        <v>299</v>
      </c>
      <c r="P79" s="198">
        <v>60</v>
      </c>
      <c r="Q79" s="39">
        <v>48</v>
      </c>
      <c r="R79" s="74">
        <v>85</v>
      </c>
      <c r="S79" s="74">
        <v>160</v>
      </c>
      <c r="T79" s="44">
        <v>0</v>
      </c>
      <c r="U79" s="44">
        <v>0</v>
      </c>
      <c r="V79" s="44">
        <v>0</v>
      </c>
      <c r="W79" s="29"/>
      <c r="X79" s="132"/>
    </row>
    <row r="80" spans="1:24" ht="15" customHeight="1" x14ac:dyDescent="0.25">
      <c r="A80" s="89">
        <v>11</v>
      </c>
      <c r="B80" s="145" t="s">
        <v>300</v>
      </c>
      <c r="C80" s="22">
        <v>53.9</v>
      </c>
      <c r="D80" s="23">
        <v>70</v>
      </c>
      <c r="E80" s="65">
        <v>120</v>
      </c>
      <c r="F80" s="3"/>
      <c r="G80" s="66"/>
      <c r="H80" s="67" t="b">
        <f t="shared" si="12"/>
        <v>0</v>
      </c>
      <c r="I80" s="68"/>
      <c r="J80" s="29"/>
      <c r="K80" s="29"/>
      <c r="L80" s="88">
        <f t="shared" ref="L80" si="14">SUM(I80*J80*K80)</f>
        <v>0</v>
      </c>
      <c r="M80" s="132"/>
      <c r="N80" s="51">
        <v>11</v>
      </c>
      <c r="O80" s="145" t="s">
        <v>300</v>
      </c>
      <c r="P80" s="198">
        <v>70</v>
      </c>
      <c r="Q80" s="39">
        <v>32</v>
      </c>
      <c r="R80" s="74">
        <v>120</v>
      </c>
      <c r="S80" s="74">
        <v>120</v>
      </c>
      <c r="T80" s="44">
        <v>0</v>
      </c>
      <c r="U80" s="44">
        <v>0</v>
      </c>
      <c r="V80" s="44">
        <v>0</v>
      </c>
      <c r="W80" s="29"/>
      <c r="X80" s="132"/>
    </row>
    <row r="81" spans="1:24" ht="15" customHeight="1" x14ac:dyDescent="0.25">
      <c r="A81" s="147">
        <v>12</v>
      </c>
      <c r="B81" s="148" t="s">
        <v>301</v>
      </c>
      <c r="C81" s="149">
        <v>0</v>
      </c>
      <c r="D81" s="150">
        <v>0</v>
      </c>
      <c r="E81" s="151">
        <f t="shared" si="13"/>
        <v>0</v>
      </c>
      <c r="F81" s="152" t="str">
        <f t="shared" si="10"/>
        <v>NO BET</v>
      </c>
      <c r="G81" s="153"/>
      <c r="H81" s="154">
        <f t="shared" si="12"/>
        <v>0</v>
      </c>
      <c r="I81" s="155"/>
      <c r="J81" s="156"/>
      <c r="K81" s="156"/>
      <c r="L81" s="157">
        <v>0</v>
      </c>
      <c r="M81" s="158"/>
      <c r="N81" s="156">
        <v>12</v>
      </c>
      <c r="O81" s="148" t="s">
        <v>301</v>
      </c>
      <c r="P81" s="199">
        <v>0</v>
      </c>
      <c r="Q81" s="159">
        <v>0</v>
      </c>
      <c r="R81" s="235">
        <f t="shared" si="11"/>
        <v>0</v>
      </c>
      <c r="S81" s="235">
        <f t="shared" si="11"/>
        <v>0</v>
      </c>
      <c r="T81" s="160">
        <v>0</v>
      </c>
      <c r="U81" s="160">
        <v>0</v>
      </c>
      <c r="V81" s="160">
        <v>0</v>
      </c>
      <c r="W81" s="156"/>
      <c r="X81" s="132"/>
    </row>
    <row r="82" spans="1:24" ht="15" hidden="1" customHeight="1" x14ac:dyDescent="0.25">
      <c r="A82" s="89">
        <v>13</v>
      </c>
      <c r="B82" s="42"/>
      <c r="C82" s="22">
        <v>0</v>
      </c>
      <c r="D82" s="23">
        <v>0</v>
      </c>
      <c r="E82" s="65">
        <f t="shared" si="13"/>
        <v>0</v>
      </c>
      <c r="F82" s="3" t="str">
        <f t="shared" si="10"/>
        <v>NO BET</v>
      </c>
      <c r="G82" s="66"/>
      <c r="H82" s="67">
        <f t="shared" si="12"/>
        <v>0</v>
      </c>
      <c r="I82" s="68"/>
      <c r="J82" s="29"/>
      <c r="K82" s="29"/>
      <c r="L82" s="88">
        <f t="shared" ref="L82:L93" si="15">SUM(I82*J82*K82)</f>
        <v>0</v>
      </c>
      <c r="M82" s="132"/>
      <c r="N82" s="51">
        <v>13</v>
      </c>
      <c r="O82" s="42"/>
      <c r="P82" s="39">
        <v>0</v>
      </c>
      <c r="Q82" s="39">
        <v>0</v>
      </c>
      <c r="R82" s="39">
        <v>0</v>
      </c>
      <c r="S82" s="39">
        <v>0</v>
      </c>
      <c r="T82" s="44">
        <v>0</v>
      </c>
      <c r="U82" s="44">
        <v>0</v>
      </c>
      <c r="V82" s="44">
        <v>0</v>
      </c>
      <c r="W82" s="29"/>
      <c r="X82" s="132"/>
    </row>
    <row r="83" spans="1:24" ht="15" hidden="1" customHeight="1" x14ac:dyDescent="0.25">
      <c r="A83" s="89">
        <v>14</v>
      </c>
      <c r="B83" s="42"/>
      <c r="C83" s="22">
        <v>0</v>
      </c>
      <c r="D83" s="23">
        <v>0</v>
      </c>
      <c r="E83" s="65">
        <f t="shared" si="13"/>
        <v>0</v>
      </c>
      <c r="F83" s="3" t="str">
        <f t="shared" si="10"/>
        <v>NO BET</v>
      </c>
      <c r="G83" s="66"/>
      <c r="H83" s="67">
        <f t="shared" si="12"/>
        <v>0</v>
      </c>
      <c r="I83" s="68"/>
      <c r="J83" s="29"/>
      <c r="K83" s="29"/>
      <c r="L83" s="88">
        <f t="shared" si="15"/>
        <v>0</v>
      </c>
      <c r="M83" s="132"/>
      <c r="N83" s="51">
        <v>14</v>
      </c>
      <c r="O83" s="42"/>
      <c r="P83" s="39">
        <v>0</v>
      </c>
      <c r="Q83" s="39">
        <v>0</v>
      </c>
      <c r="R83" s="39">
        <v>0</v>
      </c>
      <c r="S83" s="39">
        <v>0</v>
      </c>
      <c r="T83" s="44">
        <v>0</v>
      </c>
      <c r="U83" s="44">
        <v>0</v>
      </c>
      <c r="V83" s="44">
        <v>0</v>
      </c>
      <c r="W83" s="29"/>
      <c r="X83" s="132"/>
    </row>
    <row r="84" spans="1:24" ht="15" hidden="1" customHeight="1" x14ac:dyDescent="0.25">
      <c r="A84" s="89">
        <v>15</v>
      </c>
      <c r="B84" s="45"/>
      <c r="C84" s="26">
        <v>0</v>
      </c>
      <c r="D84" s="27">
        <v>0</v>
      </c>
      <c r="E84" s="61">
        <f t="shared" si="13"/>
        <v>0</v>
      </c>
      <c r="F84" s="46" t="str">
        <f t="shared" si="10"/>
        <v>NO BET</v>
      </c>
      <c r="G84" s="62"/>
      <c r="H84" s="63">
        <f t="shared" si="12"/>
        <v>0</v>
      </c>
      <c r="I84" s="64"/>
      <c r="J84" s="47"/>
      <c r="K84" s="47"/>
      <c r="L84" s="88">
        <f t="shared" si="15"/>
        <v>0</v>
      </c>
      <c r="M84" s="132"/>
      <c r="N84" s="47">
        <v>15</v>
      </c>
      <c r="O84" s="45"/>
      <c r="P84" s="48">
        <v>0</v>
      </c>
      <c r="Q84" s="48">
        <v>0</v>
      </c>
      <c r="R84" s="48">
        <v>0</v>
      </c>
      <c r="S84" s="48">
        <v>0</v>
      </c>
      <c r="T84" s="49">
        <v>0</v>
      </c>
      <c r="U84" s="49">
        <v>0</v>
      </c>
      <c r="V84" s="49">
        <v>0</v>
      </c>
      <c r="W84" s="29"/>
      <c r="X84" s="132"/>
    </row>
    <row r="85" spans="1:24" ht="15" hidden="1" customHeight="1" x14ac:dyDescent="0.25">
      <c r="A85" s="89">
        <v>16</v>
      </c>
      <c r="B85" s="42"/>
      <c r="C85" s="22">
        <v>0</v>
      </c>
      <c r="D85" s="23">
        <v>0</v>
      </c>
      <c r="E85" s="65">
        <f t="shared" si="13"/>
        <v>0</v>
      </c>
      <c r="F85" s="3" t="str">
        <f t="shared" si="10"/>
        <v>NO BET</v>
      </c>
      <c r="G85" s="66"/>
      <c r="H85" s="67">
        <f t="shared" si="12"/>
        <v>0</v>
      </c>
      <c r="I85" s="68"/>
      <c r="J85" s="29"/>
      <c r="K85" s="29"/>
      <c r="L85" s="88">
        <f t="shared" si="15"/>
        <v>0</v>
      </c>
      <c r="M85" s="132"/>
      <c r="N85" s="51">
        <v>16</v>
      </c>
      <c r="O85" s="42"/>
      <c r="P85" s="39">
        <v>0</v>
      </c>
      <c r="Q85" s="39">
        <v>0</v>
      </c>
      <c r="R85" s="39">
        <v>0</v>
      </c>
      <c r="S85" s="39">
        <v>0</v>
      </c>
      <c r="T85" s="44">
        <v>0</v>
      </c>
      <c r="U85" s="44">
        <v>0</v>
      </c>
      <c r="V85" s="44">
        <v>0</v>
      </c>
      <c r="W85" s="29"/>
      <c r="X85" s="132"/>
    </row>
    <row r="86" spans="1:24" ht="15" hidden="1" customHeight="1" x14ac:dyDescent="0.3">
      <c r="A86" s="89">
        <v>17</v>
      </c>
      <c r="B86" s="28"/>
      <c r="C86" s="22">
        <v>0</v>
      </c>
      <c r="D86" s="23">
        <v>0</v>
      </c>
      <c r="E86" s="65">
        <f t="shared" si="13"/>
        <v>0</v>
      </c>
      <c r="F86" s="3" t="str">
        <f t="shared" si="10"/>
        <v>NO BET</v>
      </c>
      <c r="G86" s="66"/>
      <c r="H86" s="67">
        <f t="shared" si="12"/>
        <v>0</v>
      </c>
      <c r="I86" s="68"/>
      <c r="J86" s="29"/>
      <c r="K86" s="29"/>
      <c r="L86" s="88">
        <f t="shared" si="15"/>
        <v>0</v>
      </c>
      <c r="M86" s="132"/>
      <c r="N86" s="51">
        <v>17</v>
      </c>
      <c r="O86" s="40"/>
      <c r="P86" s="39">
        <v>0</v>
      </c>
      <c r="Q86" s="39">
        <v>0</v>
      </c>
      <c r="R86" s="39">
        <v>0</v>
      </c>
      <c r="S86" s="39">
        <v>0</v>
      </c>
      <c r="T86" s="44">
        <v>0</v>
      </c>
      <c r="U86" s="44">
        <v>0</v>
      </c>
      <c r="V86" s="44">
        <v>0</v>
      </c>
      <c r="W86" s="29"/>
      <c r="X86" s="132"/>
    </row>
    <row r="87" spans="1:24" ht="15" hidden="1" customHeight="1" x14ac:dyDescent="0.3">
      <c r="A87" s="89">
        <v>18</v>
      </c>
      <c r="B87" s="28"/>
      <c r="C87" s="22">
        <v>0</v>
      </c>
      <c r="D87" s="23">
        <v>0</v>
      </c>
      <c r="E87" s="65">
        <f t="shared" si="13"/>
        <v>0</v>
      </c>
      <c r="F87" s="3" t="str">
        <f t="shared" si="10"/>
        <v>NO BET</v>
      </c>
      <c r="G87" s="66"/>
      <c r="H87" s="67">
        <f t="shared" si="12"/>
        <v>0</v>
      </c>
      <c r="I87" s="68"/>
      <c r="J87" s="29"/>
      <c r="K87" s="29"/>
      <c r="L87" s="88">
        <f t="shared" si="15"/>
        <v>0</v>
      </c>
      <c r="M87" s="132"/>
      <c r="N87" s="51">
        <v>18</v>
      </c>
      <c r="O87" s="40"/>
      <c r="P87" s="39">
        <v>0</v>
      </c>
      <c r="Q87" s="39">
        <v>0</v>
      </c>
      <c r="R87" s="39">
        <v>0</v>
      </c>
      <c r="S87" s="39">
        <v>0</v>
      </c>
      <c r="T87" s="44">
        <v>0</v>
      </c>
      <c r="U87" s="44">
        <v>0</v>
      </c>
      <c r="V87" s="44">
        <v>0</v>
      </c>
      <c r="W87" s="29"/>
      <c r="X87" s="132"/>
    </row>
    <row r="88" spans="1:24" ht="15" hidden="1" customHeight="1" x14ac:dyDescent="0.3">
      <c r="A88" s="89">
        <v>19</v>
      </c>
      <c r="B88" s="28"/>
      <c r="C88" s="22">
        <v>0</v>
      </c>
      <c r="D88" s="23">
        <v>0</v>
      </c>
      <c r="E88" s="65">
        <f t="shared" si="13"/>
        <v>0</v>
      </c>
      <c r="F88" s="3" t="str">
        <f t="shared" si="10"/>
        <v>NO BET</v>
      </c>
      <c r="G88" s="66"/>
      <c r="H88" s="67">
        <f t="shared" si="12"/>
        <v>0</v>
      </c>
      <c r="I88" s="68"/>
      <c r="J88" s="29"/>
      <c r="K88" s="29"/>
      <c r="L88" s="88">
        <f t="shared" si="15"/>
        <v>0</v>
      </c>
      <c r="M88" s="132"/>
      <c r="N88" s="51">
        <v>19</v>
      </c>
      <c r="O88" s="40"/>
      <c r="P88" s="39">
        <v>0</v>
      </c>
      <c r="Q88" s="39">
        <v>0</v>
      </c>
      <c r="R88" s="39">
        <v>0</v>
      </c>
      <c r="S88" s="39">
        <v>0</v>
      </c>
      <c r="T88" s="44">
        <v>0</v>
      </c>
      <c r="U88" s="44">
        <v>0</v>
      </c>
      <c r="V88" s="44">
        <v>0</v>
      </c>
      <c r="W88" s="29"/>
      <c r="X88" s="132"/>
    </row>
    <row r="89" spans="1:24" ht="15" hidden="1" customHeight="1" x14ac:dyDescent="0.3">
      <c r="A89" s="89">
        <v>20</v>
      </c>
      <c r="B89" s="28"/>
      <c r="C89" s="22">
        <v>0</v>
      </c>
      <c r="D89" s="23">
        <v>0</v>
      </c>
      <c r="E89" s="65">
        <f t="shared" si="13"/>
        <v>0</v>
      </c>
      <c r="F89" s="3" t="str">
        <f t="shared" si="10"/>
        <v>NO BET</v>
      </c>
      <c r="G89" s="66"/>
      <c r="H89" s="67">
        <f t="shared" si="12"/>
        <v>0</v>
      </c>
      <c r="I89" s="69"/>
      <c r="J89" s="29"/>
      <c r="K89" s="29"/>
      <c r="L89" s="88">
        <f t="shared" si="15"/>
        <v>0</v>
      </c>
      <c r="M89" s="132"/>
      <c r="N89" s="51">
        <v>20</v>
      </c>
      <c r="O89" s="40"/>
      <c r="P89" s="39">
        <v>0</v>
      </c>
      <c r="Q89" s="39">
        <v>0</v>
      </c>
      <c r="R89" s="39">
        <v>0</v>
      </c>
      <c r="S89" s="39">
        <v>0</v>
      </c>
      <c r="T89" s="44">
        <v>0</v>
      </c>
      <c r="U89" s="44">
        <v>0</v>
      </c>
      <c r="V89" s="44">
        <v>0</v>
      </c>
      <c r="W89" s="29"/>
      <c r="X89" s="132"/>
    </row>
    <row r="90" spans="1:24" ht="15" hidden="1" customHeight="1" x14ac:dyDescent="0.3">
      <c r="A90" s="89">
        <v>21</v>
      </c>
      <c r="B90" s="30"/>
      <c r="C90" s="22">
        <v>0</v>
      </c>
      <c r="D90" s="23">
        <v>0</v>
      </c>
      <c r="E90" s="65">
        <f t="shared" si="13"/>
        <v>0</v>
      </c>
      <c r="F90" s="3" t="str">
        <f t="shared" si="10"/>
        <v>NO BET</v>
      </c>
      <c r="G90" s="66"/>
      <c r="H90" s="67">
        <f t="shared" si="12"/>
        <v>0</v>
      </c>
      <c r="I90" s="68"/>
      <c r="J90" s="29"/>
      <c r="K90" s="29"/>
      <c r="L90" s="88">
        <f t="shared" si="15"/>
        <v>0</v>
      </c>
      <c r="M90" s="132"/>
      <c r="N90" s="51">
        <v>21</v>
      </c>
      <c r="O90" s="40"/>
      <c r="P90" s="39">
        <v>0</v>
      </c>
      <c r="Q90" s="39">
        <v>0</v>
      </c>
      <c r="R90" s="39">
        <v>0</v>
      </c>
      <c r="S90" s="39">
        <v>0</v>
      </c>
      <c r="T90" s="44">
        <v>0</v>
      </c>
      <c r="U90" s="44">
        <v>0</v>
      </c>
      <c r="V90" s="44">
        <v>0</v>
      </c>
      <c r="W90" s="29"/>
      <c r="X90" s="132"/>
    </row>
    <row r="91" spans="1:24" ht="15" hidden="1" customHeight="1" x14ac:dyDescent="0.3">
      <c r="A91" s="89">
        <v>22</v>
      </c>
      <c r="B91" s="28"/>
      <c r="C91" s="26">
        <v>0</v>
      </c>
      <c r="D91" s="27">
        <v>0</v>
      </c>
      <c r="E91" s="65">
        <f t="shared" si="13"/>
        <v>0</v>
      </c>
      <c r="F91" s="3" t="str">
        <f t="shared" si="10"/>
        <v>NO BET</v>
      </c>
      <c r="G91" s="66"/>
      <c r="H91" s="67">
        <f t="shared" si="12"/>
        <v>0</v>
      </c>
      <c r="I91" s="68"/>
      <c r="J91" s="29"/>
      <c r="K91" s="29"/>
      <c r="L91" s="88">
        <f t="shared" si="15"/>
        <v>0</v>
      </c>
      <c r="M91" s="132"/>
      <c r="N91" s="51">
        <v>22</v>
      </c>
      <c r="O91" s="40"/>
      <c r="P91" s="39">
        <v>0</v>
      </c>
      <c r="Q91" s="39">
        <v>0</v>
      </c>
      <c r="R91" s="39">
        <v>0</v>
      </c>
      <c r="S91" s="39">
        <v>0</v>
      </c>
      <c r="T91" s="44">
        <v>0</v>
      </c>
      <c r="U91" s="44">
        <v>0</v>
      </c>
      <c r="V91" s="44">
        <v>0</v>
      </c>
      <c r="W91" s="29"/>
      <c r="X91" s="132"/>
    </row>
    <row r="92" spans="1:24" ht="15" hidden="1" customHeight="1" x14ac:dyDescent="0.3">
      <c r="A92" s="89">
        <v>23</v>
      </c>
      <c r="B92" s="28"/>
      <c r="C92" s="22">
        <v>0</v>
      </c>
      <c r="D92" s="23">
        <v>0</v>
      </c>
      <c r="E92" s="65">
        <f t="shared" si="13"/>
        <v>0</v>
      </c>
      <c r="F92" s="3" t="str">
        <f t="shared" si="10"/>
        <v>NO BET</v>
      </c>
      <c r="G92" s="66"/>
      <c r="H92" s="67">
        <f t="shared" si="12"/>
        <v>0</v>
      </c>
      <c r="I92" s="68"/>
      <c r="J92" s="29"/>
      <c r="K92" s="29"/>
      <c r="L92" s="88">
        <f t="shared" si="15"/>
        <v>0</v>
      </c>
      <c r="M92" s="132"/>
      <c r="N92" s="51">
        <v>23</v>
      </c>
      <c r="O92" s="40"/>
      <c r="P92" s="39">
        <v>0</v>
      </c>
      <c r="Q92" s="39">
        <v>0</v>
      </c>
      <c r="R92" s="39">
        <v>0</v>
      </c>
      <c r="S92" s="39">
        <v>0</v>
      </c>
      <c r="T92" s="44">
        <v>0</v>
      </c>
      <c r="U92" s="44">
        <v>0</v>
      </c>
      <c r="V92" s="44">
        <v>0</v>
      </c>
      <c r="W92" s="29"/>
      <c r="X92" s="132"/>
    </row>
    <row r="93" spans="1:24" ht="15" hidden="1" customHeight="1" x14ac:dyDescent="0.3">
      <c r="A93" s="89">
        <v>24</v>
      </c>
      <c r="B93" s="28"/>
      <c r="C93" s="22">
        <v>0</v>
      </c>
      <c r="D93" s="23">
        <v>0</v>
      </c>
      <c r="E93" s="65">
        <f t="shared" si="13"/>
        <v>0</v>
      </c>
      <c r="F93" s="3" t="str">
        <f t="shared" si="10"/>
        <v>NO BET</v>
      </c>
      <c r="G93" s="66"/>
      <c r="H93" s="67">
        <f t="shared" si="12"/>
        <v>0</v>
      </c>
      <c r="I93" s="68"/>
      <c r="J93" s="29"/>
      <c r="K93" s="29"/>
      <c r="L93" s="88">
        <f t="shared" si="15"/>
        <v>0</v>
      </c>
      <c r="M93" s="132"/>
      <c r="N93" s="51">
        <v>24</v>
      </c>
      <c r="O93" s="40"/>
      <c r="P93" s="39">
        <v>0</v>
      </c>
      <c r="Q93" s="39">
        <v>0</v>
      </c>
      <c r="R93" s="39">
        <v>0</v>
      </c>
      <c r="S93" s="39">
        <v>0</v>
      </c>
      <c r="T93" s="44">
        <v>0</v>
      </c>
      <c r="U93" s="44">
        <v>0</v>
      </c>
      <c r="V93" s="44">
        <v>0</v>
      </c>
      <c r="W93" s="29"/>
      <c r="X93" s="132"/>
    </row>
    <row r="94" spans="1:24" ht="15" customHeight="1" x14ac:dyDescent="0.25">
      <c r="N94" s="321"/>
      <c r="O94" s="321"/>
      <c r="P94" s="321"/>
      <c r="Q94" s="321"/>
      <c r="R94" s="321"/>
      <c r="S94" s="321"/>
      <c r="T94" s="321"/>
      <c r="U94" s="29"/>
      <c r="V94" s="91"/>
    </row>
    <row r="95" spans="1:24" ht="15" customHeight="1" x14ac:dyDescent="0.25">
      <c r="A95" s="24"/>
      <c r="B95" s="209" t="s">
        <v>213</v>
      </c>
      <c r="C95" s="317">
        <v>3</v>
      </c>
      <c r="D95" s="4"/>
      <c r="E95" s="5" t="s">
        <v>11</v>
      </c>
      <c r="F95" s="6">
        <f>SUM(F70:F93)</f>
        <v>74.250512032770104</v>
      </c>
      <c r="G95" s="7" t="s">
        <v>12</v>
      </c>
      <c r="H95" s="6">
        <f>SUM(H70:H94)</f>
        <v>-69.250512032770104</v>
      </c>
      <c r="N95" s="136"/>
      <c r="O95" s="321" t="s">
        <v>441</v>
      </c>
      <c r="P95" s="321"/>
      <c r="Q95" s="136"/>
      <c r="R95" s="136"/>
      <c r="S95" s="136"/>
      <c r="T95" s="136"/>
      <c r="U95" s="139" t="s">
        <v>18</v>
      </c>
      <c r="V95" s="140" t="s">
        <v>431</v>
      </c>
      <c r="W95" s="141"/>
    </row>
    <row r="96" spans="1:24" ht="15" customHeight="1" x14ac:dyDescent="0.25">
      <c r="A96" s="73"/>
      <c r="B96" s="73"/>
      <c r="C96" s="318" t="s">
        <v>449</v>
      </c>
      <c r="D96" s="17"/>
      <c r="E96" s="74"/>
      <c r="F96" s="14"/>
      <c r="G96" s="71"/>
      <c r="H96" s="73"/>
      <c r="N96" s="17"/>
    </row>
    <row r="97" spans="1:24" ht="15" customHeight="1" x14ac:dyDescent="0.25">
      <c r="A97" s="10" t="s">
        <v>6</v>
      </c>
      <c r="B97" s="8" t="s">
        <v>4</v>
      </c>
      <c r="C97" s="323" t="s">
        <v>237</v>
      </c>
      <c r="D97" s="323"/>
      <c r="E97" s="320" t="s">
        <v>10</v>
      </c>
      <c r="F97" s="327">
        <v>0.9</v>
      </c>
      <c r="G97" s="328" t="s">
        <v>2</v>
      </c>
      <c r="H97" s="329">
        <v>100</v>
      </c>
      <c r="I97" s="144" t="s">
        <v>1</v>
      </c>
      <c r="J97" s="330" t="s">
        <v>21</v>
      </c>
      <c r="K97" s="330" t="s">
        <v>21</v>
      </c>
      <c r="L97" s="9"/>
      <c r="N97" s="10" t="s">
        <v>6</v>
      </c>
      <c r="O97" s="8" t="s">
        <v>4</v>
      </c>
      <c r="P97" s="31"/>
      <c r="Q97" s="31"/>
      <c r="R97" s="31"/>
      <c r="S97" s="31"/>
      <c r="T97" s="31"/>
      <c r="U97" s="31"/>
      <c r="V97" s="31"/>
      <c r="W97" s="143" t="s">
        <v>56</v>
      </c>
    </row>
    <row r="98" spans="1:24" ht="15" customHeight="1" x14ac:dyDescent="0.25">
      <c r="A98" s="8" t="s">
        <v>7</v>
      </c>
      <c r="B98" s="43">
        <v>8</v>
      </c>
      <c r="C98" s="323" t="s">
        <v>306</v>
      </c>
      <c r="D98" s="323"/>
      <c r="E98" s="320"/>
      <c r="F98" s="327"/>
      <c r="G98" s="328"/>
      <c r="H98" s="329"/>
      <c r="I98" s="322" t="s">
        <v>61</v>
      </c>
      <c r="J98" s="330"/>
      <c r="K98" s="330"/>
      <c r="L98" s="8"/>
      <c r="M98" s="2"/>
      <c r="N98" s="8" t="s">
        <v>7</v>
      </c>
      <c r="O98" s="50">
        <v>8</v>
      </c>
      <c r="P98" s="33"/>
      <c r="Q98" s="33"/>
      <c r="R98" s="33"/>
      <c r="S98" s="33"/>
      <c r="T98" s="33"/>
      <c r="U98" s="33"/>
      <c r="V98" s="32"/>
      <c r="W98" s="143" t="s">
        <v>57</v>
      </c>
      <c r="X98" s="2"/>
    </row>
    <row r="99" spans="1:24" ht="15" customHeight="1" x14ac:dyDescent="0.25">
      <c r="A99" s="9"/>
      <c r="B99" s="9" t="s">
        <v>305</v>
      </c>
      <c r="C99" s="8" t="s">
        <v>307</v>
      </c>
      <c r="D99" s="322" t="s">
        <v>25</v>
      </c>
      <c r="E99" s="331" t="s">
        <v>26</v>
      </c>
      <c r="F99" s="9"/>
      <c r="G99" s="9"/>
      <c r="H99" s="9"/>
      <c r="I99" s="322"/>
      <c r="J99" s="142" t="s">
        <v>45</v>
      </c>
      <c r="K99" s="333" t="s">
        <v>59</v>
      </c>
      <c r="L99" s="134" t="s">
        <v>27</v>
      </c>
      <c r="M99" s="2"/>
      <c r="N99" s="32"/>
      <c r="O99" s="33"/>
      <c r="P99" s="33" t="s">
        <v>19</v>
      </c>
      <c r="Q99" s="33"/>
      <c r="R99" s="33"/>
      <c r="S99" s="33"/>
      <c r="T99" s="33" t="s">
        <v>20</v>
      </c>
      <c r="U99" s="34"/>
      <c r="V99" s="34"/>
      <c r="W99" s="322" t="s">
        <v>39</v>
      </c>
      <c r="X99" s="2"/>
    </row>
    <row r="100" spans="1:24" ht="15" customHeight="1" x14ac:dyDescent="0.25">
      <c r="A100" s="1" t="s">
        <v>15</v>
      </c>
      <c r="B100" s="25"/>
      <c r="C100" s="1" t="s">
        <v>8</v>
      </c>
      <c r="D100" s="322"/>
      <c r="E100" s="331"/>
      <c r="F100" s="1" t="s">
        <v>0</v>
      </c>
      <c r="G100" s="1" t="s">
        <v>9</v>
      </c>
      <c r="H100" s="1" t="s">
        <v>3</v>
      </c>
      <c r="I100" s="322"/>
      <c r="J100" s="142" t="s">
        <v>30</v>
      </c>
      <c r="K100" s="333"/>
      <c r="L100" s="134" t="s">
        <v>28</v>
      </c>
      <c r="N100" s="35" t="s">
        <v>16</v>
      </c>
      <c r="O100" s="35" t="s">
        <v>17</v>
      </c>
      <c r="P100" s="36" t="s">
        <v>67</v>
      </c>
      <c r="Q100" s="37" t="s">
        <v>68</v>
      </c>
      <c r="R100" s="37" t="s">
        <v>62</v>
      </c>
      <c r="S100" s="37" t="s">
        <v>63</v>
      </c>
      <c r="T100" s="37" t="s">
        <v>64</v>
      </c>
      <c r="U100" s="37" t="s">
        <v>65</v>
      </c>
      <c r="V100" s="37" t="s">
        <v>66</v>
      </c>
      <c r="W100" s="322"/>
    </row>
    <row r="101" spans="1:24" ht="15" customHeight="1" x14ac:dyDescent="0.25">
      <c r="A101" s="190">
        <v>1</v>
      </c>
      <c r="B101" s="217" t="s">
        <v>318</v>
      </c>
      <c r="C101" s="244">
        <v>4.2</v>
      </c>
      <c r="D101" s="245">
        <v>5.2</v>
      </c>
      <c r="E101" s="182">
        <v>5</v>
      </c>
      <c r="F101" s="246">
        <f t="shared" ref="F101:F124" si="16">IF(I101="B", $H$4/C101*$F$4,IF(E101&lt;=C101,$I$4,IF(E101&gt;C101,SUM($H$4/C101*$F$4,0,ROUNDUP(,0)))))</f>
        <v>21.428571428571431</v>
      </c>
      <c r="G101" s="247">
        <v>1</v>
      </c>
      <c r="H101" s="248">
        <f>IF(F101="NO BET",0,IF(G101&gt;1,F101*-1,IF(G101=1,SUM(F101*E101-F101,0))))</f>
        <v>85.714285714285722</v>
      </c>
      <c r="I101" s="249"/>
      <c r="J101" s="250" t="s">
        <v>87</v>
      </c>
      <c r="K101" s="250" t="s">
        <v>87</v>
      </c>
      <c r="L101" s="211">
        <v>1.51</v>
      </c>
      <c r="M101" s="251"/>
      <c r="N101" s="250">
        <v>1</v>
      </c>
      <c r="O101" s="311" t="s">
        <v>318</v>
      </c>
      <c r="P101" s="245">
        <v>5.2</v>
      </c>
      <c r="Q101" s="253">
        <v>4</v>
      </c>
      <c r="R101" s="182">
        <v>4.8</v>
      </c>
      <c r="S101" s="182">
        <v>5</v>
      </c>
      <c r="T101" s="253">
        <v>1140</v>
      </c>
      <c r="U101" s="253">
        <v>2000</v>
      </c>
      <c r="V101" s="253">
        <v>0</v>
      </c>
      <c r="W101" s="250" t="s">
        <v>381</v>
      </c>
      <c r="X101" s="132"/>
    </row>
    <row r="102" spans="1:24" s="231" customFormat="1" ht="15" customHeight="1" x14ac:dyDescent="0.25">
      <c r="A102" s="147">
        <v>2</v>
      </c>
      <c r="B102" s="148" t="s">
        <v>308</v>
      </c>
      <c r="C102" s="149">
        <v>0</v>
      </c>
      <c r="D102" s="150">
        <v>0</v>
      </c>
      <c r="E102" s="151">
        <v>0</v>
      </c>
      <c r="F102" s="152" t="str">
        <f t="shared" si="16"/>
        <v>NO BET</v>
      </c>
      <c r="G102" s="153"/>
      <c r="H102" s="154">
        <f t="shared" ref="H102:H124" si="17">IF(F102="NO BET",0,IF(G102&gt;1,F102*-1,IF(G102=1,SUM(F102*E102-F102,0))))</f>
        <v>0</v>
      </c>
      <c r="I102" s="155"/>
      <c r="J102" s="156"/>
      <c r="K102" s="156"/>
      <c r="L102" s="173">
        <f t="shared" ref="L102:L110" si="18">SUM(I102*J102*K102)</f>
        <v>0</v>
      </c>
      <c r="M102" s="158"/>
      <c r="N102" s="156">
        <v>2</v>
      </c>
      <c r="O102" s="148" t="s">
        <v>308</v>
      </c>
      <c r="P102" s="199">
        <v>0</v>
      </c>
      <c r="Q102" s="159">
        <v>0</v>
      </c>
      <c r="R102" s="235">
        <v>0</v>
      </c>
      <c r="S102" s="235">
        <v>0</v>
      </c>
      <c r="T102" s="160">
        <v>0</v>
      </c>
      <c r="U102" s="160">
        <v>0</v>
      </c>
      <c r="V102" s="160">
        <v>0</v>
      </c>
      <c r="W102" s="156"/>
      <c r="X102" s="230"/>
    </row>
    <row r="103" spans="1:24" ht="15" customHeight="1" x14ac:dyDescent="0.25">
      <c r="A103" s="161">
        <v>3</v>
      </c>
      <c r="B103" s="162" t="s">
        <v>309</v>
      </c>
      <c r="C103" s="269">
        <v>10</v>
      </c>
      <c r="D103" s="270">
        <v>27</v>
      </c>
      <c r="E103" s="65">
        <v>18.3</v>
      </c>
      <c r="F103" s="262">
        <f t="shared" si="16"/>
        <v>9</v>
      </c>
      <c r="G103" s="263">
        <v>1</v>
      </c>
      <c r="H103" s="264">
        <f t="shared" si="17"/>
        <v>155.70000000000002</v>
      </c>
      <c r="I103" s="265"/>
      <c r="J103" s="250"/>
      <c r="K103" s="250" t="s">
        <v>87</v>
      </c>
      <c r="L103" s="201">
        <v>0</v>
      </c>
      <c r="M103" s="266"/>
      <c r="N103" s="232">
        <v>3</v>
      </c>
      <c r="O103" s="271" t="s">
        <v>309</v>
      </c>
      <c r="P103" s="270">
        <v>27</v>
      </c>
      <c r="Q103" s="268">
        <v>21</v>
      </c>
      <c r="R103" s="65">
        <v>28</v>
      </c>
      <c r="S103" s="65">
        <v>18.3</v>
      </c>
      <c r="T103" s="268">
        <v>190</v>
      </c>
      <c r="U103" s="268">
        <v>330</v>
      </c>
      <c r="V103" s="268">
        <v>0</v>
      </c>
      <c r="W103" s="250"/>
      <c r="X103" s="132"/>
    </row>
    <row r="104" spans="1:24" ht="15" customHeight="1" x14ac:dyDescent="0.25">
      <c r="A104" s="167">
        <v>4</v>
      </c>
      <c r="B104" s="168" t="s">
        <v>310</v>
      </c>
      <c r="C104" s="171">
        <v>13.9</v>
      </c>
      <c r="D104" s="172">
        <v>15</v>
      </c>
      <c r="E104" s="65">
        <v>11.9</v>
      </c>
      <c r="F104" s="3" t="str">
        <f t="shared" si="16"/>
        <v>NO BET</v>
      </c>
      <c r="G104" s="66"/>
      <c r="H104" s="67">
        <f t="shared" si="17"/>
        <v>0</v>
      </c>
      <c r="I104" s="68"/>
      <c r="J104" s="29"/>
      <c r="K104" s="29" t="s">
        <v>87</v>
      </c>
      <c r="L104" s="200">
        <v>1.8</v>
      </c>
      <c r="M104" s="132"/>
      <c r="N104" s="51">
        <v>4</v>
      </c>
      <c r="O104" s="145" t="s">
        <v>310</v>
      </c>
      <c r="P104" s="198">
        <v>15</v>
      </c>
      <c r="Q104" s="39">
        <v>16</v>
      </c>
      <c r="R104" s="74">
        <v>18.5</v>
      </c>
      <c r="S104" s="74">
        <v>11.9</v>
      </c>
      <c r="T104" s="44">
        <v>400</v>
      </c>
      <c r="U104" s="44">
        <v>730</v>
      </c>
      <c r="V104" s="44">
        <v>0</v>
      </c>
      <c r="W104" s="29"/>
      <c r="X104" s="132"/>
    </row>
    <row r="105" spans="1:24" ht="15" customHeight="1" x14ac:dyDescent="0.25">
      <c r="A105" s="167">
        <v>5</v>
      </c>
      <c r="B105" s="168" t="s">
        <v>315</v>
      </c>
      <c r="C105" s="171">
        <v>7.5</v>
      </c>
      <c r="D105" s="172">
        <v>4.7</v>
      </c>
      <c r="E105" s="65">
        <v>4.1500000000000004</v>
      </c>
      <c r="F105" s="3" t="str">
        <f t="shared" si="16"/>
        <v>NO BET</v>
      </c>
      <c r="G105" s="66"/>
      <c r="H105" s="67">
        <f t="shared" si="17"/>
        <v>0</v>
      </c>
      <c r="I105" s="68"/>
      <c r="J105" s="29" t="s">
        <v>87</v>
      </c>
      <c r="K105" s="29" t="s">
        <v>87</v>
      </c>
      <c r="L105" s="201">
        <v>1.02</v>
      </c>
      <c r="M105" s="132"/>
      <c r="N105" s="51">
        <v>5</v>
      </c>
      <c r="O105" s="145" t="s">
        <v>315</v>
      </c>
      <c r="P105" s="198">
        <v>4.7</v>
      </c>
      <c r="Q105" s="39">
        <v>3.85</v>
      </c>
      <c r="R105" s="74">
        <v>3.65</v>
      </c>
      <c r="S105" s="74">
        <v>4.1500000000000004</v>
      </c>
      <c r="T105" s="44">
        <v>1475</v>
      </c>
      <c r="U105" s="44">
        <v>6640</v>
      </c>
      <c r="V105" s="44">
        <v>0</v>
      </c>
      <c r="W105" s="29" t="s">
        <v>381</v>
      </c>
      <c r="X105" s="132"/>
    </row>
    <row r="106" spans="1:24" ht="15" customHeight="1" x14ac:dyDescent="0.25">
      <c r="A106" s="89">
        <v>6</v>
      </c>
      <c r="B106" s="145" t="s">
        <v>311</v>
      </c>
      <c r="C106" s="22">
        <v>21.4</v>
      </c>
      <c r="D106" s="23">
        <v>13.5</v>
      </c>
      <c r="E106" s="65">
        <v>19</v>
      </c>
      <c r="F106" s="3" t="str">
        <f t="shared" si="16"/>
        <v>NO BET</v>
      </c>
      <c r="G106" s="66"/>
      <c r="H106" s="67">
        <f t="shared" si="17"/>
        <v>0</v>
      </c>
      <c r="I106" s="68"/>
      <c r="J106" s="29"/>
      <c r="K106" s="29"/>
      <c r="L106" s="87">
        <f t="shared" si="18"/>
        <v>0</v>
      </c>
      <c r="M106" s="132"/>
      <c r="N106" s="51">
        <v>6</v>
      </c>
      <c r="O106" s="145" t="s">
        <v>311</v>
      </c>
      <c r="P106" s="198">
        <v>13.5</v>
      </c>
      <c r="Q106" s="39">
        <v>13.5</v>
      </c>
      <c r="R106" s="74">
        <v>13.5</v>
      </c>
      <c r="S106" s="74">
        <v>19</v>
      </c>
      <c r="T106" s="44">
        <v>615</v>
      </c>
      <c r="U106" s="44">
        <v>950</v>
      </c>
      <c r="V106" s="44">
        <v>0</v>
      </c>
      <c r="W106" s="29"/>
      <c r="X106" s="132"/>
    </row>
    <row r="107" spans="1:24" ht="15" customHeight="1" x14ac:dyDescent="0.25">
      <c r="A107" s="161">
        <v>7</v>
      </c>
      <c r="B107" s="162" t="s">
        <v>312</v>
      </c>
      <c r="C107" s="163">
        <v>10.4</v>
      </c>
      <c r="D107" s="164">
        <v>38</v>
      </c>
      <c r="E107" s="65">
        <v>31.6</v>
      </c>
      <c r="F107" s="3">
        <f t="shared" si="16"/>
        <v>8.6538461538461533</v>
      </c>
      <c r="G107" s="66">
        <v>2</v>
      </c>
      <c r="H107" s="67">
        <f t="shared" si="17"/>
        <v>-8.6538461538461533</v>
      </c>
      <c r="I107" s="69"/>
      <c r="J107" s="29" t="s">
        <v>87</v>
      </c>
      <c r="K107" s="29"/>
      <c r="L107" s="87">
        <v>0</v>
      </c>
      <c r="M107" s="132"/>
      <c r="N107" s="51">
        <v>7</v>
      </c>
      <c r="O107" s="145" t="s">
        <v>312</v>
      </c>
      <c r="P107" s="196">
        <v>38</v>
      </c>
      <c r="Q107" s="39">
        <v>28</v>
      </c>
      <c r="R107" s="74">
        <v>46</v>
      </c>
      <c r="S107" s="74">
        <v>31.6</v>
      </c>
      <c r="T107" s="44">
        <v>0</v>
      </c>
      <c r="U107" s="44">
        <v>160</v>
      </c>
      <c r="V107" s="44">
        <v>0</v>
      </c>
      <c r="W107" s="29"/>
      <c r="X107" s="132"/>
    </row>
    <row r="108" spans="1:24" ht="15" customHeight="1" x14ac:dyDescent="0.25">
      <c r="A108" s="167">
        <v>8</v>
      </c>
      <c r="B108" s="168" t="s">
        <v>313</v>
      </c>
      <c r="C108" s="171">
        <v>5.0999999999999996</v>
      </c>
      <c r="D108" s="172">
        <v>3.8</v>
      </c>
      <c r="E108" s="65">
        <v>4.45</v>
      </c>
      <c r="F108" s="3" t="str">
        <f t="shared" si="16"/>
        <v>NO BET</v>
      </c>
      <c r="G108" s="66"/>
      <c r="H108" s="67">
        <f t="shared" si="17"/>
        <v>0</v>
      </c>
      <c r="I108" s="68"/>
      <c r="J108" s="29" t="s">
        <v>87</v>
      </c>
      <c r="K108" s="29" t="s">
        <v>87</v>
      </c>
      <c r="L108" s="201">
        <v>1.1000000000000001</v>
      </c>
      <c r="M108" s="132"/>
      <c r="N108" s="51">
        <v>8</v>
      </c>
      <c r="O108" s="145" t="s">
        <v>313</v>
      </c>
      <c r="P108" s="198">
        <v>3.8</v>
      </c>
      <c r="Q108" s="39">
        <v>3.65</v>
      </c>
      <c r="R108" s="74">
        <v>4</v>
      </c>
      <c r="S108" s="74">
        <v>4.45</v>
      </c>
      <c r="T108" s="44">
        <v>26475</v>
      </c>
      <c r="U108" s="44">
        <v>33111</v>
      </c>
      <c r="V108" s="44">
        <v>0</v>
      </c>
      <c r="W108" s="29" t="s">
        <v>382</v>
      </c>
      <c r="X108" s="132"/>
    </row>
    <row r="109" spans="1:24" ht="15" customHeight="1" x14ac:dyDescent="0.25">
      <c r="A109" s="161">
        <v>9</v>
      </c>
      <c r="B109" s="162" t="s">
        <v>316</v>
      </c>
      <c r="C109" s="165">
        <v>5.5</v>
      </c>
      <c r="D109" s="166">
        <v>9.1999999999999993</v>
      </c>
      <c r="E109" s="65">
        <v>7.6</v>
      </c>
      <c r="F109" s="3">
        <f t="shared" si="16"/>
        <v>16.363636363636367</v>
      </c>
      <c r="G109" s="66">
        <v>2</v>
      </c>
      <c r="H109" s="67">
        <f t="shared" si="17"/>
        <v>-16.363636363636367</v>
      </c>
      <c r="I109" s="68"/>
      <c r="J109" s="29"/>
      <c r="K109" s="29" t="s">
        <v>87</v>
      </c>
      <c r="L109" s="201">
        <v>1.1299999999999999</v>
      </c>
      <c r="M109" s="132"/>
      <c r="N109" s="51">
        <v>9</v>
      </c>
      <c r="O109" s="145" t="s">
        <v>316</v>
      </c>
      <c r="P109" s="198">
        <v>9.1999999999999993</v>
      </c>
      <c r="Q109" s="39">
        <v>84</v>
      </c>
      <c r="R109" s="74">
        <v>11</v>
      </c>
      <c r="S109" s="74">
        <v>7.6</v>
      </c>
      <c r="T109" s="44">
        <v>745</v>
      </c>
      <c r="U109" s="44">
        <v>940</v>
      </c>
      <c r="V109" s="44">
        <v>0</v>
      </c>
      <c r="W109" s="29"/>
      <c r="X109" s="132"/>
    </row>
    <row r="110" spans="1:24" ht="15" customHeight="1" x14ac:dyDescent="0.25">
      <c r="A110" s="147">
        <v>10</v>
      </c>
      <c r="B110" s="148" t="s">
        <v>78</v>
      </c>
      <c r="C110" s="149">
        <v>0</v>
      </c>
      <c r="D110" s="150">
        <v>0</v>
      </c>
      <c r="E110" s="151">
        <v>0</v>
      </c>
      <c r="F110" s="152" t="str">
        <f t="shared" si="16"/>
        <v>NO BET</v>
      </c>
      <c r="G110" s="153"/>
      <c r="H110" s="154">
        <f t="shared" si="17"/>
        <v>0</v>
      </c>
      <c r="I110" s="155"/>
      <c r="J110" s="156"/>
      <c r="K110" s="156"/>
      <c r="L110" s="157">
        <f t="shared" si="18"/>
        <v>0</v>
      </c>
      <c r="M110" s="158"/>
      <c r="N110" s="156">
        <v>10</v>
      </c>
      <c r="O110" s="148" t="s">
        <v>78</v>
      </c>
      <c r="P110" s="199">
        <v>0</v>
      </c>
      <c r="Q110" s="159">
        <v>0</v>
      </c>
      <c r="R110" s="235">
        <f t="shared" ref="R110" si="19">Q110</f>
        <v>0</v>
      </c>
      <c r="S110" s="235">
        <v>0</v>
      </c>
      <c r="T110" s="160">
        <v>0</v>
      </c>
      <c r="U110" s="160">
        <v>0</v>
      </c>
      <c r="V110" s="160">
        <v>0</v>
      </c>
      <c r="W110" s="156"/>
      <c r="X110" s="132"/>
    </row>
    <row r="111" spans="1:24" ht="15" customHeight="1" x14ac:dyDescent="0.25">
      <c r="A111" s="89">
        <v>11</v>
      </c>
      <c r="B111" s="145" t="s">
        <v>314</v>
      </c>
      <c r="C111" s="22">
        <v>21.4</v>
      </c>
      <c r="D111" s="23">
        <v>100</v>
      </c>
      <c r="E111" s="65">
        <v>140</v>
      </c>
      <c r="F111" s="3">
        <v>0</v>
      </c>
      <c r="G111" s="66"/>
      <c r="H111" s="67" t="b">
        <f t="shared" si="17"/>
        <v>0</v>
      </c>
      <c r="I111" s="68"/>
      <c r="J111" s="29"/>
      <c r="K111" s="29"/>
      <c r="L111" s="201">
        <v>1.32</v>
      </c>
      <c r="M111" s="132"/>
      <c r="N111" s="51">
        <v>11</v>
      </c>
      <c r="O111" s="145" t="s">
        <v>314</v>
      </c>
      <c r="P111" s="198">
        <v>100</v>
      </c>
      <c r="Q111" s="39">
        <v>50</v>
      </c>
      <c r="R111" s="74">
        <v>85</v>
      </c>
      <c r="S111" s="74">
        <v>140</v>
      </c>
      <c r="T111" s="44">
        <v>0</v>
      </c>
      <c r="U111" s="44">
        <v>0</v>
      </c>
      <c r="V111" s="44">
        <v>0</v>
      </c>
      <c r="W111" s="29"/>
      <c r="X111" s="132"/>
    </row>
    <row r="112" spans="1:24" ht="15" customHeight="1" x14ac:dyDescent="0.25">
      <c r="A112" s="161">
        <v>12</v>
      </c>
      <c r="B112" s="162" t="s">
        <v>317</v>
      </c>
      <c r="C112" s="165">
        <v>13.9</v>
      </c>
      <c r="D112" s="166">
        <v>34</v>
      </c>
      <c r="E112" s="65">
        <v>55.6</v>
      </c>
      <c r="F112" s="3">
        <f t="shared" si="16"/>
        <v>6.4748201438848918</v>
      </c>
      <c r="G112" s="66"/>
      <c r="H112" s="67" t="b">
        <f t="shared" si="17"/>
        <v>0</v>
      </c>
      <c r="I112" s="68"/>
      <c r="J112" s="29"/>
      <c r="K112" s="29"/>
      <c r="L112" s="201">
        <v>1.1299999999999999</v>
      </c>
      <c r="M112" s="132"/>
      <c r="N112" s="51">
        <v>12</v>
      </c>
      <c r="O112" s="145" t="s">
        <v>317</v>
      </c>
      <c r="P112" s="198">
        <v>34</v>
      </c>
      <c r="Q112" s="39">
        <v>23</v>
      </c>
      <c r="R112" s="74">
        <v>38</v>
      </c>
      <c r="S112" s="74">
        <v>55.6</v>
      </c>
      <c r="T112" s="44">
        <v>0</v>
      </c>
      <c r="U112" s="44">
        <v>150</v>
      </c>
      <c r="V112" s="44">
        <v>0</v>
      </c>
      <c r="W112" s="29"/>
      <c r="X112" s="132"/>
    </row>
    <row r="113" spans="1:24" ht="15" hidden="1" customHeight="1" x14ac:dyDescent="0.25">
      <c r="A113" s="89">
        <v>13</v>
      </c>
      <c r="B113" s="42"/>
      <c r="C113" s="22">
        <v>0</v>
      </c>
      <c r="D113" s="23">
        <v>0</v>
      </c>
      <c r="E113" s="65">
        <f t="shared" ref="E113:E124" si="20">D113</f>
        <v>0</v>
      </c>
      <c r="F113" s="3" t="str">
        <f t="shared" si="16"/>
        <v>NO BET</v>
      </c>
      <c r="G113" s="66"/>
      <c r="H113" s="67">
        <f t="shared" si="17"/>
        <v>0</v>
      </c>
      <c r="I113" s="68"/>
      <c r="J113" s="29"/>
      <c r="K113" s="29"/>
      <c r="L113" s="88">
        <f t="shared" ref="L113:L124" si="21">SUM(I113*J113*K113)</f>
        <v>0</v>
      </c>
      <c r="M113" s="132"/>
      <c r="N113" s="51">
        <v>13</v>
      </c>
      <c r="O113" s="42"/>
      <c r="P113" s="39">
        <v>0</v>
      </c>
      <c r="Q113" s="39">
        <v>0</v>
      </c>
      <c r="R113" s="39">
        <v>0</v>
      </c>
      <c r="S113" s="39">
        <v>0</v>
      </c>
      <c r="T113" s="44">
        <v>0</v>
      </c>
      <c r="U113" s="44">
        <v>0</v>
      </c>
      <c r="V113" s="44">
        <v>0</v>
      </c>
      <c r="W113" s="29"/>
      <c r="X113" s="132"/>
    </row>
    <row r="114" spans="1:24" ht="15" hidden="1" customHeight="1" x14ac:dyDescent="0.25">
      <c r="A114" s="89">
        <v>14</v>
      </c>
      <c r="B114" s="42"/>
      <c r="C114" s="22">
        <v>0</v>
      </c>
      <c r="D114" s="23">
        <v>0</v>
      </c>
      <c r="E114" s="65">
        <f t="shared" si="20"/>
        <v>0</v>
      </c>
      <c r="F114" s="3" t="str">
        <f t="shared" si="16"/>
        <v>NO BET</v>
      </c>
      <c r="G114" s="66"/>
      <c r="H114" s="67">
        <f t="shared" si="17"/>
        <v>0</v>
      </c>
      <c r="I114" s="68"/>
      <c r="J114" s="29"/>
      <c r="K114" s="29"/>
      <c r="L114" s="88">
        <f t="shared" si="21"/>
        <v>0</v>
      </c>
      <c r="M114" s="132"/>
      <c r="N114" s="51">
        <v>14</v>
      </c>
      <c r="O114" s="42"/>
      <c r="P114" s="39">
        <v>0</v>
      </c>
      <c r="Q114" s="39">
        <v>0</v>
      </c>
      <c r="R114" s="39">
        <v>0</v>
      </c>
      <c r="S114" s="39">
        <v>0</v>
      </c>
      <c r="T114" s="44">
        <v>0</v>
      </c>
      <c r="U114" s="44">
        <v>0</v>
      </c>
      <c r="V114" s="44">
        <v>0</v>
      </c>
      <c r="W114" s="29"/>
      <c r="X114" s="132"/>
    </row>
    <row r="115" spans="1:24" ht="15" hidden="1" customHeight="1" x14ac:dyDescent="0.25">
      <c r="A115" s="89">
        <v>15</v>
      </c>
      <c r="B115" s="45"/>
      <c r="C115" s="26">
        <v>0</v>
      </c>
      <c r="D115" s="27">
        <v>0</v>
      </c>
      <c r="E115" s="61">
        <f t="shared" si="20"/>
        <v>0</v>
      </c>
      <c r="F115" s="46" t="str">
        <f t="shared" si="16"/>
        <v>NO BET</v>
      </c>
      <c r="G115" s="62"/>
      <c r="H115" s="63">
        <f t="shared" si="17"/>
        <v>0</v>
      </c>
      <c r="I115" s="64"/>
      <c r="J115" s="47"/>
      <c r="K115" s="47"/>
      <c r="L115" s="88">
        <f t="shared" si="21"/>
        <v>0</v>
      </c>
      <c r="M115" s="132"/>
      <c r="N115" s="47">
        <v>15</v>
      </c>
      <c r="O115" s="45"/>
      <c r="P115" s="48">
        <v>0</v>
      </c>
      <c r="Q115" s="48">
        <v>0</v>
      </c>
      <c r="R115" s="48">
        <v>0</v>
      </c>
      <c r="S115" s="48">
        <v>0</v>
      </c>
      <c r="T115" s="49">
        <v>0</v>
      </c>
      <c r="U115" s="49">
        <v>0</v>
      </c>
      <c r="V115" s="49">
        <v>0</v>
      </c>
      <c r="W115" s="29"/>
      <c r="X115" s="132"/>
    </row>
    <row r="116" spans="1:24" ht="15" hidden="1" customHeight="1" x14ac:dyDescent="0.25">
      <c r="A116" s="89">
        <v>16</v>
      </c>
      <c r="B116" s="42"/>
      <c r="C116" s="22">
        <v>0</v>
      </c>
      <c r="D116" s="23">
        <v>0</v>
      </c>
      <c r="E116" s="65">
        <f t="shared" si="20"/>
        <v>0</v>
      </c>
      <c r="F116" s="3" t="str">
        <f t="shared" si="16"/>
        <v>NO BET</v>
      </c>
      <c r="G116" s="66"/>
      <c r="H116" s="67">
        <f t="shared" si="17"/>
        <v>0</v>
      </c>
      <c r="I116" s="68"/>
      <c r="J116" s="29"/>
      <c r="K116" s="29"/>
      <c r="L116" s="88">
        <f t="shared" si="21"/>
        <v>0</v>
      </c>
      <c r="M116" s="132"/>
      <c r="N116" s="51">
        <v>16</v>
      </c>
      <c r="O116" s="42"/>
      <c r="P116" s="39">
        <v>0</v>
      </c>
      <c r="Q116" s="39">
        <v>0</v>
      </c>
      <c r="R116" s="39">
        <v>0</v>
      </c>
      <c r="S116" s="39">
        <v>0</v>
      </c>
      <c r="T116" s="44">
        <v>0</v>
      </c>
      <c r="U116" s="44">
        <v>0</v>
      </c>
      <c r="V116" s="44">
        <v>0</v>
      </c>
      <c r="W116" s="29"/>
      <c r="X116" s="132"/>
    </row>
    <row r="117" spans="1:24" ht="15" hidden="1" customHeight="1" x14ac:dyDescent="0.3">
      <c r="A117" s="89">
        <v>17</v>
      </c>
      <c r="B117" s="28"/>
      <c r="C117" s="22">
        <v>0</v>
      </c>
      <c r="D117" s="23">
        <v>0</v>
      </c>
      <c r="E117" s="65">
        <f t="shared" si="20"/>
        <v>0</v>
      </c>
      <c r="F117" s="3" t="str">
        <f t="shared" si="16"/>
        <v>NO BET</v>
      </c>
      <c r="G117" s="66"/>
      <c r="H117" s="67">
        <f t="shared" si="17"/>
        <v>0</v>
      </c>
      <c r="I117" s="68"/>
      <c r="J117" s="29"/>
      <c r="K117" s="29"/>
      <c r="L117" s="88">
        <f t="shared" si="21"/>
        <v>0</v>
      </c>
      <c r="M117" s="132"/>
      <c r="N117" s="51">
        <v>17</v>
      </c>
      <c r="O117" s="40"/>
      <c r="P117" s="39">
        <v>0</v>
      </c>
      <c r="Q117" s="39">
        <v>0</v>
      </c>
      <c r="R117" s="39">
        <v>0</v>
      </c>
      <c r="S117" s="39">
        <v>0</v>
      </c>
      <c r="T117" s="44">
        <v>0</v>
      </c>
      <c r="U117" s="44">
        <v>0</v>
      </c>
      <c r="V117" s="44">
        <v>0</v>
      </c>
      <c r="W117" s="29"/>
      <c r="X117" s="132"/>
    </row>
    <row r="118" spans="1:24" ht="15" hidden="1" customHeight="1" x14ac:dyDescent="0.3">
      <c r="A118" s="89">
        <v>18</v>
      </c>
      <c r="B118" s="28"/>
      <c r="C118" s="22">
        <v>0</v>
      </c>
      <c r="D118" s="23">
        <v>0</v>
      </c>
      <c r="E118" s="65">
        <f t="shared" si="20"/>
        <v>0</v>
      </c>
      <c r="F118" s="3" t="str">
        <f t="shared" si="16"/>
        <v>NO BET</v>
      </c>
      <c r="G118" s="66"/>
      <c r="H118" s="67">
        <f t="shared" si="17"/>
        <v>0</v>
      </c>
      <c r="I118" s="68"/>
      <c r="J118" s="29"/>
      <c r="K118" s="29"/>
      <c r="L118" s="88">
        <f t="shared" si="21"/>
        <v>0</v>
      </c>
      <c r="M118" s="132"/>
      <c r="N118" s="51">
        <v>18</v>
      </c>
      <c r="O118" s="40"/>
      <c r="P118" s="39">
        <v>0</v>
      </c>
      <c r="Q118" s="39">
        <v>0</v>
      </c>
      <c r="R118" s="39">
        <v>0</v>
      </c>
      <c r="S118" s="39">
        <v>0</v>
      </c>
      <c r="T118" s="44">
        <v>0</v>
      </c>
      <c r="U118" s="44">
        <v>0</v>
      </c>
      <c r="V118" s="44">
        <v>0</v>
      </c>
      <c r="W118" s="29"/>
      <c r="X118" s="132"/>
    </row>
    <row r="119" spans="1:24" ht="15" hidden="1" customHeight="1" x14ac:dyDescent="0.3">
      <c r="A119" s="89">
        <v>19</v>
      </c>
      <c r="B119" s="28"/>
      <c r="C119" s="22">
        <v>0</v>
      </c>
      <c r="D119" s="23">
        <v>0</v>
      </c>
      <c r="E119" s="65">
        <f t="shared" si="20"/>
        <v>0</v>
      </c>
      <c r="F119" s="3" t="str">
        <f t="shared" si="16"/>
        <v>NO BET</v>
      </c>
      <c r="G119" s="66"/>
      <c r="H119" s="67">
        <f t="shared" si="17"/>
        <v>0</v>
      </c>
      <c r="I119" s="68"/>
      <c r="J119" s="29"/>
      <c r="K119" s="29"/>
      <c r="L119" s="88">
        <f t="shared" si="21"/>
        <v>0</v>
      </c>
      <c r="M119" s="132"/>
      <c r="N119" s="51">
        <v>19</v>
      </c>
      <c r="O119" s="40"/>
      <c r="P119" s="39">
        <v>0</v>
      </c>
      <c r="Q119" s="39">
        <v>0</v>
      </c>
      <c r="R119" s="39">
        <v>0</v>
      </c>
      <c r="S119" s="39">
        <v>0</v>
      </c>
      <c r="T119" s="44">
        <v>0</v>
      </c>
      <c r="U119" s="44">
        <v>0</v>
      </c>
      <c r="V119" s="44">
        <v>0</v>
      </c>
      <c r="W119" s="29"/>
      <c r="X119" s="132"/>
    </row>
    <row r="120" spans="1:24" ht="15" hidden="1" customHeight="1" x14ac:dyDescent="0.3">
      <c r="A120" s="89">
        <v>20</v>
      </c>
      <c r="B120" s="28"/>
      <c r="C120" s="22">
        <v>0</v>
      </c>
      <c r="D120" s="23">
        <v>0</v>
      </c>
      <c r="E120" s="65">
        <f t="shared" si="20"/>
        <v>0</v>
      </c>
      <c r="F120" s="3" t="str">
        <f t="shared" si="16"/>
        <v>NO BET</v>
      </c>
      <c r="G120" s="66"/>
      <c r="H120" s="67">
        <f t="shared" si="17"/>
        <v>0</v>
      </c>
      <c r="I120" s="69"/>
      <c r="J120" s="29"/>
      <c r="K120" s="29"/>
      <c r="L120" s="88">
        <f t="shared" si="21"/>
        <v>0</v>
      </c>
      <c r="M120" s="132"/>
      <c r="N120" s="51">
        <v>20</v>
      </c>
      <c r="O120" s="40"/>
      <c r="P120" s="39">
        <v>0</v>
      </c>
      <c r="Q120" s="39">
        <v>0</v>
      </c>
      <c r="R120" s="39">
        <v>0</v>
      </c>
      <c r="S120" s="39">
        <v>0</v>
      </c>
      <c r="T120" s="44">
        <v>0</v>
      </c>
      <c r="U120" s="44">
        <v>0</v>
      </c>
      <c r="V120" s="44">
        <v>0</v>
      </c>
      <c r="W120" s="29"/>
      <c r="X120" s="132"/>
    </row>
    <row r="121" spans="1:24" ht="15" hidden="1" customHeight="1" x14ac:dyDescent="0.3">
      <c r="A121" s="89">
        <v>21</v>
      </c>
      <c r="B121" s="30"/>
      <c r="C121" s="22">
        <v>0</v>
      </c>
      <c r="D121" s="23">
        <v>0</v>
      </c>
      <c r="E121" s="65">
        <f t="shared" si="20"/>
        <v>0</v>
      </c>
      <c r="F121" s="3" t="str">
        <f t="shared" si="16"/>
        <v>NO BET</v>
      </c>
      <c r="G121" s="66"/>
      <c r="H121" s="67">
        <f t="shared" si="17"/>
        <v>0</v>
      </c>
      <c r="I121" s="68"/>
      <c r="J121" s="29"/>
      <c r="K121" s="29"/>
      <c r="L121" s="88">
        <f t="shared" si="21"/>
        <v>0</v>
      </c>
      <c r="M121" s="132"/>
      <c r="N121" s="51">
        <v>21</v>
      </c>
      <c r="O121" s="40"/>
      <c r="P121" s="39">
        <v>0</v>
      </c>
      <c r="Q121" s="39">
        <v>0</v>
      </c>
      <c r="R121" s="39">
        <v>0</v>
      </c>
      <c r="S121" s="39">
        <v>0</v>
      </c>
      <c r="T121" s="44">
        <v>0</v>
      </c>
      <c r="U121" s="44">
        <v>0</v>
      </c>
      <c r="V121" s="44">
        <v>0</v>
      </c>
      <c r="W121" s="29"/>
      <c r="X121" s="132"/>
    </row>
    <row r="122" spans="1:24" ht="15" hidden="1" customHeight="1" x14ac:dyDescent="0.3">
      <c r="A122" s="89">
        <v>22</v>
      </c>
      <c r="B122" s="28"/>
      <c r="C122" s="26">
        <v>0</v>
      </c>
      <c r="D122" s="27">
        <v>0</v>
      </c>
      <c r="E122" s="65">
        <f t="shared" si="20"/>
        <v>0</v>
      </c>
      <c r="F122" s="3" t="str">
        <f t="shared" si="16"/>
        <v>NO BET</v>
      </c>
      <c r="G122" s="66"/>
      <c r="H122" s="67">
        <f t="shared" si="17"/>
        <v>0</v>
      </c>
      <c r="I122" s="68"/>
      <c r="J122" s="29"/>
      <c r="K122" s="29"/>
      <c r="L122" s="88">
        <f t="shared" si="21"/>
        <v>0</v>
      </c>
      <c r="M122" s="132"/>
      <c r="N122" s="51">
        <v>22</v>
      </c>
      <c r="O122" s="40"/>
      <c r="P122" s="39">
        <v>0</v>
      </c>
      <c r="Q122" s="39">
        <v>0</v>
      </c>
      <c r="R122" s="39">
        <v>0</v>
      </c>
      <c r="S122" s="39">
        <v>0</v>
      </c>
      <c r="T122" s="44">
        <v>0</v>
      </c>
      <c r="U122" s="44">
        <v>0</v>
      </c>
      <c r="V122" s="44">
        <v>0</v>
      </c>
      <c r="W122" s="29"/>
      <c r="X122" s="132"/>
    </row>
    <row r="123" spans="1:24" ht="15" hidden="1" customHeight="1" x14ac:dyDescent="0.3">
      <c r="A123" s="89">
        <v>23</v>
      </c>
      <c r="B123" s="28"/>
      <c r="C123" s="22">
        <v>0</v>
      </c>
      <c r="D123" s="23">
        <v>0</v>
      </c>
      <c r="E123" s="65">
        <f t="shared" si="20"/>
        <v>0</v>
      </c>
      <c r="F123" s="3" t="str">
        <f t="shared" si="16"/>
        <v>NO BET</v>
      </c>
      <c r="G123" s="66"/>
      <c r="H123" s="67">
        <f t="shared" si="17"/>
        <v>0</v>
      </c>
      <c r="I123" s="68"/>
      <c r="J123" s="29"/>
      <c r="K123" s="29"/>
      <c r="L123" s="88">
        <f t="shared" si="21"/>
        <v>0</v>
      </c>
      <c r="M123" s="132"/>
      <c r="N123" s="51">
        <v>23</v>
      </c>
      <c r="O123" s="40"/>
      <c r="P123" s="39">
        <v>0</v>
      </c>
      <c r="Q123" s="39">
        <v>0</v>
      </c>
      <c r="R123" s="39">
        <v>0</v>
      </c>
      <c r="S123" s="39">
        <v>0</v>
      </c>
      <c r="T123" s="44">
        <v>0</v>
      </c>
      <c r="U123" s="44">
        <v>0</v>
      </c>
      <c r="V123" s="44">
        <v>0</v>
      </c>
      <c r="W123" s="29"/>
      <c r="X123" s="132"/>
    </row>
    <row r="124" spans="1:24" ht="15" hidden="1" customHeight="1" x14ac:dyDescent="0.3">
      <c r="A124" s="89">
        <v>24</v>
      </c>
      <c r="B124" s="28"/>
      <c r="C124" s="22">
        <v>0</v>
      </c>
      <c r="D124" s="23">
        <v>0</v>
      </c>
      <c r="E124" s="65">
        <f t="shared" si="20"/>
        <v>0</v>
      </c>
      <c r="F124" s="3" t="str">
        <f t="shared" si="16"/>
        <v>NO BET</v>
      </c>
      <c r="G124" s="66"/>
      <c r="H124" s="67">
        <f t="shared" si="17"/>
        <v>0</v>
      </c>
      <c r="I124" s="68"/>
      <c r="J124" s="29"/>
      <c r="K124" s="29"/>
      <c r="L124" s="88">
        <f t="shared" si="21"/>
        <v>0</v>
      </c>
      <c r="M124" s="132"/>
      <c r="N124" s="51">
        <v>24</v>
      </c>
      <c r="O124" s="40"/>
      <c r="P124" s="39">
        <v>0</v>
      </c>
      <c r="Q124" s="39">
        <v>0</v>
      </c>
      <c r="R124" s="39">
        <v>0</v>
      </c>
      <c r="S124" s="39">
        <v>0</v>
      </c>
      <c r="T124" s="44">
        <v>0</v>
      </c>
      <c r="U124" s="44">
        <v>0</v>
      </c>
      <c r="V124" s="44">
        <v>0</v>
      </c>
      <c r="W124" s="29"/>
      <c r="X124" s="132"/>
    </row>
    <row r="125" spans="1:24" ht="15" customHeight="1" x14ac:dyDescent="0.25">
      <c r="J125" s="41"/>
      <c r="K125" s="41"/>
      <c r="N125" s="321"/>
      <c r="O125" s="321"/>
      <c r="P125" s="321"/>
      <c r="Q125" s="321"/>
      <c r="R125" s="321"/>
      <c r="S125" s="321"/>
      <c r="T125" s="321"/>
      <c r="U125" s="29"/>
      <c r="V125" s="91"/>
    </row>
    <row r="126" spans="1:24" ht="15" customHeight="1" x14ac:dyDescent="0.25">
      <c r="A126" s="24"/>
      <c r="B126" s="209" t="s">
        <v>213</v>
      </c>
      <c r="C126" s="2"/>
      <c r="D126" s="4"/>
      <c r="E126" s="5" t="s">
        <v>11</v>
      </c>
      <c r="F126" s="6">
        <f>SUM(F101:F124)</f>
        <v>61.920874089938842</v>
      </c>
      <c r="G126" s="7" t="s">
        <v>12</v>
      </c>
      <c r="H126" s="6">
        <f>SUM(H101:H125)</f>
        <v>216.39680319680321</v>
      </c>
      <c r="J126" s="41"/>
      <c r="K126" s="41"/>
      <c r="N126" s="136"/>
      <c r="O126" s="321" t="s">
        <v>425</v>
      </c>
      <c r="P126" s="321"/>
      <c r="Q126" s="136"/>
      <c r="R126" s="136"/>
      <c r="S126" s="136"/>
      <c r="T126" s="136"/>
      <c r="U126" s="139" t="s">
        <v>18</v>
      </c>
      <c r="V126" s="140" t="s">
        <v>435</v>
      </c>
      <c r="W126" s="141"/>
    </row>
    <row r="127" spans="1:24" ht="15" customHeight="1" x14ac:dyDescent="0.25">
      <c r="A127" s="73"/>
      <c r="B127" s="239" t="s">
        <v>434</v>
      </c>
      <c r="C127" s="220" t="s">
        <v>420</v>
      </c>
      <c r="E127" s="312">
        <v>147.30000000000001</v>
      </c>
      <c r="F127" s="312">
        <v>237.7</v>
      </c>
      <c r="G127" s="312">
        <v>435.7</v>
      </c>
      <c r="H127" s="312">
        <v>633.79999999999995</v>
      </c>
    </row>
    <row r="128" spans="1:24" ht="15" customHeight="1" x14ac:dyDescent="0.25">
      <c r="A128" s="10" t="s">
        <v>6</v>
      </c>
      <c r="B128" s="8" t="s">
        <v>4</v>
      </c>
      <c r="C128" s="323" t="s">
        <v>320</v>
      </c>
      <c r="D128" s="323"/>
      <c r="E128" s="320" t="s">
        <v>10</v>
      </c>
      <c r="F128" s="327">
        <v>0.9</v>
      </c>
      <c r="G128" s="328" t="s">
        <v>2</v>
      </c>
      <c r="H128" s="329">
        <v>100</v>
      </c>
      <c r="I128" s="144" t="s">
        <v>1</v>
      </c>
      <c r="J128" s="330" t="s">
        <v>21</v>
      </c>
      <c r="K128" s="330" t="s">
        <v>21</v>
      </c>
      <c r="L128" s="9"/>
      <c r="N128" s="10" t="s">
        <v>6</v>
      </c>
      <c r="O128" s="8" t="s">
        <v>4</v>
      </c>
      <c r="P128" s="31"/>
      <c r="Q128" s="31"/>
      <c r="R128" s="31"/>
      <c r="S128" s="31"/>
      <c r="T128" s="31"/>
      <c r="U128" s="31"/>
      <c r="V128" s="31"/>
      <c r="W128" s="143" t="s">
        <v>56</v>
      </c>
    </row>
    <row r="129" spans="1:24" ht="15" customHeight="1" x14ac:dyDescent="0.25">
      <c r="A129" s="8" t="s">
        <v>7</v>
      </c>
      <c r="B129" s="43">
        <v>9</v>
      </c>
      <c r="C129" s="323" t="s">
        <v>321</v>
      </c>
      <c r="D129" s="323"/>
      <c r="E129" s="320"/>
      <c r="F129" s="327"/>
      <c r="G129" s="328"/>
      <c r="H129" s="329"/>
      <c r="I129" s="322" t="s">
        <v>61</v>
      </c>
      <c r="J129" s="330"/>
      <c r="K129" s="330"/>
      <c r="L129" s="8"/>
      <c r="M129" s="2"/>
      <c r="N129" s="8" t="s">
        <v>7</v>
      </c>
      <c r="O129" s="50">
        <v>5</v>
      </c>
      <c r="P129" s="33"/>
      <c r="Q129" s="33"/>
      <c r="R129" s="33"/>
      <c r="S129" s="33"/>
      <c r="T129" s="33"/>
      <c r="U129" s="33"/>
      <c r="V129" s="32"/>
      <c r="W129" s="143" t="s">
        <v>57</v>
      </c>
      <c r="X129" s="2"/>
    </row>
    <row r="130" spans="1:24" ht="15" customHeight="1" x14ac:dyDescent="0.25">
      <c r="A130" s="9"/>
      <c r="B130" s="9" t="s">
        <v>319</v>
      </c>
      <c r="C130" s="9"/>
      <c r="D130" s="322" t="s">
        <v>25</v>
      </c>
      <c r="E130" s="331" t="s">
        <v>26</v>
      </c>
      <c r="F130" s="9"/>
      <c r="G130" s="9"/>
      <c r="H130" s="9"/>
      <c r="I130" s="322"/>
      <c r="J130" s="142" t="s">
        <v>45</v>
      </c>
      <c r="K130" s="333" t="s">
        <v>59</v>
      </c>
      <c r="L130" s="134" t="s">
        <v>27</v>
      </c>
      <c r="M130" s="2"/>
      <c r="N130" s="32"/>
      <c r="O130" s="33"/>
      <c r="P130" s="33" t="s">
        <v>19</v>
      </c>
      <c r="Q130" s="33"/>
      <c r="R130" s="33"/>
      <c r="S130" s="33"/>
      <c r="T130" s="33" t="s">
        <v>20</v>
      </c>
      <c r="U130" s="34"/>
      <c r="V130" s="34"/>
      <c r="W130" s="322" t="s">
        <v>39</v>
      </c>
      <c r="X130" s="2"/>
    </row>
    <row r="131" spans="1:24" ht="15" customHeight="1" x14ac:dyDescent="0.25">
      <c r="A131" s="1" t="s">
        <v>15</v>
      </c>
      <c r="B131" s="25"/>
      <c r="C131" s="1" t="s">
        <v>8</v>
      </c>
      <c r="D131" s="322"/>
      <c r="E131" s="331"/>
      <c r="F131" s="1" t="s">
        <v>0</v>
      </c>
      <c r="G131" s="1" t="s">
        <v>9</v>
      </c>
      <c r="H131" s="1" t="s">
        <v>3</v>
      </c>
      <c r="I131" s="322"/>
      <c r="J131" s="142" t="s">
        <v>30</v>
      </c>
      <c r="K131" s="333"/>
      <c r="L131" s="134" t="s">
        <v>28</v>
      </c>
      <c r="N131" s="35" t="s">
        <v>16</v>
      </c>
      <c r="O131" s="35" t="s">
        <v>17</v>
      </c>
      <c r="P131" s="36" t="s">
        <v>67</v>
      </c>
      <c r="Q131" s="37" t="s">
        <v>68</v>
      </c>
      <c r="R131" s="37" t="s">
        <v>62</v>
      </c>
      <c r="S131" s="37" t="s">
        <v>63</v>
      </c>
      <c r="T131" s="37" t="s">
        <v>64</v>
      </c>
      <c r="U131" s="37" t="s">
        <v>65</v>
      </c>
      <c r="V131" s="37" t="s">
        <v>66</v>
      </c>
      <c r="W131" s="322"/>
    </row>
    <row r="132" spans="1:24" ht="15" customHeight="1" x14ac:dyDescent="0.25">
      <c r="A132" s="161">
        <v>1</v>
      </c>
      <c r="B132" s="162" t="s">
        <v>325</v>
      </c>
      <c r="C132" s="163">
        <v>7</v>
      </c>
      <c r="D132" s="164">
        <v>8</v>
      </c>
      <c r="E132" s="61">
        <v>10.8</v>
      </c>
      <c r="F132" s="46">
        <f t="shared" ref="F132:F155" si="22">IF(I132="B", $H$4/C132*$F$4,IF(E132&lt;=C132,$I$4,IF(E132&gt;C132,SUM($H$4/C132*$F$4,0,ROUNDUP(,0)))))</f>
        <v>12.857142857142858</v>
      </c>
      <c r="G132" s="62">
        <v>2</v>
      </c>
      <c r="H132" s="63">
        <f>IF(F132="NO BET",0,IF(G132&gt;1,F132*-1,IF(G132=1,SUM(F132*E132-F132,0))))</f>
        <v>-12.857142857142858</v>
      </c>
      <c r="I132" s="64"/>
      <c r="J132" s="29" t="s">
        <v>87</v>
      </c>
      <c r="K132" s="29" t="s">
        <v>87</v>
      </c>
      <c r="L132" s="87">
        <v>0</v>
      </c>
      <c r="M132" s="132"/>
      <c r="N132" s="47">
        <v>1</v>
      </c>
      <c r="O132" s="145" t="s">
        <v>325</v>
      </c>
      <c r="P132" s="196">
        <v>8</v>
      </c>
      <c r="Q132" s="48">
        <v>9.6</v>
      </c>
      <c r="R132" s="236">
        <v>8.6</v>
      </c>
      <c r="S132" s="236">
        <v>10.8</v>
      </c>
      <c r="T132" s="49">
        <v>740</v>
      </c>
      <c r="U132" s="49">
        <v>960</v>
      </c>
      <c r="V132" s="49">
        <v>0</v>
      </c>
      <c r="W132" s="29" t="s">
        <v>381</v>
      </c>
      <c r="X132" s="132"/>
    </row>
    <row r="133" spans="1:24" ht="15" customHeight="1" x14ac:dyDescent="0.25">
      <c r="A133" s="161">
        <v>2</v>
      </c>
      <c r="B133" s="162" t="s">
        <v>326</v>
      </c>
      <c r="C133" s="163">
        <v>5.5</v>
      </c>
      <c r="D133" s="164">
        <v>7.4</v>
      </c>
      <c r="E133" s="65">
        <v>5.6</v>
      </c>
      <c r="F133" s="3">
        <f t="shared" si="22"/>
        <v>16.363636363636367</v>
      </c>
      <c r="G133" s="66">
        <v>2</v>
      </c>
      <c r="H133" s="67">
        <f t="shared" ref="H133:H155" si="23">IF(F133="NO BET",0,IF(G133&gt;1,F133*-1,IF(G133=1,SUM(F133*E133-F133,0))))</f>
        <v>-16.363636363636367</v>
      </c>
      <c r="I133" s="68"/>
      <c r="J133" s="29"/>
      <c r="K133" s="29" t="s">
        <v>87</v>
      </c>
      <c r="L133" s="87">
        <v>0</v>
      </c>
      <c r="M133" s="132"/>
      <c r="N133" s="51">
        <v>2</v>
      </c>
      <c r="O133" s="145" t="s">
        <v>326</v>
      </c>
      <c r="P133" s="196">
        <v>7.4</v>
      </c>
      <c r="Q133" s="39">
        <v>7.2</v>
      </c>
      <c r="R133" s="74">
        <v>6.8</v>
      </c>
      <c r="S133" s="74">
        <v>5.6</v>
      </c>
      <c r="T133" s="44">
        <v>470</v>
      </c>
      <c r="U133" s="44">
        <v>770</v>
      </c>
      <c r="V133" s="44">
        <v>0</v>
      </c>
      <c r="W133" s="29"/>
      <c r="X133" s="132"/>
    </row>
    <row r="134" spans="1:24" ht="15" customHeight="1" x14ac:dyDescent="0.25">
      <c r="A134" s="89">
        <v>3</v>
      </c>
      <c r="B134" s="145" t="s">
        <v>327</v>
      </c>
      <c r="C134" s="218">
        <v>26</v>
      </c>
      <c r="D134" s="198">
        <v>55</v>
      </c>
      <c r="E134" s="65">
        <v>65</v>
      </c>
      <c r="F134" s="3">
        <v>0</v>
      </c>
      <c r="G134" s="71"/>
      <c r="H134" s="67" t="b">
        <f>IF(F134="NO BET",0,IF(G135&gt;1,F134*-1,IF(G135=1,SUM(F134*E134-F134,0))))</f>
        <v>0</v>
      </c>
      <c r="I134" s="68"/>
      <c r="J134" s="29"/>
      <c r="K134" s="29"/>
      <c r="L134" s="87">
        <f t="shared" ref="L134:L155" si="24">SUM(I134*J134*K134)</f>
        <v>0</v>
      </c>
      <c r="M134" s="132"/>
      <c r="N134" s="51">
        <v>3</v>
      </c>
      <c r="O134" s="145" t="s">
        <v>327</v>
      </c>
      <c r="P134" s="198">
        <v>55</v>
      </c>
      <c r="Q134" s="39">
        <v>60</v>
      </c>
      <c r="R134" s="74">
        <v>36</v>
      </c>
      <c r="S134" s="74">
        <v>65</v>
      </c>
      <c r="T134" s="44">
        <v>0</v>
      </c>
      <c r="U134" s="44">
        <v>160</v>
      </c>
      <c r="V134" s="44">
        <v>0</v>
      </c>
      <c r="W134" s="29"/>
      <c r="X134" s="132"/>
    </row>
    <row r="135" spans="1:24" ht="15" customHeight="1" x14ac:dyDescent="0.25">
      <c r="A135" s="167">
        <v>4</v>
      </c>
      <c r="B135" s="168" t="s">
        <v>328</v>
      </c>
      <c r="C135" s="171">
        <v>21</v>
      </c>
      <c r="D135" s="172">
        <v>14</v>
      </c>
      <c r="E135" s="65">
        <v>8.6999999999999993</v>
      </c>
      <c r="F135" s="3" t="str">
        <f t="shared" si="22"/>
        <v>NO BET</v>
      </c>
      <c r="G135" s="66"/>
      <c r="H135" s="67">
        <v>-7</v>
      </c>
      <c r="I135" s="68"/>
      <c r="J135" s="29"/>
      <c r="K135" s="29" t="s">
        <v>87</v>
      </c>
      <c r="L135" s="87">
        <v>0</v>
      </c>
      <c r="M135" s="132"/>
      <c r="N135" s="51">
        <v>4</v>
      </c>
      <c r="O135" s="145" t="s">
        <v>328</v>
      </c>
      <c r="P135" s="198">
        <v>14</v>
      </c>
      <c r="Q135" s="39">
        <v>18</v>
      </c>
      <c r="R135" s="74">
        <v>15</v>
      </c>
      <c r="S135" s="74">
        <v>8.6999999999999993</v>
      </c>
      <c r="T135" s="44">
        <v>165</v>
      </c>
      <c r="U135" s="44">
        <v>270</v>
      </c>
      <c r="V135" s="44">
        <v>0</v>
      </c>
      <c r="W135" s="29"/>
      <c r="X135" s="132"/>
    </row>
    <row r="136" spans="1:24" ht="15" customHeight="1" x14ac:dyDescent="0.25">
      <c r="A136" s="161">
        <v>5</v>
      </c>
      <c r="B136" s="162" t="s">
        <v>329</v>
      </c>
      <c r="C136" s="165">
        <v>8</v>
      </c>
      <c r="D136" s="166">
        <v>11</v>
      </c>
      <c r="E136" s="65">
        <v>16</v>
      </c>
      <c r="F136" s="3">
        <f t="shared" si="22"/>
        <v>11.25</v>
      </c>
      <c r="G136" s="66">
        <v>2</v>
      </c>
      <c r="H136" s="67">
        <f t="shared" si="23"/>
        <v>-11.25</v>
      </c>
      <c r="I136" s="68"/>
      <c r="J136" s="29"/>
      <c r="K136" s="29" t="s">
        <v>87</v>
      </c>
      <c r="L136" s="87">
        <v>0</v>
      </c>
      <c r="M136" s="132"/>
      <c r="N136" s="51">
        <v>5</v>
      </c>
      <c r="O136" s="145" t="s">
        <v>329</v>
      </c>
      <c r="P136" s="198">
        <v>11</v>
      </c>
      <c r="Q136" s="39">
        <v>9.8000000000000007</v>
      </c>
      <c r="R136" s="74">
        <v>10.5</v>
      </c>
      <c r="S136" s="74">
        <v>16</v>
      </c>
      <c r="T136" s="44">
        <v>410</v>
      </c>
      <c r="U136" s="44">
        <v>535</v>
      </c>
      <c r="V136" s="44">
        <v>0</v>
      </c>
      <c r="W136" s="29"/>
      <c r="X136" s="132"/>
    </row>
    <row r="137" spans="1:24" ht="15" customHeight="1" x14ac:dyDescent="0.25">
      <c r="A137" s="167">
        <v>6</v>
      </c>
      <c r="B137" s="168" t="s">
        <v>330</v>
      </c>
      <c r="C137" s="269">
        <v>13</v>
      </c>
      <c r="D137" s="270">
        <v>9</v>
      </c>
      <c r="E137" s="65">
        <v>6.8</v>
      </c>
      <c r="F137" s="262" t="str">
        <f t="shared" si="22"/>
        <v>NO BET</v>
      </c>
      <c r="G137" s="263">
        <v>1</v>
      </c>
      <c r="H137" s="264">
        <f t="shared" si="23"/>
        <v>0</v>
      </c>
      <c r="I137" s="265"/>
      <c r="J137" s="250" t="s">
        <v>87</v>
      </c>
      <c r="K137" s="250" t="s">
        <v>87</v>
      </c>
      <c r="L137" s="201">
        <v>0</v>
      </c>
      <c r="M137" s="266"/>
      <c r="N137" s="232">
        <v>6</v>
      </c>
      <c r="O137" s="271" t="s">
        <v>330</v>
      </c>
      <c r="P137" s="270">
        <v>9</v>
      </c>
      <c r="Q137" s="268">
        <v>8</v>
      </c>
      <c r="R137" s="65">
        <v>8.1999999999999993</v>
      </c>
      <c r="S137" s="65">
        <v>6.8</v>
      </c>
      <c r="T137" s="268">
        <v>570</v>
      </c>
      <c r="U137" s="268">
        <v>2100</v>
      </c>
      <c r="V137" s="268">
        <v>0</v>
      </c>
      <c r="W137" s="250" t="s">
        <v>381</v>
      </c>
      <c r="X137" s="132"/>
    </row>
    <row r="138" spans="1:24" ht="15" customHeight="1" x14ac:dyDescent="0.25">
      <c r="A138" s="190">
        <v>7</v>
      </c>
      <c r="B138" s="191" t="s">
        <v>335</v>
      </c>
      <c r="C138" s="192">
        <v>3.7</v>
      </c>
      <c r="D138" s="193">
        <v>4</v>
      </c>
      <c r="E138" s="182">
        <v>5.2</v>
      </c>
      <c r="F138" s="3">
        <f t="shared" si="22"/>
        <v>24.324324324324323</v>
      </c>
      <c r="G138" s="184">
        <v>2</v>
      </c>
      <c r="H138" s="185">
        <f t="shared" si="23"/>
        <v>-24.324324324324323</v>
      </c>
      <c r="I138" s="69"/>
      <c r="J138" s="29" t="s">
        <v>87</v>
      </c>
      <c r="K138" s="29" t="s">
        <v>87</v>
      </c>
      <c r="L138" s="194">
        <v>0</v>
      </c>
      <c r="M138" s="187"/>
      <c r="N138" s="29">
        <v>7</v>
      </c>
      <c r="O138" s="195" t="s">
        <v>335</v>
      </c>
      <c r="P138" s="197">
        <v>4</v>
      </c>
      <c r="Q138" s="188">
        <v>3.1</v>
      </c>
      <c r="R138" s="221">
        <v>3.8</v>
      </c>
      <c r="S138" s="221">
        <v>5.2</v>
      </c>
      <c r="T138" s="189">
        <v>3185</v>
      </c>
      <c r="U138" s="189">
        <v>5220</v>
      </c>
      <c r="V138" s="189">
        <v>0</v>
      </c>
      <c r="W138" s="29" t="s">
        <v>382</v>
      </c>
      <c r="X138" s="132"/>
    </row>
    <row r="139" spans="1:24" ht="15" customHeight="1" x14ac:dyDescent="0.25">
      <c r="A139" s="89">
        <v>8</v>
      </c>
      <c r="B139" s="145" t="s">
        <v>322</v>
      </c>
      <c r="C139" s="22">
        <v>25.7</v>
      </c>
      <c r="D139" s="23">
        <v>36</v>
      </c>
      <c r="E139" s="65">
        <v>75</v>
      </c>
      <c r="F139" s="3">
        <v>0</v>
      </c>
      <c r="G139" s="66"/>
      <c r="H139" s="67" t="b">
        <f t="shared" si="23"/>
        <v>0</v>
      </c>
      <c r="I139" s="68"/>
      <c r="J139" s="29"/>
      <c r="K139" s="29"/>
      <c r="L139" s="87">
        <f t="shared" si="24"/>
        <v>0</v>
      </c>
      <c r="M139" s="132"/>
      <c r="N139" s="51">
        <v>8</v>
      </c>
      <c r="O139" s="145" t="s">
        <v>322</v>
      </c>
      <c r="P139" s="198">
        <v>36</v>
      </c>
      <c r="Q139" s="39">
        <v>42</v>
      </c>
      <c r="R139" s="74">
        <v>65</v>
      </c>
      <c r="S139" s="74">
        <v>75</v>
      </c>
      <c r="T139" s="44">
        <v>0</v>
      </c>
      <c r="U139" s="44">
        <v>0</v>
      </c>
      <c r="V139" s="44">
        <v>0</v>
      </c>
      <c r="W139" s="29"/>
      <c r="X139" s="132"/>
    </row>
    <row r="140" spans="1:24" ht="15" customHeight="1" x14ac:dyDescent="0.25">
      <c r="A140" s="147">
        <v>9</v>
      </c>
      <c r="B140" s="148" t="s">
        <v>331</v>
      </c>
      <c r="C140" s="149">
        <v>0</v>
      </c>
      <c r="D140" s="150">
        <v>0</v>
      </c>
      <c r="E140" s="151">
        <v>0</v>
      </c>
      <c r="F140" s="3" t="str">
        <f t="shared" si="22"/>
        <v>NO BET</v>
      </c>
      <c r="G140" s="153"/>
      <c r="H140" s="154">
        <f t="shared" si="23"/>
        <v>0</v>
      </c>
      <c r="I140" s="155"/>
      <c r="J140" s="156"/>
      <c r="K140" s="156"/>
      <c r="L140" s="173">
        <f t="shared" si="24"/>
        <v>0</v>
      </c>
      <c r="M140" s="158"/>
      <c r="N140" s="156">
        <v>9</v>
      </c>
      <c r="O140" s="148" t="s">
        <v>331</v>
      </c>
      <c r="P140" s="199">
        <v>0</v>
      </c>
      <c r="Q140" s="159">
        <v>0</v>
      </c>
      <c r="R140" s="235">
        <f t="shared" ref="R140:S146" si="25">Q140</f>
        <v>0</v>
      </c>
      <c r="S140" s="235">
        <v>0</v>
      </c>
      <c r="T140" s="160">
        <v>0</v>
      </c>
      <c r="U140" s="160">
        <v>0</v>
      </c>
      <c r="V140" s="160">
        <v>0</v>
      </c>
      <c r="W140" s="156"/>
      <c r="X140" s="132"/>
    </row>
    <row r="141" spans="1:24" ht="15" customHeight="1" x14ac:dyDescent="0.25">
      <c r="A141" s="89">
        <v>10</v>
      </c>
      <c r="B141" s="145" t="s">
        <v>323</v>
      </c>
      <c r="C141" s="22">
        <v>22.8</v>
      </c>
      <c r="D141" s="23">
        <v>24</v>
      </c>
      <c r="E141" s="65">
        <v>26</v>
      </c>
      <c r="F141" s="3">
        <v>0</v>
      </c>
      <c r="G141" s="66"/>
      <c r="H141" s="67" t="b">
        <f t="shared" si="23"/>
        <v>0</v>
      </c>
      <c r="I141" s="68"/>
      <c r="J141" s="29"/>
      <c r="K141" s="29"/>
      <c r="L141" s="88">
        <f t="shared" si="24"/>
        <v>0</v>
      </c>
      <c r="M141" s="132"/>
      <c r="N141" s="51">
        <v>10</v>
      </c>
      <c r="O141" s="145" t="s">
        <v>323</v>
      </c>
      <c r="P141" s="198">
        <v>24</v>
      </c>
      <c r="Q141" s="39">
        <v>25</v>
      </c>
      <c r="R141" s="74">
        <v>36</v>
      </c>
      <c r="S141" s="74">
        <v>26</v>
      </c>
      <c r="T141" s="44">
        <v>0</v>
      </c>
      <c r="U141" s="44">
        <v>0</v>
      </c>
      <c r="V141" s="44">
        <v>0</v>
      </c>
      <c r="W141" s="29"/>
      <c r="X141" s="132"/>
    </row>
    <row r="142" spans="1:24" ht="15" customHeight="1" x14ac:dyDescent="0.25">
      <c r="A142" s="161">
        <v>11</v>
      </c>
      <c r="B142" s="162" t="s">
        <v>332</v>
      </c>
      <c r="C142" s="165">
        <v>7.8</v>
      </c>
      <c r="D142" s="166">
        <v>10.5</v>
      </c>
      <c r="E142" s="65">
        <v>10.4</v>
      </c>
      <c r="F142" s="3">
        <f t="shared" si="22"/>
        <v>11.53846153846154</v>
      </c>
      <c r="G142" s="66">
        <v>2</v>
      </c>
      <c r="H142" s="67">
        <f t="shared" si="23"/>
        <v>-11.53846153846154</v>
      </c>
      <c r="I142" s="68"/>
      <c r="J142" s="29" t="s">
        <v>87</v>
      </c>
      <c r="K142" s="29" t="s">
        <v>87</v>
      </c>
      <c r="L142" s="88">
        <v>0</v>
      </c>
      <c r="M142" s="132"/>
      <c r="N142" s="51">
        <v>11</v>
      </c>
      <c r="O142" s="145" t="s">
        <v>332</v>
      </c>
      <c r="P142" s="198">
        <v>10.5</v>
      </c>
      <c r="Q142" s="39">
        <v>7.4</v>
      </c>
      <c r="R142" s="74">
        <v>9.6</v>
      </c>
      <c r="S142" s="74">
        <v>10.4</v>
      </c>
      <c r="T142" s="44">
        <v>490</v>
      </c>
      <c r="U142" s="44">
        <v>720</v>
      </c>
      <c r="V142" s="44">
        <v>0</v>
      </c>
      <c r="W142" s="29"/>
      <c r="X142" s="132"/>
    </row>
    <row r="143" spans="1:24" ht="15" customHeight="1" x14ac:dyDescent="0.25">
      <c r="A143" s="89">
        <v>12</v>
      </c>
      <c r="B143" s="145" t="s">
        <v>324</v>
      </c>
      <c r="C143" s="22">
        <v>18.100000000000001</v>
      </c>
      <c r="D143" s="23">
        <v>55</v>
      </c>
      <c r="E143" s="65">
        <v>55</v>
      </c>
      <c r="F143" s="3">
        <v>0</v>
      </c>
      <c r="G143" s="66"/>
      <c r="H143" s="67" t="b">
        <f t="shared" si="23"/>
        <v>0</v>
      </c>
      <c r="I143" s="68"/>
      <c r="J143" s="29"/>
      <c r="K143" s="29"/>
      <c r="L143" s="88">
        <f t="shared" si="24"/>
        <v>0</v>
      </c>
      <c r="M143" s="132"/>
      <c r="N143" s="51">
        <v>12</v>
      </c>
      <c r="O143" s="145" t="s">
        <v>324</v>
      </c>
      <c r="P143" s="198">
        <v>55</v>
      </c>
      <c r="Q143" s="39">
        <v>30</v>
      </c>
      <c r="R143" s="74">
        <v>70</v>
      </c>
      <c r="S143" s="74">
        <v>55</v>
      </c>
      <c r="T143" s="44">
        <v>0</v>
      </c>
      <c r="U143" s="44">
        <v>0</v>
      </c>
      <c r="V143" s="44">
        <v>0</v>
      </c>
      <c r="W143" s="29"/>
      <c r="X143" s="132"/>
    </row>
    <row r="144" spans="1:24" ht="15" customHeight="1" x14ac:dyDescent="0.25">
      <c r="A144" s="147">
        <v>13</v>
      </c>
      <c r="B144" s="148" t="s">
        <v>110</v>
      </c>
      <c r="C144" s="149">
        <v>0</v>
      </c>
      <c r="D144" s="150">
        <v>0</v>
      </c>
      <c r="E144" s="151">
        <v>0</v>
      </c>
      <c r="F144" s="3" t="str">
        <f t="shared" si="22"/>
        <v>NO BET</v>
      </c>
      <c r="G144" s="153"/>
      <c r="H144" s="154">
        <f t="shared" si="23"/>
        <v>0</v>
      </c>
      <c r="I144" s="155"/>
      <c r="J144" s="156"/>
      <c r="K144" s="156"/>
      <c r="L144" s="157">
        <f t="shared" si="24"/>
        <v>0</v>
      </c>
      <c r="M144" s="158"/>
      <c r="N144" s="156">
        <v>13</v>
      </c>
      <c r="O144" s="148" t="s">
        <v>110</v>
      </c>
      <c r="P144" s="199">
        <v>0</v>
      </c>
      <c r="Q144" s="159">
        <v>0</v>
      </c>
      <c r="R144" s="235">
        <v>0</v>
      </c>
      <c r="S144" s="235">
        <v>0</v>
      </c>
      <c r="T144" s="160">
        <v>0</v>
      </c>
      <c r="U144" s="160">
        <v>0</v>
      </c>
      <c r="V144" s="160">
        <v>0</v>
      </c>
      <c r="W144" s="156"/>
      <c r="X144" s="132"/>
    </row>
    <row r="145" spans="1:24" ht="15" customHeight="1" x14ac:dyDescent="0.25">
      <c r="A145" s="147">
        <v>14</v>
      </c>
      <c r="B145" s="148" t="s">
        <v>333</v>
      </c>
      <c r="C145" s="149">
        <v>0</v>
      </c>
      <c r="D145" s="150">
        <v>0</v>
      </c>
      <c r="E145" s="151">
        <f t="shared" ref="E145:E155" si="26">D145</f>
        <v>0</v>
      </c>
      <c r="F145" s="152" t="str">
        <f t="shared" si="22"/>
        <v>NO BET</v>
      </c>
      <c r="G145" s="153"/>
      <c r="H145" s="154">
        <f t="shared" si="23"/>
        <v>0</v>
      </c>
      <c r="I145" s="155"/>
      <c r="J145" s="156"/>
      <c r="K145" s="156"/>
      <c r="L145" s="157">
        <f t="shared" si="24"/>
        <v>0</v>
      </c>
      <c r="M145" s="158"/>
      <c r="N145" s="156">
        <v>14</v>
      </c>
      <c r="O145" s="148" t="s">
        <v>333</v>
      </c>
      <c r="P145" s="199">
        <v>0</v>
      </c>
      <c r="Q145" s="159">
        <v>0</v>
      </c>
      <c r="R145" s="235">
        <f t="shared" si="25"/>
        <v>0</v>
      </c>
      <c r="S145" s="235">
        <f t="shared" si="25"/>
        <v>0</v>
      </c>
      <c r="T145" s="160">
        <v>0</v>
      </c>
      <c r="U145" s="160">
        <v>0</v>
      </c>
      <c r="V145" s="160">
        <v>0</v>
      </c>
      <c r="W145" s="156"/>
      <c r="X145" s="132"/>
    </row>
    <row r="146" spans="1:24" ht="15" customHeight="1" x14ac:dyDescent="0.25">
      <c r="A146" s="89">
        <v>15</v>
      </c>
      <c r="B146" s="145" t="s">
        <v>334</v>
      </c>
      <c r="C146" s="26">
        <v>33.299999999999997</v>
      </c>
      <c r="D146" s="27">
        <v>15</v>
      </c>
      <c r="E146" s="61">
        <v>17</v>
      </c>
      <c r="F146" s="46" t="str">
        <f t="shared" si="22"/>
        <v>NO BET</v>
      </c>
      <c r="G146" s="62"/>
      <c r="H146" s="63">
        <f t="shared" si="23"/>
        <v>0</v>
      </c>
      <c r="I146" s="64"/>
      <c r="J146" s="47"/>
      <c r="K146" s="47"/>
      <c r="L146" s="88">
        <f t="shared" si="24"/>
        <v>0</v>
      </c>
      <c r="M146" s="132"/>
      <c r="N146" s="47">
        <v>15</v>
      </c>
      <c r="O146" s="145" t="s">
        <v>334</v>
      </c>
      <c r="P146" s="196">
        <v>15</v>
      </c>
      <c r="Q146" s="48">
        <v>16.5</v>
      </c>
      <c r="R146" s="236">
        <f t="shared" si="25"/>
        <v>16.5</v>
      </c>
      <c r="S146" s="236">
        <v>17</v>
      </c>
      <c r="T146" s="49">
        <v>185</v>
      </c>
      <c r="U146" s="49">
        <v>320</v>
      </c>
      <c r="V146" s="49">
        <v>0</v>
      </c>
      <c r="W146" s="29"/>
      <c r="X146" s="132"/>
    </row>
    <row r="147" spans="1:24" ht="15" hidden="1" customHeight="1" x14ac:dyDescent="0.25">
      <c r="A147" s="89">
        <v>16</v>
      </c>
      <c r="B147" s="42"/>
      <c r="C147" s="22">
        <v>0</v>
      </c>
      <c r="D147" s="23">
        <v>0</v>
      </c>
      <c r="E147" s="65">
        <f t="shared" si="26"/>
        <v>0</v>
      </c>
      <c r="F147" s="3" t="str">
        <f t="shared" si="22"/>
        <v>NO BET</v>
      </c>
      <c r="G147" s="66"/>
      <c r="H147" s="67">
        <f t="shared" si="23"/>
        <v>0</v>
      </c>
      <c r="I147" s="68"/>
      <c r="J147" s="29"/>
      <c r="K147" s="29"/>
      <c r="L147" s="88">
        <f t="shared" si="24"/>
        <v>0</v>
      </c>
      <c r="M147" s="132"/>
      <c r="N147" s="51">
        <v>16</v>
      </c>
      <c r="O147" s="42"/>
      <c r="P147" s="39">
        <v>0</v>
      </c>
      <c r="Q147" s="39">
        <v>0</v>
      </c>
      <c r="R147" s="39">
        <v>0</v>
      </c>
      <c r="S147" s="39">
        <v>0</v>
      </c>
      <c r="T147" s="44">
        <v>0</v>
      </c>
      <c r="U147" s="44">
        <v>0</v>
      </c>
      <c r="V147" s="44">
        <v>0</v>
      </c>
      <c r="W147" s="29"/>
      <c r="X147" s="132"/>
    </row>
    <row r="148" spans="1:24" ht="15" hidden="1" customHeight="1" x14ac:dyDescent="0.3">
      <c r="A148" s="89">
        <v>17</v>
      </c>
      <c r="B148" s="28"/>
      <c r="C148" s="22">
        <v>0</v>
      </c>
      <c r="D148" s="23">
        <v>0</v>
      </c>
      <c r="E148" s="65">
        <f t="shared" si="26"/>
        <v>0</v>
      </c>
      <c r="F148" s="3" t="str">
        <f t="shared" si="22"/>
        <v>NO BET</v>
      </c>
      <c r="G148" s="66"/>
      <c r="H148" s="67">
        <f t="shared" si="23"/>
        <v>0</v>
      </c>
      <c r="I148" s="68"/>
      <c r="J148" s="29"/>
      <c r="K148" s="29"/>
      <c r="L148" s="88">
        <f t="shared" si="24"/>
        <v>0</v>
      </c>
      <c r="M148" s="132"/>
      <c r="N148" s="51">
        <v>17</v>
      </c>
      <c r="O148" s="40"/>
      <c r="P148" s="39">
        <v>0</v>
      </c>
      <c r="Q148" s="39">
        <v>0</v>
      </c>
      <c r="R148" s="39">
        <v>0</v>
      </c>
      <c r="S148" s="39">
        <v>0</v>
      </c>
      <c r="T148" s="44">
        <v>0</v>
      </c>
      <c r="U148" s="44">
        <v>0</v>
      </c>
      <c r="V148" s="44">
        <v>0</v>
      </c>
      <c r="W148" s="29"/>
      <c r="X148" s="132"/>
    </row>
    <row r="149" spans="1:24" ht="15" hidden="1" customHeight="1" x14ac:dyDescent="0.3">
      <c r="A149" s="89">
        <v>18</v>
      </c>
      <c r="B149" s="28"/>
      <c r="C149" s="22">
        <v>0</v>
      </c>
      <c r="D149" s="23">
        <v>0</v>
      </c>
      <c r="E149" s="65">
        <f t="shared" si="26"/>
        <v>0</v>
      </c>
      <c r="F149" s="3" t="str">
        <f t="shared" si="22"/>
        <v>NO BET</v>
      </c>
      <c r="G149" s="66"/>
      <c r="H149" s="67">
        <f t="shared" si="23"/>
        <v>0</v>
      </c>
      <c r="I149" s="68"/>
      <c r="J149" s="29"/>
      <c r="K149" s="29"/>
      <c r="L149" s="88">
        <f t="shared" si="24"/>
        <v>0</v>
      </c>
      <c r="M149" s="132"/>
      <c r="N149" s="51">
        <v>18</v>
      </c>
      <c r="O149" s="40"/>
      <c r="P149" s="39">
        <v>0</v>
      </c>
      <c r="Q149" s="39">
        <v>0</v>
      </c>
      <c r="R149" s="39">
        <v>0</v>
      </c>
      <c r="S149" s="39">
        <v>0</v>
      </c>
      <c r="T149" s="44">
        <v>0</v>
      </c>
      <c r="U149" s="44">
        <v>0</v>
      </c>
      <c r="V149" s="44">
        <v>0</v>
      </c>
      <c r="W149" s="29"/>
      <c r="X149" s="132"/>
    </row>
    <row r="150" spans="1:24" ht="15" hidden="1" customHeight="1" x14ac:dyDescent="0.3">
      <c r="A150" s="89">
        <v>19</v>
      </c>
      <c r="B150" s="28"/>
      <c r="C150" s="22">
        <v>0</v>
      </c>
      <c r="D150" s="23">
        <v>0</v>
      </c>
      <c r="E150" s="65">
        <f t="shared" si="26"/>
        <v>0</v>
      </c>
      <c r="F150" s="3" t="str">
        <f t="shared" si="22"/>
        <v>NO BET</v>
      </c>
      <c r="G150" s="66"/>
      <c r="H150" s="67">
        <f t="shared" si="23"/>
        <v>0</v>
      </c>
      <c r="I150" s="68"/>
      <c r="J150" s="29"/>
      <c r="K150" s="29"/>
      <c r="L150" s="88">
        <f t="shared" si="24"/>
        <v>0</v>
      </c>
      <c r="M150" s="132"/>
      <c r="N150" s="51">
        <v>19</v>
      </c>
      <c r="O150" s="40"/>
      <c r="P150" s="39">
        <v>0</v>
      </c>
      <c r="Q150" s="39">
        <v>0</v>
      </c>
      <c r="R150" s="39">
        <v>0</v>
      </c>
      <c r="S150" s="39">
        <v>0</v>
      </c>
      <c r="T150" s="44">
        <v>0</v>
      </c>
      <c r="U150" s="44">
        <v>0</v>
      </c>
      <c r="V150" s="44">
        <v>0</v>
      </c>
      <c r="W150" s="29"/>
      <c r="X150" s="132"/>
    </row>
    <row r="151" spans="1:24" ht="15" hidden="1" customHeight="1" x14ac:dyDescent="0.3">
      <c r="A151" s="89">
        <v>20</v>
      </c>
      <c r="B151" s="28"/>
      <c r="C151" s="22">
        <v>0</v>
      </c>
      <c r="D151" s="23">
        <v>0</v>
      </c>
      <c r="E151" s="65">
        <f t="shared" si="26"/>
        <v>0</v>
      </c>
      <c r="F151" s="3" t="str">
        <f t="shared" si="22"/>
        <v>NO BET</v>
      </c>
      <c r="G151" s="66"/>
      <c r="H151" s="67">
        <f t="shared" si="23"/>
        <v>0</v>
      </c>
      <c r="I151" s="69"/>
      <c r="J151" s="29"/>
      <c r="K151" s="29"/>
      <c r="L151" s="88">
        <f t="shared" si="24"/>
        <v>0</v>
      </c>
      <c r="M151" s="132"/>
      <c r="N151" s="51">
        <v>20</v>
      </c>
      <c r="O151" s="40"/>
      <c r="P151" s="39">
        <v>0</v>
      </c>
      <c r="Q151" s="39">
        <v>0</v>
      </c>
      <c r="R151" s="39">
        <v>0</v>
      </c>
      <c r="S151" s="39">
        <v>0</v>
      </c>
      <c r="T151" s="44">
        <v>0</v>
      </c>
      <c r="U151" s="44">
        <v>0</v>
      </c>
      <c r="V151" s="44">
        <v>0</v>
      </c>
      <c r="W151" s="29"/>
      <c r="X151" s="132"/>
    </row>
    <row r="152" spans="1:24" ht="15" hidden="1" customHeight="1" x14ac:dyDescent="0.3">
      <c r="A152" s="89">
        <v>21</v>
      </c>
      <c r="B152" s="30"/>
      <c r="C152" s="22">
        <v>0</v>
      </c>
      <c r="D152" s="23">
        <v>0</v>
      </c>
      <c r="E152" s="65">
        <f t="shared" si="26"/>
        <v>0</v>
      </c>
      <c r="F152" s="3" t="str">
        <f t="shared" si="22"/>
        <v>NO BET</v>
      </c>
      <c r="G152" s="66"/>
      <c r="H152" s="67">
        <f t="shared" si="23"/>
        <v>0</v>
      </c>
      <c r="I152" s="68"/>
      <c r="J152" s="29"/>
      <c r="K152" s="29"/>
      <c r="L152" s="88">
        <f t="shared" si="24"/>
        <v>0</v>
      </c>
      <c r="M152" s="132"/>
      <c r="N152" s="51">
        <v>21</v>
      </c>
      <c r="O152" s="40"/>
      <c r="P152" s="39">
        <v>0</v>
      </c>
      <c r="Q152" s="39">
        <v>0</v>
      </c>
      <c r="R152" s="39">
        <v>0</v>
      </c>
      <c r="S152" s="39">
        <v>0</v>
      </c>
      <c r="T152" s="44">
        <v>0</v>
      </c>
      <c r="U152" s="44">
        <v>0</v>
      </c>
      <c r="V152" s="44">
        <v>0</v>
      </c>
      <c r="W152" s="29"/>
      <c r="X152" s="132"/>
    </row>
    <row r="153" spans="1:24" ht="15" hidden="1" customHeight="1" x14ac:dyDescent="0.3">
      <c r="A153" s="89">
        <v>22</v>
      </c>
      <c r="B153" s="28"/>
      <c r="C153" s="26">
        <v>0</v>
      </c>
      <c r="D153" s="27">
        <v>0</v>
      </c>
      <c r="E153" s="65">
        <f t="shared" si="26"/>
        <v>0</v>
      </c>
      <c r="F153" s="3" t="str">
        <f t="shared" si="22"/>
        <v>NO BET</v>
      </c>
      <c r="G153" s="66"/>
      <c r="H153" s="67">
        <f t="shared" si="23"/>
        <v>0</v>
      </c>
      <c r="I153" s="68"/>
      <c r="J153" s="29"/>
      <c r="K153" s="29"/>
      <c r="L153" s="88">
        <f t="shared" si="24"/>
        <v>0</v>
      </c>
      <c r="M153" s="132"/>
      <c r="N153" s="51">
        <v>22</v>
      </c>
      <c r="O153" s="40"/>
      <c r="P153" s="39">
        <v>0</v>
      </c>
      <c r="Q153" s="39">
        <v>0</v>
      </c>
      <c r="R153" s="39">
        <v>0</v>
      </c>
      <c r="S153" s="39">
        <v>0</v>
      </c>
      <c r="T153" s="44">
        <v>0</v>
      </c>
      <c r="U153" s="44">
        <v>0</v>
      </c>
      <c r="V153" s="44">
        <v>0</v>
      </c>
      <c r="W153" s="29"/>
      <c r="X153" s="132"/>
    </row>
    <row r="154" spans="1:24" ht="15" hidden="1" customHeight="1" x14ac:dyDescent="0.3">
      <c r="A154" s="89">
        <v>23</v>
      </c>
      <c r="B154" s="28"/>
      <c r="C154" s="22">
        <v>0</v>
      </c>
      <c r="D154" s="23">
        <v>0</v>
      </c>
      <c r="E154" s="65">
        <f t="shared" si="26"/>
        <v>0</v>
      </c>
      <c r="F154" s="3" t="str">
        <f t="shared" si="22"/>
        <v>NO BET</v>
      </c>
      <c r="G154" s="66"/>
      <c r="H154" s="67">
        <f t="shared" si="23"/>
        <v>0</v>
      </c>
      <c r="I154" s="68"/>
      <c r="J154" s="29"/>
      <c r="K154" s="29"/>
      <c r="L154" s="88">
        <f t="shared" si="24"/>
        <v>0</v>
      </c>
      <c r="M154" s="132"/>
      <c r="N154" s="51">
        <v>23</v>
      </c>
      <c r="O154" s="40"/>
      <c r="P154" s="39">
        <v>0</v>
      </c>
      <c r="Q154" s="39">
        <v>0</v>
      </c>
      <c r="R154" s="39">
        <v>0</v>
      </c>
      <c r="S154" s="39">
        <v>0</v>
      </c>
      <c r="T154" s="44">
        <v>0</v>
      </c>
      <c r="U154" s="44">
        <v>0</v>
      </c>
      <c r="V154" s="44">
        <v>0</v>
      </c>
      <c r="W154" s="29"/>
      <c r="X154" s="132"/>
    </row>
    <row r="155" spans="1:24" ht="15" hidden="1" customHeight="1" x14ac:dyDescent="0.3">
      <c r="A155" s="89">
        <v>24</v>
      </c>
      <c r="B155" s="28"/>
      <c r="C155" s="22">
        <v>0</v>
      </c>
      <c r="D155" s="23">
        <v>0</v>
      </c>
      <c r="E155" s="65">
        <f t="shared" si="26"/>
        <v>0</v>
      </c>
      <c r="F155" s="3" t="str">
        <f t="shared" si="22"/>
        <v>NO BET</v>
      </c>
      <c r="G155" s="66"/>
      <c r="H155" s="67">
        <f t="shared" si="23"/>
        <v>0</v>
      </c>
      <c r="I155" s="68"/>
      <c r="J155" s="29"/>
      <c r="K155" s="29"/>
      <c r="L155" s="88">
        <f t="shared" si="24"/>
        <v>0</v>
      </c>
      <c r="M155" s="132"/>
      <c r="N155" s="51">
        <v>24</v>
      </c>
      <c r="O155" s="40"/>
      <c r="P155" s="39">
        <v>0</v>
      </c>
      <c r="Q155" s="39">
        <v>0</v>
      </c>
      <c r="R155" s="39">
        <v>0</v>
      </c>
      <c r="S155" s="39">
        <v>0</v>
      </c>
      <c r="T155" s="44">
        <v>0</v>
      </c>
      <c r="U155" s="44">
        <v>0</v>
      </c>
      <c r="V155" s="44">
        <v>0</v>
      </c>
      <c r="W155" s="29"/>
      <c r="X155" s="132"/>
    </row>
    <row r="156" spans="1:24" ht="15" customHeight="1" x14ac:dyDescent="0.25">
      <c r="N156" s="321"/>
      <c r="O156" s="321"/>
      <c r="P156" s="321"/>
      <c r="Q156" s="321"/>
      <c r="R156" s="321"/>
      <c r="S156" s="321"/>
      <c r="T156" s="321"/>
      <c r="U156" s="29"/>
      <c r="V156" s="91"/>
    </row>
    <row r="157" spans="1:24" ht="15" customHeight="1" x14ac:dyDescent="0.25">
      <c r="A157" s="24"/>
      <c r="B157" s="209" t="s">
        <v>213</v>
      </c>
      <c r="C157" s="2"/>
      <c r="D157" s="4"/>
      <c r="E157" s="5" t="s">
        <v>11</v>
      </c>
      <c r="F157" s="6">
        <f>SUM(F132:F155)</f>
        <v>76.333565083565077</v>
      </c>
      <c r="G157" s="7" t="s">
        <v>12</v>
      </c>
      <c r="H157" s="6">
        <f>SUM(H132:H156)</f>
        <v>-83.333565083565077</v>
      </c>
      <c r="N157" s="136"/>
      <c r="O157" s="321"/>
      <c r="P157" s="321"/>
      <c r="Q157" s="136"/>
      <c r="R157" s="136"/>
      <c r="S157" s="136"/>
      <c r="T157" s="136"/>
      <c r="U157" s="139" t="s">
        <v>18</v>
      </c>
      <c r="V157" s="140" t="s">
        <v>450</v>
      </c>
      <c r="W157" s="141"/>
    </row>
    <row r="158" spans="1:24" ht="15" customHeight="1" x14ac:dyDescent="0.25">
      <c r="A158" s="73"/>
      <c r="B158" s="239" t="s">
        <v>417</v>
      </c>
      <c r="C158" s="240" t="s">
        <v>419</v>
      </c>
      <c r="D158" s="18"/>
      <c r="E158" s="74"/>
      <c r="F158" s="14"/>
      <c r="G158" s="71"/>
      <c r="H158" s="73"/>
      <c r="N158" s="19"/>
    </row>
    <row r="159" spans="1:24" ht="15" hidden="1" customHeight="1" x14ac:dyDescent="0.25">
      <c r="A159" s="10" t="s">
        <v>6</v>
      </c>
      <c r="B159" s="8" t="s">
        <v>4</v>
      </c>
      <c r="C159" s="325"/>
      <c r="D159" s="325"/>
      <c r="E159" s="320" t="s">
        <v>10</v>
      </c>
      <c r="F159" s="327">
        <v>0.9</v>
      </c>
      <c r="G159" s="328" t="s">
        <v>2</v>
      </c>
      <c r="H159" s="329">
        <v>100</v>
      </c>
      <c r="I159" s="144" t="s">
        <v>1</v>
      </c>
      <c r="J159" s="330" t="s">
        <v>21</v>
      </c>
      <c r="K159" s="330" t="s">
        <v>21</v>
      </c>
      <c r="L159" s="9"/>
      <c r="N159" s="10" t="s">
        <v>6</v>
      </c>
      <c r="O159" s="8" t="s">
        <v>4</v>
      </c>
      <c r="P159" s="31"/>
      <c r="Q159" s="31"/>
      <c r="R159" s="31"/>
      <c r="S159" s="31"/>
      <c r="T159" s="31"/>
      <c r="U159" s="31"/>
      <c r="V159" s="31"/>
      <c r="W159" s="143" t="s">
        <v>56</v>
      </c>
    </row>
    <row r="160" spans="1:24" ht="15" hidden="1" customHeight="1" x14ac:dyDescent="0.25">
      <c r="A160" s="8" t="s">
        <v>7</v>
      </c>
      <c r="B160" s="43">
        <v>6</v>
      </c>
      <c r="C160" s="325"/>
      <c r="D160" s="325"/>
      <c r="E160" s="320"/>
      <c r="F160" s="327"/>
      <c r="G160" s="328"/>
      <c r="H160" s="329"/>
      <c r="I160" s="322" t="s">
        <v>61</v>
      </c>
      <c r="J160" s="330"/>
      <c r="K160" s="330"/>
      <c r="L160" s="8"/>
      <c r="M160" s="2"/>
      <c r="N160" s="8" t="s">
        <v>7</v>
      </c>
      <c r="O160" s="50">
        <v>6</v>
      </c>
      <c r="P160" s="33"/>
      <c r="Q160" s="33"/>
      <c r="R160" s="33"/>
      <c r="S160" s="33"/>
      <c r="T160" s="33"/>
      <c r="U160" s="33"/>
      <c r="V160" s="32"/>
      <c r="W160" s="143" t="s">
        <v>57</v>
      </c>
      <c r="X160" s="2"/>
    </row>
    <row r="161" spans="1:24" ht="15" hidden="1" customHeight="1" x14ac:dyDescent="0.25">
      <c r="A161" s="9"/>
      <c r="B161" s="9"/>
      <c r="C161" s="9"/>
      <c r="D161" s="322" t="s">
        <v>25</v>
      </c>
      <c r="E161" s="331" t="s">
        <v>26</v>
      </c>
      <c r="F161" s="9"/>
      <c r="G161" s="9"/>
      <c r="H161" s="9"/>
      <c r="I161" s="322"/>
      <c r="J161" s="142" t="s">
        <v>45</v>
      </c>
      <c r="K161" s="333" t="s">
        <v>29</v>
      </c>
      <c r="L161" s="134" t="s">
        <v>27</v>
      </c>
      <c r="M161" s="2"/>
      <c r="N161" s="32"/>
      <c r="O161" s="33"/>
      <c r="P161" s="33" t="s">
        <v>19</v>
      </c>
      <c r="Q161" s="33"/>
      <c r="R161" s="33"/>
      <c r="S161" s="33"/>
      <c r="T161" s="33" t="s">
        <v>20</v>
      </c>
      <c r="U161" s="34"/>
      <c r="V161" s="34"/>
      <c r="W161" s="322" t="s">
        <v>39</v>
      </c>
      <c r="X161" s="2"/>
    </row>
    <row r="162" spans="1:24" ht="15" hidden="1" customHeight="1" x14ac:dyDescent="0.25">
      <c r="A162" s="1" t="s">
        <v>15</v>
      </c>
      <c r="B162" s="25"/>
      <c r="C162" s="1" t="s">
        <v>8</v>
      </c>
      <c r="D162" s="322"/>
      <c r="E162" s="331"/>
      <c r="F162" s="1" t="s">
        <v>0</v>
      </c>
      <c r="G162" s="1" t="s">
        <v>9</v>
      </c>
      <c r="H162" s="1" t="s">
        <v>3</v>
      </c>
      <c r="I162" s="322"/>
      <c r="J162" s="142" t="s">
        <v>30</v>
      </c>
      <c r="K162" s="333"/>
      <c r="L162" s="134" t="s">
        <v>28</v>
      </c>
      <c r="N162" s="35" t="s">
        <v>16</v>
      </c>
      <c r="O162" s="35" t="s">
        <v>17</v>
      </c>
      <c r="P162" s="36" t="s">
        <v>67</v>
      </c>
      <c r="Q162" s="37" t="s">
        <v>68</v>
      </c>
      <c r="R162" s="37" t="s">
        <v>62</v>
      </c>
      <c r="S162" s="37" t="s">
        <v>63</v>
      </c>
      <c r="T162" s="37" t="s">
        <v>64</v>
      </c>
      <c r="U162" s="37" t="s">
        <v>65</v>
      </c>
      <c r="V162" s="37" t="s">
        <v>66</v>
      </c>
      <c r="W162" s="322"/>
    </row>
    <row r="163" spans="1:24" ht="15" hidden="1" customHeight="1" x14ac:dyDescent="0.25">
      <c r="A163" s="89">
        <v>1</v>
      </c>
      <c r="B163" s="45"/>
      <c r="C163" s="26">
        <v>0</v>
      </c>
      <c r="D163" s="27">
        <v>0</v>
      </c>
      <c r="E163" s="61">
        <f t="shared" ref="E163:E186" si="27">D163</f>
        <v>0</v>
      </c>
      <c r="F163" s="46" t="str">
        <f t="shared" ref="F163:F186" si="28">IF(I163="B", $H$4/C163*$F$4,IF(E163&lt;=C163,$I$4,IF(E163&gt;C163,SUM($H$4/C163*$F$4,0,ROUNDUP(,0)))))</f>
        <v>NO BET</v>
      </c>
      <c r="G163" s="62"/>
      <c r="H163" s="63">
        <f>IF(F163="NO BET",0,IF(G163&gt;1,F163*-1,IF(G163=1,SUM(F163*E163-F163,0))))</f>
        <v>0</v>
      </c>
      <c r="I163" s="64"/>
      <c r="J163" s="47"/>
      <c r="K163" s="47"/>
      <c r="L163" s="87">
        <f>SUM(I163*J163*K163)</f>
        <v>0</v>
      </c>
      <c r="M163" s="132"/>
      <c r="N163" s="47">
        <v>1</v>
      </c>
      <c r="O163" s="45"/>
      <c r="P163" s="48">
        <v>0</v>
      </c>
      <c r="Q163" s="48">
        <v>0</v>
      </c>
      <c r="R163" s="48">
        <v>0</v>
      </c>
      <c r="S163" s="48">
        <v>0</v>
      </c>
      <c r="T163" s="49">
        <v>0</v>
      </c>
      <c r="U163" s="49">
        <v>0</v>
      </c>
      <c r="V163" s="49">
        <v>0</v>
      </c>
      <c r="W163" s="29"/>
      <c r="X163" s="132"/>
    </row>
    <row r="164" spans="1:24" ht="15" hidden="1" customHeight="1" x14ac:dyDescent="0.25">
      <c r="A164" s="89">
        <v>2</v>
      </c>
      <c r="B164" s="42"/>
      <c r="C164" s="26">
        <v>0</v>
      </c>
      <c r="D164" s="27">
        <v>0</v>
      </c>
      <c r="E164" s="65">
        <f t="shared" si="27"/>
        <v>0</v>
      </c>
      <c r="F164" s="3" t="str">
        <f t="shared" si="28"/>
        <v>NO BET</v>
      </c>
      <c r="G164" s="66"/>
      <c r="H164" s="67">
        <f t="shared" ref="H164:H186" si="29">IF(F164="NO BET",0,IF(G164&gt;1,F164*-1,IF(G164=1,SUM(F164*E164-F164,0))))</f>
        <v>0</v>
      </c>
      <c r="I164" s="68"/>
      <c r="J164" s="29"/>
      <c r="K164" s="29"/>
      <c r="L164" s="87">
        <f t="shared" ref="L164:L186" si="30">SUM(I164*J164*K164)</f>
        <v>0</v>
      </c>
      <c r="M164" s="132"/>
      <c r="N164" s="51">
        <v>2</v>
      </c>
      <c r="O164" s="42"/>
      <c r="P164" s="39">
        <v>0</v>
      </c>
      <c r="Q164" s="39">
        <v>0</v>
      </c>
      <c r="R164" s="39">
        <v>0</v>
      </c>
      <c r="S164" s="39">
        <v>0</v>
      </c>
      <c r="T164" s="44">
        <v>0</v>
      </c>
      <c r="U164" s="44">
        <v>0</v>
      </c>
      <c r="V164" s="44">
        <v>0</v>
      </c>
      <c r="W164" s="29"/>
      <c r="X164" s="132"/>
    </row>
    <row r="165" spans="1:24" ht="15" hidden="1" customHeight="1" x14ac:dyDescent="0.25">
      <c r="A165" s="89">
        <v>3</v>
      </c>
      <c r="B165" s="42"/>
      <c r="C165" s="22">
        <v>0</v>
      </c>
      <c r="D165" s="23">
        <v>0</v>
      </c>
      <c r="E165" s="65">
        <f t="shared" si="27"/>
        <v>0</v>
      </c>
      <c r="F165" s="3" t="str">
        <f t="shared" si="28"/>
        <v>NO BET</v>
      </c>
      <c r="G165" s="66"/>
      <c r="H165" s="67">
        <f t="shared" si="29"/>
        <v>0</v>
      </c>
      <c r="I165" s="68"/>
      <c r="J165" s="29"/>
      <c r="K165" s="29"/>
      <c r="L165" s="87">
        <f t="shared" si="30"/>
        <v>0</v>
      </c>
      <c r="M165" s="132"/>
      <c r="N165" s="51">
        <v>3</v>
      </c>
      <c r="O165" s="42"/>
      <c r="P165" s="39">
        <v>0</v>
      </c>
      <c r="Q165" s="39">
        <v>0</v>
      </c>
      <c r="R165" s="39">
        <v>0</v>
      </c>
      <c r="S165" s="39">
        <v>0</v>
      </c>
      <c r="T165" s="44">
        <v>0</v>
      </c>
      <c r="U165" s="44">
        <v>0</v>
      </c>
      <c r="V165" s="44">
        <v>0</v>
      </c>
      <c r="W165" s="29"/>
      <c r="X165" s="132"/>
    </row>
    <row r="166" spans="1:24" ht="15" hidden="1" customHeight="1" x14ac:dyDescent="0.25">
      <c r="A166" s="89">
        <v>4</v>
      </c>
      <c r="B166" s="42"/>
      <c r="C166" s="22">
        <v>0</v>
      </c>
      <c r="D166" s="23">
        <v>0</v>
      </c>
      <c r="E166" s="65">
        <f t="shared" si="27"/>
        <v>0</v>
      </c>
      <c r="F166" s="3" t="str">
        <f t="shared" si="28"/>
        <v>NO BET</v>
      </c>
      <c r="G166" s="66"/>
      <c r="H166" s="67">
        <f t="shared" si="29"/>
        <v>0</v>
      </c>
      <c r="I166" s="68"/>
      <c r="J166" s="29"/>
      <c r="K166" s="29"/>
      <c r="L166" s="87">
        <f t="shared" si="30"/>
        <v>0</v>
      </c>
      <c r="M166" s="132"/>
      <c r="N166" s="51">
        <v>4</v>
      </c>
      <c r="O166" s="42"/>
      <c r="P166" s="39">
        <v>0</v>
      </c>
      <c r="Q166" s="39">
        <v>0</v>
      </c>
      <c r="R166" s="39">
        <v>0</v>
      </c>
      <c r="S166" s="39">
        <v>0</v>
      </c>
      <c r="T166" s="44">
        <v>0</v>
      </c>
      <c r="U166" s="44">
        <v>0</v>
      </c>
      <c r="V166" s="44">
        <v>0</v>
      </c>
      <c r="W166" s="29"/>
      <c r="X166" s="132"/>
    </row>
    <row r="167" spans="1:24" ht="15" hidden="1" customHeight="1" x14ac:dyDescent="0.25">
      <c r="A167" s="89">
        <v>5</v>
      </c>
      <c r="B167" s="42"/>
      <c r="C167" s="22">
        <v>0</v>
      </c>
      <c r="D167" s="23">
        <v>0</v>
      </c>
      <c r="E167" s="65">
        <f t="shared" si="27"/>
        <v>0</v>
      </c>
      <c r="F167" s="3" t="str">
        <f t="shared" si="28"/>
        <v>NO BET</v>
      </c>
      <c r="G167" s="66"/>
      <c r="H167" s="67">
        <f t="shared" si="29"/>
        <v>0</v>
      </c>
      <c r="I167" s="68"/>
      <c r="J167" s="29"/>
      <c r="K167" s="29"/>
      <c r="L167" s="87">
        <f t="shared" si="30"/>
        <v>0</v>
      </c>
      <c r="M167" s="132"/>
      <c r="N167" s="51">
        <v>5</v>
      </c>
      <c r="O167" s="42"/>
      <c r="P167" s="39">
        <v>0</v>
      </c>
      <c r="Q167" s="39">
        <v>0</v>
      </c>
      <c r="R167" s="39">
        <v>0</v>
      </c>
      <c r="S167" s="39">
        <v>0</v>
      </c>
      <c r="T167" s="44">
        <v>0</v>
      </c>
      <c r="U167" s="44">
        <v>0</v>
      </c>
      <c r="V167" s="44">
        <v>0</v>
      </c>
      <c r="W167" s="29"/>
      <c r="X167" s="132"/>
    </row>
    <row r="168" spans="1:24" ht="15" hidden="1" customHeight="1" x14ac:dyDescent="0.25">
      <c r="A168" s="89">
        <v>6</v>
      </c>
      <c r="B168" s="42"/>
      <c r="C168" s="22">
        <v>0</v>
      </c>
      <c r="D168" s="23">
        <v>0</v>
      </c>
      <c r="E168" s="65">
        <f t="shared" si="27"/>
        <v>0</v>
      </c>
      <c r="F168" s="3" t="str">
        <f t="shared" si="28"/>
        <v>NO BET</v>
      </c>
      <c r="G168" s="66"/>
      <c r="H168" s="67">
        <f t="shared" si="29"/>
        <v>0</v>
      </c>
      <c r="I168" s="68"/>
      <c r="J168" s="29"/>
      <c r="K168" s="29"/>
      <c r="L168" s="87">
        <f t="shared" si="30"/>
        <v>0</v>
      </c>
      <c r="M168" s="132"/>
      <c r="N168" s="51">
        <v>6</v>
      </c>
      <c r="O168" s="42"/>
      <c r="P168" s="39">
        <v>0</v>
      </c>
      <c r="Q168" s="39">
        <v>0</v>
      </c>
      <c r="R168" s="39">
        <v>0</v>
      </c>
      <c r="S168" s="39">
        <v>0</v>
      </c>
      <c r="T168" s="44">
        <v>0</v>
      </c>
      <c r="U168" s="44">
        <v>0</v>
      </c>
      <c r="V168" s="44">
        <v>0</v>
      </c>
      <c r="W168" s="29"/>
      <c r="X168" s="132"/>
    </row>
    <row r="169" spans="1:24" ht="15" hidden="1" customHeight="1" x14ac:dyDescent="0.25">
      <c r="A169" s="89">
        <v>7</v>
      </c>
      <c r="B169" s="42"/>
      <c r="C169" s="26">
        <v>0</v>
      </c>
      <c r="D169" s="27">
        <v>0</v>
      </c>
      <c r="E169" s="65">
        <f t="shared" si="27"/>
        <v>0</v>
      </c>
      <c r="F169" s="3" t="str">
        <f t="shared" si="28"/>
        <v>NO BET</v>
      </c>
      <c r="G169" s="66"/>
      <c r="H169" s="67">
        <f t="shared" si="29"/>
        <v>0</v>
      </c>
      <c r="I169" s="69"/>
      <c r="J169" s="29"/>
      <c r="K169" s="29"/>
      <c r="L169" s="87">
        <f t="shared" si="30"/>
        <v>0</v>
      </c>
      <c r="M169" s="132"/>
      <c r="N169" s="51">
        <v>7</v>
      </c>
      <c r="O169" s="42"/>
      <c r="P169" s="39">
        <v>0</v>
      </c>
      <c r="Q169" s="39">
        <v>0</v>
      </c>
      <c r="R169" s="39">
        <v>0</v>
      </c>
      <c r="S169" s="39">
        <v>0</v>
      </c>
      <c r="T169" s="44">
        <v>0</v>
      </c>
      <c r="U169" s="44">
        <v>0</v>
      </c>
      <c r="V169" s="44">
        <v>0</v>
      </c>
      <c r="W169" s="29"/>
      <c r="X169" s="132"/>
    </row>
    <row r="170" spans="1:24" ht="15" hidden="1" customHeight="1" x14ac:dyDescent="0.25">
      <c r="A170" s="89">
        <v>8</v>
      </c>
      <c r="B170" s="42"/>
      <c r="C170" s="22">
        <v>0</v>
      </c>
      <c r="D170" s="23">
        <v>0</v>
      </c>
      <c r="E170" s="65">
        <f t="shared" si="27"/>
        <v>0</v>
      </c>
      <c r="F170" s="3" t="str">
        <f t="shared" si="28"/>
        <v>NO BET</v>
      </c>
      <c r="G170" s="66"/>
      <c r="H170" s="67">
        <f t="shared" si="29"/>
        <v>0</v>
      </c>
      <c r="I170" s="68"/>
      <c r="J170" s="29"/>
      <c r="K170" s="29"/>
      <c r="L170" s="87">
        <f t="shared" si="30"/>
        <v>0</v>
      </c>
      <c r="M170" s="132"/>
      <c r="N170" s="51">
        <v>8</v>
      </c>
      <c r="O170" s="42"/>
      <c r="P170" s="39">
        <v>0</v>
      </c>
      <c r="Q170" s="39">
        <v>0</v>
      </c>
      <c r="R170" s="39">
        <v>0</v>
      </c>
      <c r="S170" s="39">
        <v>0</v>
      </c>
      <c r="T170" s="44">
        <v>0</v>
      </c>
      <c r="U170" s="44">
        <v>0</v>
      </c>
      <c r="V170" s="44">
        <v>0</v>
      </c>
      <c r="W170" s="29"/>
      <c r="X170" s="132"/>
    </row>
    <row r="171" spans="1:24" ht="15" hidden="1" customHeight="1" x14ac:dyDescent="0.25">
      <c r="A171" s="89">
        <v>9</v>
      </c>
      <c r="B171" s="42"/>
      <c r="C171" s="22">
        <v>0</v>
      </c>
      <c r="D171" s="23">
        <v>0</v>
      </c>
      <c r="E171" s="65">
        <f t="shared" si="27"/>
        <v>0</v>
      </c>
      <c r="F171" s="3" t="str">
        <f t="shared" si="28"/>
        <v>NO BET</v>
      </c>
      <c r="G171" s="66"/>
      <c r="H171" s="67">
        <f t="shared" si="29"/>
        <v>0</v>
      </c>
      <c r="I171" s="68"/>
      <c r="J171" s="29"/>
      <c r="K171" s="29"/>
      <c r="L171" s="87">
        <f t="shared" si="30"/>
        <v>0</v>
      </c>
      <c r="M171" s="132"/>
      <c r="N171" s="51">
        <v>9</v>
      </c>
      <c r="O171" s="42"/>
      <c r="P171" s="39">
        <v>0</v>
      </c>
      <c r="Q171" s="39">
        <v>0</v>
      </c>
      <c r="R171" s="39">
        <v>0</v>
      </c>
      <c r="S171" s="39">
        <v>0</v>
      </c>
      <c r="T171" s="44">
        <v>0</v>
      </c>
      <c r="U171" s="44">
        <v>0</v>
      </c>
      <c r="V171" s="44">
        <v>0</v>
      </c>
      <c r="W171" s="29"/>
      <c r="X171" s="132"/>
    </row>
    <row r="172" spans="1:24" ht="15" hidden="1" customHeight="1" x14ac:dyDescent="0.25">
      <c r="A172" s="89">
        <v>10</v>
      </c>
      <c r="B172" s="42"/>
      <c r="C172" s="22">
        <v>0</v>
      </c>
      <c r="D172" s="23">
        <v>0</v>
      </c>
      <c r="E172" s="65">
        <f t="shared" si="27"/>
        <v>0</v>
      </c>
      <c r="F172" s="3" t="str">
        <f t="shared" si="28"/>
        <v>NO BET</v>
      </c>
      <c r="G172" s="66"/>
      <c r="H172" s="67">
        <f t="shared" si="29"/>
        <v>0</v>
      </c>
      <c r="I172" s="68"/>
      <c r="J172" s="29"/>
      <c r="K172" s="29"/>
      <c r="L172" s="88">
        <f t="shared" si="30"/>
        <v>0</v>
      </c>
      <c r="M172" s="132"/>
      <c r="N172" s="51">
        <v>10</v>
      </c>
      <c r="O172" s="42"/>
      <c r="P172" s="39">
        <v>0</v>
      </c>
      <c r="Q172" s="39">
        <v>0</v>
      </c>
      <c r="R172" s="39">
        <v>0</v>
      </c>
      <c r="S172" s="39">
        <v>0</v>
      </c>
      <c r="T172" s="44">
        <v>0</v>
      </c>
      <c r="U172" s="44">
        <v>0</v>
      </c>
      <c r="V172" s="44">
        <v>0</v>
      </c>
      <c r="W172" s="29"/>
      <c r="X172" s="132"/>
    </row>
    <row r="173" spans="1:24" ht="15" hidden="1" customHeight="1" x14ac:dyDescent="0.25">
      <c r="A173" s="89">
        <v>11</v>
      </c>
      <c r="B173" s="42"/>
      <c r="C173" s="22">
        <v>0</v>
      </c>
      <c r="D173" s="23">
        <v>0</v>
      </c>
      <c r="E173" s="65">
        <f t="shared" si="27"/>
        <v>0</v>
      </c>
      <c r="F173" s="3" t="str">
        <f t="shared" si="28"/>
        <v>NO BET</v>
      </c>
      <c r="G173" s="66"/>
      <c r="H173" s="67">
        <f t="shared" si="29"/>
        <v>0</v>
      </c>
      <c r="I173" s="68"/>
      <c r="J173" s="29"/>
      <c r="K173" s="29"/>
      <c r="L173" s="88">
        <f t="shared" si="30"/>
        <v>0</v>
      </c>
      <c r="M173" s="132"/>
      <c r="N173" s="51">
        <v>11</v>
      </c>
      <c r="O173" s="42"/>
      <c r="P173" s="39">
        <v>0</v>
      </c>
      <c r="Q173" s="39">
        <v>0</v>
      </c>
      <c r="R173" s="39">
        <v>0</v>
      </c>
      <c r="S173" s="39">
        <v>0</v>
      </c>
      <c r="T173" s="44">
        <v>0</v>
      </c>
      <c r="U173" s="44">
        <v>0</v>
      </c>
      <c r="V173" s="44">
        <v>0</v>
      </c>
      <c r="W173" s="29"/>
      <c r="X173" s="132"/>
    </row>
    <row r="174" spans="1:24" ht="15" hidden="1" customHeight="1" x14ac:dyDescent="0.25">
      <c r="A174" s="89">
        <v>12</v>
      </c>
      <c r="B174" s="42"/>
      <c r="C174" s="22">
        <v>0</v>
      </c>
      <c r="D174" s="23">
        <v>0</v>
      </c>
      <c r="E174" s="65">
        <f t="shared" si="27"/>
        <v>0</v>
      </c>
      <c r="F174" s="3" t="str">
        <f t="shared" si="28"/>
        <v>NO BET</v>
      </c>
      <c r="G174" s="66"/>
      <c r="H174" s="67">
        <f t="shared" si="29"/>
        <v>0</v>
      </c>
      <c r="I174" s="68"/>
      <c r="J174" s="29"/>
      <c r="K174" s="29"/>
      <c r="L174" s="88">
        <f t="shared" si="30"/>
        <v>0</v>
      </c>
      <c r="M174" s="132"/>
      <c r="N174" s="51">
        <v>12</v>
      </c>
      <c r="O174" s="42"/>
      <c r="P174" s="39">
        <v>0</v>
      </c>
      <c r="Q174" s="39">
        <v>0</v>
      </c>
      <c r="R174" s="39">
        <v>0</v>
      </c>
      <c r="S174" s="39">
        <v>0</v>
      </c>
      <c r="T174" s="44">
        <v>0</v>
      </c>
      <c r="U174" s="44">
        <v>0</v>
      </c>
      <c r="V174" s="44">
        <v>0</v>
      </c>
      <c r="W174" s="29"/>
      <c r="X174" s="132"/>
    </row>
    <row r="175" spans="1:24" ht="15" hidden="1" customHeight="1" x14ac:dyDescent="0.25">
      <c r="A175" s="89">
        <v>13</v>
      </c>
      <c r="B175" s="42"/>
      <c r="C175" s="22">
        <v>0</v>
      </c>
      <c r="D175" s="23">
        <v>0</v>
      </c>
      <c r="E175" s="65">
        <f t="shared" si="27"/>
        <v>0</v>
      </c>
      <c r="F175" s="3" t="str">
        <f t="shared" si="28"/>
        <v>NO BET</v>
      </c>
      <c r="G175" s="66"/>
      <c r="H175" s="67">
        <f t="shared" si="29"/>
        <v>0</v>
      </c>
      <c r="I175" s="68"/>
      <c r="J175" s="29"/>
      <c r="K175" s="29"/>
      <c r="L175" s="88">
        <f t="shared" si="30"/>
        <v>0</v>
      </c>
      <c r="M175" s="132"/>
      <c r="N175" s="51">
        <v>13</v>
      </c>
      <c r="O175" s="42"/>
      <c r="P175" s="39">
        <v>0</v>
      </c>
      <c r="Q175" s="39">
        <v>0</v>
      </c>
      <c r="R175" s="39">
        <v>0</v>
      </c>
      <c r="S175" s="39">
        <v>0</v>
      </c>
      <c r="T175" s="44">
        <v>0</v>
      </c>
      <c r="U175" s="44">
        <v>0</v>
      </c>
      <c r="V175" s="44">
        <v>0</v>
      </c>
      <c r="W175" s="29"/>
      <c r="X175" s="132"/>
    </row>
    <row r="176" spans="1:24" ht="15" hidden="1" customHeight="1" x14ac:dyDescent="0.25">
      <c r="A176" s="89">
        <v>14</v>
      </c>
      <c r="B176" s="42"/>
      <c r="C176" s="22">
        <v>0</v>
      </c>
      <c r="D176" s="23">
        <v>0</v>
      </c>
      <c r="E176" s="65">
        <f t="shared" si="27"/>
        <v>0</v>
      </c>
      <c r="F176" s="3" t="str">
        <f t="shared" si="28"/>
        <v>NO BET</v>
      </c>
      <c r="G176" s="66"/>
      <c r="H176" s="67">
        <f t="shared" si="29"/>
        <v>0</v>
      </c>
      <c r="I176" s="68"/>
      <c r="J176" s="29"/>
      <c r="K176" s="29"/>
      <c r="L176" s="88">
        <f t="shared" si="30"/>
        <v>0</v>
      </c>
      <c r="M176" s="132"/>
      <c r="N176" s="51">
        <v>14</v>
      </c>
      <c r="O176" s="42"/>
      <c r="P176" s="39">
        <v>0</v>
      </c>
      <c r="Q176" s="39">
        <v>0</v>
      </c>
      <c r="R176" s="39">
        <v>0</v>
      </c>
      <c r="S176" s="39">
        <v>0</v>
      </c>
      <c r="T176" s="44">
        <v>0</v>
      </c>
      <c r="U176" s="44">
        <v>0</v>
      </c>
      <c r="V176" s="44">
        <v>0</v>
      </c>
      <c r="W176" s="29"/>
      <c r="X176" s="132"/>
    </row>
    <row r="177" spans="1:24" ht="15" hidden="1" customHeight="1" x14ac:dyDescent="0.25">
      <c r="A177" s="89">
        <v>15</v>
      </c>
      <c r="B177" s="45"/>
      <c r="C177" s="26">
        <v>0</v>
      </c>
      <c r="D177" s="27">
        <v>0</v>
      </c>
      <c r="E177" s="61">
        <f t="shared" si="27"/>
        <v>0</v>
      </c>
      <c r="F177" s="46" t="str">
        <f t="shared" si="28"/>
        <v>NO BET</v>
      </c>
      <c r="G177" s="62"/>
      <c r="H177" s="63">
        <f t="shared" si="29"/>
        <v>0</v>
      </c>
      <c r="I177" s="64"/>
      <c r="J177" s="47"/>
      <c r="K177" s="47"/>
      <c r="L177" s="88">
        <f t="shared" si="30"/>
        <v>0</v>
      </c>
      <c r="M177" s="132"/>
      <c r="N177" s="47">
        <v>15</v>
      </c>
      <c r="O177" s="45"/>
      <c r="P177" s="48">
        <v>0</v>
      </c>
      <c r="Q177" s="48">
        <v>0</v>
      </c>
      <c r="R177" s="48">
        <v>0</v>
      </c>
      <c r="S177" s="48">
        <v>0</v>
      </c>
      <c r="T177" s="49">
        <v>0</v>
      </c>
      <c r="U177" s="49">
        <v>0</v>
      </c>
      <c r="V177" s="49">
        <v>0</v>
      </c>
      <c r="W177" s="29"/>
      <c r="X177" s="132"/>
    </row>
    <row r="178" spans="1:24" ht="15" hidden="1" customHeight="1" x14ac:dyDescent="0.25">
      <c r="A178" s="89">
        <v>16</v>
      </c>
      <c r="B178" s="42"/>
      <c r="C178" s="22">
        <v>0</v>
      </c>
      <c r="D178" s="23">
        <v>0</v>
      </c>
      <c r="E178" s="65">
        <f t="shared" si="27"/>
        <v>0</v>
      </c>
      <c r="F178" s="3" t="str">
        <f t="shared" si="28"/>
        <v>NO BET</v>
      </c>
      <c r="G178" s="66"/>
      <c r="H178" s="67">
        <f t="shared" si="29"/>
        <v>0</v>
      </c>
      <c r="I178" s="68"/>
      <c r="J178" s="29"/>
      <c r="K178" s="29"/>
      <c r="L178" s="88">
        <f t="shared" si="30"/>
        <v>0</v>
      </c>
      <c r="M178" s="132"/>
      <c r="N178" s="51">
        <v>16</v>
      </c>
      <c r="O178" s="42"/>
      <c r="P178" s="39">
        <v>0</v>
      </c>
      <c r="Q178" s="39">
        <v>0</v>
      </c>
      <c r="R178" s="39">
        <v>0</v>
      </c>
      <c r="S178" s="39">
        <v>0</v>
      </c>
      <c r="T178" s="44">
        <v>0</v>
      </c>
      <c r="U178" s="44">
        <v>0</v>
      </c>
      <c r="V178" s="44">
        <v>0</v>
      </c>
      <c r="W178" s="29"/>
      <c r="X178" s="132"/>
    </row>
    <row r="179" spans="1:24" ht="15" hidden="1" customHeight="1" x14ac:dyDescent="0.3">
      <c r="A179" s="89">
        <v>17</v>
      </c>
      <c r="B179" s="28"/>
      <c r="C179" s="22">
        <v>0</v>
      </c>
      <c r="D179" s="23">
        <v>0</v>
      </c>
      <c r="E179" s="65">
        <f t="shared" si="27"/>
        <v>0</v>
      </c>
      <c r="F179" s="3" t="str">
        <f t="shared" si="28"/>
        <v>NO BET</v>
      </c>
      <c r="G179" s="66"/>
      <c r="H179" s="67">
        <f t="shared" si="29"/>
        <v>0</v>
      </c>
      <c r="I179" s="68"/>
      <c r="J179" s="29"/>
      <c r="K179" s="29"/>
      <c r="L179" s="88">
        <f t="shared" si="30"/>
        <v>0</v>
      </c>
      <c r="M179" s="132"/>
      <c r="N179" s="51">
        <v>17</v>
      </c>
      <c r="O179" s="40"/>
      <c r="P179" s="39">
        <v>0</v>
      </c>
      <c r="Q179" s="39">
        <v>0</v>
      </c>
      <c r="R179" s="39">
        <v>0</v>
      </c>
      <c r="S179" s="39">
        <v>0</v>
      </c>
      <c r="T179" s="44">
        <v>0</v>
      </c>
      <c r="U179" s="44">
        <v>0</v>
      </c>
      <c r="V179" s="44">
        <v>0</v>
      </c>
      <c r="W179" s="29"/>
      <c r="X179" s="132"/>
    </row>
    <row r="180" spans="1:24" ht="15" hidden="1" customHeight="1" x14ac:dyDescent="0.3">
      <c r="A180" s="89">
        <v>18</v>
      </c>
      <c r="B180" s="28"/>
      <c r="C180" s="22">
        <v>0</v>
      </c>
      <c r="D180" s="23">
        <v>0</v>
      </c>
      <c r="E180" s="65">
        <f t="shared" si="27"/>
        <v>0</v>
      </c>
      <c r="F180" s="3" t="str">
        <f t="shared" si="28"/>
        <v>NO BET</v>
      </c>
      <c r="G180" s="66"/>
      <c r="H180" s="67">
        <f t="shared" si="29"/>
        <v>0</v>
      </c>
      <c r="I180" s="68"/>
      <c r="J180" s="29"/>
      <c r="K180" s="29"/>
      <c r="L180" s="88">
        <f t="shared" si="30"/>
        <v>0</v>
      </c>
      <c r="M180" s="132"/>
      <c r="N180" s="51">
        <v>18</v>
      </c>
      <c r="O180" s="40"/>
      <c r="P180" s="39">
        <v>0</v>
      </c>
      <c r="Q180" s="39">
        <v>0</v>
      </c>
      <c r="R180" s="39">
        <v>0</v>
      </c>
      <c r="S180" s="39">
        <v>0</v>
      </c>
      <c r="T180" s="44">
        <v>0</v>
      </c>
      <c r="U180" s="44">
        <v>0</v>
      </c>
      <c r="V180" s="44">
        <v>0</v>
      </c>
      <c r="W180" s="29"/>
      <c r="X180" s="132"/>
    </row>
    <row r="181" spans="1:24" ht="15" hidden="1" customHeight="1" x14ac:dyDescent="0.3">
      <c r="A181" s="89">
        <v>19</v>
      </c>
      <c r="B181" s="28"/>
      <c r="C181" s="22">
        <v>0</v>
      </c>
      <c r="D181" s="23">
        <v>0</v>
      </c>
      <c r="E181" s="65">
        <f t="shared" si="27"/>
        <v>0</v>
      </c>
      <c r="F181" s="3" t="str">
        <f t="shared" si="28"/>
        <v>NO BET</v>
      </c>
      <c r="G181" s="66"/>
      <c r="H181" s="67">
        <f t="shared" si="29"/>
        <v>0</v>
      </c>
      <c r="I181" s="68"/>
      <c r="J181" s="29"/>
      <c r="K181" s="29"/>
      <c r="L181" s="88">
        <f t="shared" si="30"/>
        <v>0</v>
      </c>
      <c r="M181" s="132"/>
      <c r="N181" s="51">
        <v>19</v>
      </c>
      <c r="O181" s="40"/>
      <c r="P181" s="39">
        <v>0</v>
      </c>
      <c r="Q181" s="39">
        <v>0</v>
      </c>
      <c r="R181" s="39">
        <v>0</v>
      </c>
      <c r="S181" s="39">
        <v>0</v>
      </c>
      <c r="T181" s="44">
        <v>0</v>
      </c>
      <c r="U181" s="44">
        <v>0</v>
      </c>
      <c r="V181" s="44">
        <v>0</v>
      </c>
      <c r="W181" s="29"/>
      <c r="X181" s="132"/>
    </row>
    <row r="182" spans="1:24" ht="15" hidden="1" customHeight="1" x14ac:dyDescent="0.3">
      <c r="A182" s="89">
        <v>20</v>
      </c>
      <c r="B182" s="28"/>
      <c r="C182" s="22">
        <v>0</v>
      </c>
      <c r="D182" s="23">
        <v>0</v>
      </c>
      <c r="E182" s="65">
        <f t="shared" si="27"/>
        <v>0</v>
      </c>
      <c r="F182" s="3" t="str">
        <f t="shared" si="28"/>
        <v>NO BET</v>
      </c>
      <c r="G182" s="66"/>
      <c r="H182" s="67">
        <f t="shared" si="29"/>
        <v>0</v>
      </c>
      <c r="I182" s="69"/>
      <c r="J182" s="29"/>
      <c r="K182" s="29"/>
      <c r="L182" s="88">
        <f t="shared" si="30"/>
        <v>0</v>
      </c>
      <c r="M182" s="132"/>
      <c r="N182" s="51">
        <v>20</v>
      </c>
      <c r="O182" s="40"/>
      <c r="P182" s="39">
        <v>0</v>
      </c>
      <c r="Q182" s="39">
        <v>0</v>
      </c>
      <c r="R182" s="39">
        <v>0</v>
      </c>
      <c r="S182" s="39">
        <v>0</v>
      </c>
      <c r="T182" s="44">
        <v>0</v>
      </c>
      <c r="U182" s="44">
        <v>0</v>
      </c>
      <c r="V182" s="44">
        <v>0</v>
      </c>
      <c r="W182" s="29"/>
      <c r="X182" s="132"/>
    </row>
    <row r="183" spans="1:24" ht="15" hidden="1" customHeight="1" x14ac:dyDescent="0.3">
      <c r="A183" s="89">
        <v>21</v>
      </c>
      <c r="B183" s="30"/>
      <c r="C183" s="22">
        <v>0</v>
      </c>
      <c r="D183" s="23">
        <v>0</v>
      </c>
      <c r="E183" s="65">
        <f t="shared" si="27"/>
        <v>0</v>
      </c>
      <c r="F183" s="3" t="str">
        <f t="shared" si="28"/>
        <v>NO BET</v>
      </c>
      <c r="G183" s="66"/>
      <c r="H183" s="67">
        <f t="shared" si="29"/>
        <v>0</v>
      </c>
      <c r="I183" s="68"/>
      <c r="J183" s="29"/>
      <c r="K183" s="29"/>
      <c r="L183" s="88">
        <f t="shared" si="30"/>
        <v>0</v>
      </c>
      <c r="M183" s="132"/>
      <c r="N183" s="51">
        <v>21</v>
      </c>
      <c r="O183" s="40"/>
      <c r="P183" s="39">
        <v>0</v>
      </c>
      <c r="Q183" s="39">
        <v>0</v>
      </c>
      <c r="R183" s="39">
        <v>0</v>
      </c>
      <c r="S183" s="39">
        <v>0</v>
      </c>
      <c r="T183" s="44">
        <v>0</v>
      </c>
      <c r="U183" s="44">
        <v>0</v>
      </c>
      <c r="V183" s="44">
        <v>0</v>
      </c>
      <c r="W183" s="29"/>
      <c r="X183" s="132"/>
    </row>
    <row r="184" spans="1:24" ht="15" hidden="1" customHeight="1" x14ac:dyDescent="0.3">
      <c r="A184" s="89">
        <v>22</v>
      </c>
      <c r="B184" s="28"/>
      <c r="C184" s="26">
        <v>0</v>
      </c>
      <c r="D184" s="27">
        <v>0</v>
      </c>
      <c r="E184" s="65">
        <f t="shared" si="27"/>
        <v>0</v>
      </c>
      <c r="F184" s="3" t="str">
        <f t="shared" si="28"/>
        <v>NO BET</v>
      </c>
      <c r="G184" s="66"/>
      <c r="H184" s="67">
        <f t="shared" si="29"/>
        <v>0</v>
      </c>
      <c r="I184" s="68"/>
      <c r="J184" s="29"/>
      <c r="K184" s="29"/>
      <c r="L184" s="88">
        <f t="shared" si="30"/>
        <v>0</v>
      </c>
      <c r="M184" s="132"/>
      <c r="N184" s="51">
        <v>22</v>
      </c>
      <c r="O184" s="40"/>
      <c r="P184" s="39">
        <v>0</v>
      </c>
      <c r="Q184" s="39">
        <v>0</v>
      </c>
      <c r="R184" s="39">
        <v>0</v>
      </c>
      <c r="S184" s="39">
        <v>0</v>
      </c>
      <c r="T184" s="44">
        <v>0</v>
      </c>
      <c r="U184" s="44">
        <v>0</v>
      </c>
      <c r="V184" s="44">
        <v>0</v>
      </c>
      <c r="W184" s="29"/>
      <c r="X184" s="132"/>
    </row>
    <row r="185" spans="1:24" ht="15" hidden="1" customHeight="1" x14ac:dyDescent="0.3">
      <c r="A185" s="89">
        <v>23</v>
      </c>
      <c r="B185" s="28"/>
      <c r="C185" s="22">
        <v>0</v>
      </c>
      <c r="D185" s="23">
        <v>0</v>
      </c>
      <c r="E185" s="65">
        <f t="shared" si="27"/>
        <v>0</v>
      </c>
      <c r="F185" s="3" t="str">
        <f t="shared" si="28"/>
        <v>NO BET</v>
      </c>
      <c r="G185" s="66"/>
      <c r="H185" s="67">
        <f t="shared" si="29"/>
        <v>0</v>
      </c>
      <c r="I185" s="68"/>
      <c r="J185" s="29"/>
      <c r="K185" s="29"/>
      <c r="L185" s="88">
        <f t="shared" si="30"/>
        <v>0</v>
      </c>
      <c r="M185" s="132"/>
      <c r="N185" s="51">
        <v>23</v>
      </c>
      <c r="O185" s="40"/>
      <c r="P185" s="39">
        <v>0</v>
      </c>
      <c r="Q185" s="39">
        <v>0</v>
      </c>
      <c r="R185" s="39">
        <v>0</v>
      </c>
      <c r="S185" s="39">
        <v>0</v>
      </c>
      <c r="T185" s="44">
        <v>0</v>
      </c>
      <c r="U185" s="44">
        <v>0</v>
      </c>
      <c r="V185" s="44">
        <v>0</v>
      </c>
      <c r="W185" s="29"/>
      <c r="X185" s="132"/>
    </row>
    <row r="186" spans="1:24" ht="15" hidden="1" customHeight="1" x14ac:dyDescent="0.3">
      <c r="A186" s="89">
        <v>24</v>
      </c>
      <c r="B186" s="28"/>
      <c r="C186" s="22">
        <v>0</v>
      </c>
      <c r="D186" s="23">
        <v>0</v>
      </c>
      <c r="E186" s="65">
        <f t="shared" si="27"/>
        <v>0</v>
      </c>
      <c r="F186" s="3" t="str">
        <f t="shared" si="28"/>
        <v>NO BET</v>
      </c>
      <c r="G186" s="66"/>
      <c r="H186" s="67">
        <f t="shared" si="29"/>
        <v>0</v>
      </c>
      <c r="I186" s="68"/>
      <c r="J186" s="29"/>
      <c r="K186" s="29"/>
      <c r="L186" s="88">
        <f t="shared" si="30"/>
        <v>0</v>
      </c>
      <c r="M186" s="132"/>
      <c r="N186" s="51">
        <v>24</v>
      </c>
      <c r="O186" s="40"/>
      <c r="P186" s="39">
        <v>0</v>
      </c>
      <c r="Q186" s="39">
        <v>0</v>
      </c>
      <c r="R186" s="39">
        <v>0</v>
      </c>
      <c r="S186" s="39">
        <v>0</v>
      </c>
      <c r="T186" s="44">
        <v>0</v>
      </c>
      <c r="U186" s="44">
        <v>0</v>
      </c>
      <c r="V186" s="44">
        <v>0</v>
      </c>
      <c r="W186" s="29"/>
      <c r="X186" s="132"/>
    </row>
    <row r="187" spans="1:24" ht="15" hidden="1" customHeight="1" x14ac:dyDescent="0.25">
      <c r="N187" s="321"/>
      <c r="O187" s="321"/>
      <c r="P187" s="321"/>
      <c r="Q187" s="321"/>
      <c r="R187" s="321"/>
      <c r="S187" s="321"/>
      <c r="T187" s="321"/>
      <c r="U187" s="29"/>
      <c r="V187" s="91"/>
    </row>
    <row r="188" spans="1:24" ht="15" hidden="1" customHeight="1" x14ac:dyDescent="0.25">
      <c r="A188" s="24"/>
      <c r="B188" s="209" t="s">
        <v>213</v>
      </c>
      <c r="C188" s="2"/>
      <c r="D188" s="4"/>
      <c r="E188" s="5" t="s">
        <v>11</v>
      </c>
      <c r="F188" s="6">
        <f>SUM(F163:F186)</f>
        <v>0</v>
      </c>
      <c r="G188" s="7" t="s">
        <v>12</v>
      </c>
      <c r="H188" s="6">
        <f>SUM(H163:H187)</f>
        <v>0</v>
      </c>
      <c r="N188" s="136"/>
      <c r="O188" s="321"/>
      <c r="P188" s="321"/>
      <c r="Q188" s="136"/>
      <c r="R188" s="136"/>
      <c r="S188" s="136"/>
      <c r="T188" s="136"/>
      <c r="U188" s="139" t="s">
        <v>18</v>
      </c>
      <c r="V188" s="140"/>
      <c r="W188" s="141"/>
    </row>
    <row r="189" spans="1:24" ht="15" hidden="1" customHeight="1" x14ac:dyDescent="0.25">
      <c r="A189" s="73"/>
      <c r="B189" s="73"/>
      <c r="C189" s="15"/>
      <c r="D189" s="12"/>
      <c r="E189" s="74"/>
      <c r="F189" s="14"/>
      <c r="G189" s="71"/>
      <c r="H189" s="73"/>
      <c r="N189" s="20"/>
    </row>
    <row r="190" spans="1:24" ht="15" hidden="1" customHeight="1" x14ac:dyDescent="0.25">
      <c r="A190" s="10" t="s">
        <v>6</v>
      </c>
      <c r="B190" s="8" t="s">
        <v>4</v>
      </c>
      <c r="C190" s="325"/>
      <c r="D190" s="325"/>
      <c r="E190" s="320" t="s">
        <v>10</v>
      </c>
      <c r="F190" s="327">
        <v>0.9</v>
      </c>
      <c r="G190" s="328" t="s">
        <v>2</v>
      </c>
      <c r="H190" s="329">
        <v>100</v>
      </c>
      <c r="I190" s="144" t="s">
        <v>1</v>
      </c>
      <c r="J190" s="330" t="s">
        <v>21</v>
      </c>
      <c r="K190" s="330" t="s">
        <v>21</v>
      </c>
      <c r="L190" s="9"/>
      <c r="N190" s="10" t="s">
        <v>6</v>
      </c>
      <c r="O190" s="8" t="s">
        <v>4</v>
      </c>
      <c r="P190" s="31"/>
      <c r="Q190" s="31"/>
      <c r="R190" s="31"/>
      <c r="S190" s="31"/>
      <c r="T190" s="31"/>
      <c r="U190" s="31"/>
      <c r="V190" s="31"/>
      <c r="W190" s="143" t="s">
        <v>56</v>
      </c>
    </row>
    <row r="191" spans="1:24" ht="15" hidden="1" customHeight="1" x14ac:dyDescent="0.25">
      <c r="A191" s="8" t="s">
        <v>7</v>
      </c>
      <c r="B191" s="43">
        <v>7</v>
      </c>
      <c r="C191" s="325"/>
      <c r="D191" s="325"/>
      <c r="E191" s="320"/>
      <c r="F191" s="327"/>
      <c r="G191" s="328"/>
      <c r="H191" s="329"/>
      <c r="I191" s="322" t="s">
        <v>61</v>
      </c>
      <c r="J191" s="330"/>
      <c r="K191" s="330"/>
      <c r="L191" s="8"/>
      <c r="M191" s="2"/>
      <c r="N191" s="8" t="s">
        <v>7</v>
      </c>
      <c r="O191" s="50">
        <v>7</v>
      </c>
      <c r="P191" s="33"/>
      <c r="Q191" s="33"/>
      <c r="R191" s="33"/>
      <c r="S191" s="33"/>
      <c r="T191" s="33"/>
      <c r="U191" s="33"/>
      <c r="V191" s="32"/>
      <c r="W191" s="143" t="s">
        <v>57</v>
      </c>
      <c r="X191" s="2"/>
    </row>
    <row r="192" spans="1:24" ht="15" hidden="1" customHeight="1" x14ac:dyDescent="0.25">
      <c r="A192" s="9"/>
      <c r="B192" s="9"/>
      <c r="C192" s="9"/>
      <c r="D192" s="322" t="s">
        <v>25</v>
      </c>
      <c r="E192" s="331" t="s">
        <v>26</v>
      </c>
      <c r="F192" s="9"/>
      <c r="G192" s="9"/>
      <c r="H192" s="9"/>
      <c r="I192" s="322"/>
      <c r="J192" s="142" t="s">
        <v>45</v>
      </c>
      <c r="K192" s="333" t="s">
        <v>29</v>
      </c>
      <c r="L192" s="134" t="s">
        <v>27</v>
      </c>
      <c r="M192" s="2"/>
      <c r="N192" s="32"/>
      <c r="O192" s="33"/>
      <c r="P192" s="33" t="s">
        <v>19</v>
      </c>
      <c r="Q192" s="33"/>
      <c r="R192" s="33"/>
      <c r="S192" s="33"/>
      <c r="T192" s="33" t="s">
        <v>20</v>
      </c>
      <c r="U192" s="34"/>
      <c r="V192" s="34"/>
      <c r="W192" s="322" t="s">
        <v>39</v>
      </c>
      <c r="X192" s="2"/>
    </row>
    <row r="193" spans="1:24" ht="15" hidden="1" customHeight="1" x14ac:dyDescent="0.25">
      <c r="A193" s="1" t="s">
        <v>15</v>
      </c>
      <c r="B193" s="25"/>
      <c r="C193" s="1" t="s">
        <v>8</v>
      </c>
      <c r="D193" s="322"/>
      <c r="E193" s="331"/>
      <c r="F193" s="1" t="s">
        <v>0</v>
      </c>
      <c r="G193" s="1" t="s">
        <v>9</v>
      </c>
      <c r="H193" s="1" t="s">
        <v>3</v>
      </c>
      <c r="I193" s="322"/>
      <c r="J193" s="142" t="s">
        <v>30</v>
      </c>
      <c r="K193" s="333"/>
      <c r="L193" s="134" t="s">
        <v>28</v>
      </c>
      <c r="N193" s="35" t="s">
        <v>16</v>
      </c>
      <c r="O193" s="35" t="s">
        <v>17</v>
      </c>
      <c r="P193" s="36" t="s">
        <v>67</v>
      </c>
      <c r="Q193" s="37" t="s">
        <v>68</v>
      </c>
      <c r="R193" s="37" t="s">
        <v>62</v>
      </c>
      <c r="S193" s="37" t="s">
        <v>63</v>
      </c>
      <c r="T193" s="37" t="s">
        <v>64</v>
      </c>
      <c r="U193" s="37" t="s">
        <v>65</v>
      </c>
      <c r="V193" s="37" t="s">
        <v>66</v>
      </c>
      <c r="W193" s="322"/>
    </row>
    <row r="194" spans="1:24" ht="15" hidden="1" customHeight="1" x14ac:dyDescent="0.25">
      <c r="A194" s="89">
        <v>1</v>
      </c>
      <c r="B194" s="45"/>
      <c r="C194" s="26">
        <v>0</v>
      </c>
      <c r="D194" s="27">
        <v>0</v>
      </c>
      <c r="E194" s="61">
        <f t="shared" ref="E194:E217" si="31">D194</f>
        <v>0</v>
      </c>
      <c r="F194" s="46" t="str">
        <f t="shared" ref="F194:F217" si="32">IF(I194="B", $H$4/C194*$F$4,IF(E194&lt;=C194,$I$4,IF(E194&gt;C194,SUM($H$4/C194*$F$4,0,ROUNDUP(,0)))))</f>
        <v>NO BET</v>
      </c>
      <c r="G194" s="62"/>
      <c r="H194" s="63">
        <f>IF(F194="NO BET",0,IF(G194&gt;1,F194*-1,IF(G194=1,SUM(F194*E194-F194,0))))</f>
        <v>0</v>
      </c>
      <c r="I194" s="64"/>
      <c r="J194" s="47"/>
      <c r="K194" s="47"/>
      <c r="L194" s="87">
        <f>SUM(I194*J194*K194)</f>
        <v>0</v>
      </c>
      <c r="M194" s="132"/>
      <c r="N194" s="47">
        <v>1</v>
      </c>
      <c r="O194" s="45"/>
      <c r="P194" s="48">
        <v>0</v>
      </c>
      <c r="Q194" s="48">
        <v>0</v>
      </c>
      <c r="R194" s="48">
        <v>0</v>
      </c>
      <c r="S194" s="48">
        <v>0</v>
      </c>
      <c r="T194" s="49">
        <v>0</v>
      </c>
      <c r="U194" s="49">
        <v>0</v>
      </c>
      <c r="V194" s="49">
        <v>0</v>
      </c>
      <c r="W194" s="29"/>
      <c r="X194" s="132"/>
    </row>
    <row r="195" spans="1:24" ht="15" hidden="1" customHeight="1" x14ac:dyDescent="0.25">
      <c r="A195" s="89">
        <v>2</v>
      </c>
      <c r="B195" s="42"/>
      <c r="C195" s="26">
        <v>0</v>
      </c>
      <c r="D195" s="27">
        <v>0</v>
      </c>
      <c r="E195" s="65">
        <f t="shared" si="31"/>
        <v>0</v>
      </c>
      <c r="F195" s="3" t="str">
        <f t="shared" si="32"/>
        <v>NO BET</v>
      </c>
      <c r="G195" s="66"/>
      <c r="H195" s="67">
        <f t="shared" ref="H195:H217" si="33">IF(F195="NO BET",0,IF(G195&gt;1,F195*-1,IF(G195=1,SUM(F195*E195-F195,0))))</f>
        <v>0</v>
      </c>
      <c r="I195" s="68"/>
      <c r="J195" s="29"/>
      <c r="K195" s="29"/>
      <c r="L195" s="87">
        <f t="shared" ref="L195:L217" si="34">SUM(I195*J195*K195)</f>
        <v>0</v>
      </c>
      <c r="M195" s="132"/>
      <c r="N195" s="51">
        <v>2</v>
      </c>
      <c r="O195" s="42"/>
      <c r="P195" s="39">
        <v>0</v>
      </c>
      <c r="Q195" s="39">
        <v>0</v>
      </c>
      <c r="R195" s="39">
        <v>0</v>
      </c>
      <c r="S195" s="39">
        <v>0</v>
      </c>
      <c r="T195" s="44">
        <v>0</v>
      </c>
      <c r="U195" s="44">
        <v>0</v>
      </c>
      <c r="V195" s="44">
        <v>0</v>
      </c>
      <c r="W195" s="29"/>
      <c r="X195" s="132"/>
    </row>
    <row r="196" spans="1:24" ht="15" hidden="1" customHeight="1" x14ac:dyDescent="0.25">
      <c r="A196" s="89">
        <v>3</v>
      </c>
      <c r="B196" s="42"/>
      <c r="C196" s="22">
        <v>0</v>
      </c>
      <c r="D196" s="23">
        <v>0</v>
      </c>
      <c r="E196" s="65">
        <f t="shared" si="31"/>
        <v>0</v>
      </c>
      <c r="F196" s="3" t="str">
        <f t="shared" si="32"/>
        <v>NO BET</v>
      </c>
      <c r="G196" s="66"/>
      <c r="H196" s="67">
        <f t="shared" si="33"/>
        <v>0</v>
      </c>
      <c r="I196" s="68"/>
      <c r="J196" s="29"/>
      <c r="K196" s="29"/>
      <c r="L196" s="87">
        <f t="shared" si="34"/>
        <v>0</v>
      </c>
      <c r="M196" s="132"/>
      <c r="N196" s="51">
        <v>3</v>
      </c>
      <c r="O196" s="42"/>
      <c r="P196" s="39">
        <v>0</v>
      </c>
      <c r="Q196" s="39">
        <v>0</v>
      </c>
      <c r="R196" s="39">
        <v>0</v>
      </c>
      <c r="S196" s="39">
        <v>0</v>
      </c>
      <c r="T196" s="44">
        <v>0</v>
      </c>
      <c r="U196" s="44">
        <v>0</v>
      </c>
      <c r="V196" s="44">
        <v>0</v>
      </c>
      <c r="W196" s="29"/>
      <c r="X196" s="132"/>
    </row>
    <row r="197" spans="1:24" ht="15" hidden="1" customHeight="1" x14ac:dyDescent="0.25">
      <c r="A197" s="89">
        <v>4</v>
      </c>
      <c r="B197" s="42"/>
      <c r="C197" s="22">
        <v>0</v>
      </c>
      <c r="D197" s="23">
        <v>0</v>
      </c>
      <c r="E197" s="65">
        <f t="shared" si="31"/>
        <v>0</v>
      </c>
      <c r="F197" s="3" t="str">
        <f t="shared" si="32"/>
        <v>NO BET</v>
      </c>
      <c r="G197" s="66"/>
      <c r="H197" s="67">
        <f t="shared" si="33"/>
        <v>0</v>
      </c>
      <c r="I197" s="68"/>
      <c r="J197" s="29"/>
      <c r="K197" s="29"/>
      <c r="L197" s="87">
        <f t="shared" si="34"/>
        <v>0</v>
      </c>
      <c r="M197" s="132"/>
      <c r="N197" s="51">
        <v>4</v>
      </c>
      <c r="O197" s="42"/>
      <c r="P197" s="39">
        <v>0</v>
      </c>
      <c r="Q197" s="39">
        <v>0</v>
      </c>
      <c r="R197" s="39">
        <v>0</v>
      </c>
      <c r="S197" s="39">
        <v>0</v>
      </c>
      <c r="T197" s="44">
        <v>0</v>
      </c>
      <c r="U197" s="44">
        <v>0</v>
      </c>
      <c r="V197" s="44">
        <v>0</v>
      </c>
      <c r="W197" s="29"/>
      <c r="X197" s="132"/>
    </row>
    <row r="198" spans="1:24" ht="15" hidden="1" customHeight="1" x14ac:dyDescent="0.25">
      <c r="A198" s="89">
        <v>5</v>
      </c>
      <c r="B198" s="42"/>
      <c r="C198" s="22">
        <v>0</v>
      </c>
      <c r="D198" s="23">
        <v>0</v>
      </c>
      <c r="E198" s="65">
        <f t="shared" si="31"/>
        <v>0</v>
      </c>
      <c r="F198" s="3" t="str">
        <f t="shared" si="32"/>
        <v>NO BET</v>
      </c>
      <c r="G198" s="66"/>
      <c r="H198" s="67">
        <f t="shared" si="33"/>
        <v>0</v>
      </c>
      <c r="I198" s="68"/>
      <c r="J198" s="29"/>
      <c r="K198" s="29"/>
      <c r="L198" s="87">
        <f t="shared" si="34"/>
        <v>0</v>
      </c>
      <c r="M198" s="132"/>
      <c r="N198" s="51">
        <v>5</v>
      </c>
      <c r="O198" s="42"/>
      <c r="P198" s="39">
        <v>0</v>
      </c>
      <c r="Q198" s="39">
        <v>0</v>
      </c>
      <c r="R198" s="39">
        <v>0</v>
      </c>
      <c r="S198" s="39">
        <v>0</v>
      </c>
      <c r="T198" s="44">
        <v>0</v>
      </c>
      <c r="U198" s="44">
        <v>0</v>
      </c>
      <c r="V198" s="44">
        <v>0</v>
      </c>
      <c r="W198" s="29"/>
      <c r="X198" s="132"/>
    </row>
    <row r="199" spans="1:24" ht="15" hidden="1" customHeight="1" x14ac:dyDescent="0.25">
      <c r="A199" s="89">
        <v>6</v>
      </c>
      <c r="B199" s="42"/>
      <c r="C199" s="22">
        <v>0</v>
      </c>
      <c r="D199" s="23">
        <v>0</v>
      </c>
      <c r="E199" s="65">
        <f t="shared" si="31"/>
        <v>0</v>
      </c>
      <c r="F199" s="3" t="str">
        <f t="shared" si="32"/>
        <v>NO BET</v>
      </c>
      <c r="G199" s="66"/>
      <c r="H199" s="67">
        <f t="shared" si="33"/>
        <v>0</v>
      </c>
      <c r="I199" s="68"/>
      <c r="J199" s="29"/>
      <c r="K199" s="29"/>
      <c r="L199" s="87">
        <f t="shared" si="34"/>
        <v>0</v>
      </c>
      <c r="M199" s="132"/>
      <c r="N199" s="51">
        <v>6</v>
      </c>
      <c r="O199" s="42"/>
      <c r="P199" s="39">
        <v>0</v>
      </c>
      <c r="Q199" s="39">
        <v>0</v>
      </c>
      <c r="R199" s="39">
        <v>0</v>
      </c>
      <c r="S199" s="39">
        <v>0</v>
      </c>
      <c r="T199" s="44">
        <v>0</v>
      </c>
      <c r="U199" s="44">
        <v>0</v>
      </c>
      <c r="V199" s="44">
        <v>0</v>
      </c>
      <c r="W199" s="29"/>
      <c r="X199" s="132"/>
    </row>
    <row r="200" spans="1:24" ht="15" hidden="1" customHeight="1" x14ac:dyDescent="0.25">
      <c r="A200" s="89">
        <v>7</v>
      </c>
      <c r="B200" s="42"/>
      <c r="C200" s="26">
        <v>0</v>
      </c>
      <c r="D200" s="27">
        <v>0</v>
      </c>
      <c r="E200" s="65">
        <f t="shared" si="31"/>
        <v>0</v>
      </c>
      <c r="F200" s="3" t="str">
        <f t="shared" si="32"/>
        <v>NO BET</v>
      </c>
      <c r="G200" s="66"/>
      <c r="H200" s="67">
        <f t="shared" si="33"/>
        <v>0</v>
      </c>
      <c r="I200" s="69"/>
      <c r="J200" s="29"/>
      <c r="K200" s="29"/>
      <c r="L200" s="87">
        <f t="shared" si="34"/>
        <v>0</v>
      </c>
      <c r="M200" s="132"/>
      <c r="N200" s="51">
        <v>7</v>
      </c>
      <c r="O200" s="42"/>
      <c r="P200" s="39">
        <v>0</v>
      </c>
      <c r="Q200" s="39">
        <v>0</v>
      </c>
      <c r="R200" s="39">
        <v>0</v>
      </c>
      <c r="S200" s="39">
        <v>0</v>
      </c>
      <c r="T200" s="44">
        <v>0</v>
      </c>
      <c r="U200" s="44">
        <v>0</v>
      </c>
      <c r="V200" s="44">
        <v>0</v>
      </c>
      <c r="W200" s="29"/>
      <c r="X200" s="132"/>
    </row>
    <row r="201" spans="1:24" ht="15" hidden="1" customHeight="1" x14ac:dyDescent="0.25">
      <c r="A201" s="89">
        <v>8</v>
      </c>
      <c r="B201" s="42"/>
      <c r="C201" s="22">
        <v>0</v>
      </c>
      <c r="D201" s="23">
        <v>0</v>
      </c>
      <c r="E201" s="65">
        <f t="shared" si="31"/>
        <v>0</v>
      </c>
      <c r="F201" s="3" t="str">
        <f t="shared" si="32"/>
        <v>NO BET</v>
      </c>
      <c r="G201" s="66"/>
      <c r="H201" s="67">
        <f t="shared" si="33"/>
        <v>0</v>
      </c>
      <c r="I201" s="68"/>
      <c r="J201" s="29"/>
      <c r="K201" s="29"/>
      <c r="L201" s="87">
        <f t="shared" si="34"/>
        <v>0</v>
      </c>
      <c r="M201" s="132"/>
      <c r="N201" s="51">
        <v>8</v>
      </c>
      <c r="O201" s="42"/>
      <c r="P201" s="39">
        <v>0</v>
      </c>
      <c r="Q201" s="39">
        <v>0</v>
      </c>
      <c r="R201" s="39">
        <v>0</v>
      </c>
      <c r="S201" s="39">
        <v>0</v>
      </c>
      <c r="T201" s="44">
        <v>0</v>
      </c>
      <c r="U201" s="44">
        <v>0</v>
      </c>
      <c r="V201" s="44">
        <v>0</v>
      </c>
      <c r="W201" s="29"/>
      <c r="X201" s="132"/>
    </row>
    <row r="202" spans="1:24" ht="15" hidden="1" customHeight="1" x14ac:dyDescent="0.25">
      <c r="A202" s="89">
        <v>9</v>
      </c>
      <c r="B202" s="42"/>
      <c r="C202" s="22">
        <v>0</v>
      </c>
      <c r="D202" s="23">
        <v>0</v>
      </c>
      <c r="E202" s="65">
        <f t="shared" si="31"/>
        <v>0</v>
      </c>
      <c r="F202" s="3" t="str">
        <f t="shared" si="32"/>
        <v>NO BET</v>
      </c>
      <c r="G202" s="66"/>
      <c r="H202" s="67">
        <f t="shared" si="33"/>
        <v>0</v>
      </c>
      <c r="I202" s="68"/>
      <c r="J202" s="29"/>
      <c r="K202" s="29"/>
      <c r="L202" s="87">
        <f t="shared" si="34"/>
        <v>0</v>
      </c>
      <c r="M202" s="132"/>
      <c r="N202" s="51">
        <v>9</v>
      </c>
      <c r="O202" s="42"/>
      <c r="P202" s="39">
        <v>0</v>
      </c>
      <c r="Q202" s="39">
        <v>0</v>
      </c>
      <c r="R202" s="39">
        <v>0</v>
      </c>
      <c r="S202" s="39">
        <v>0</v>
      </c>
      <c r="T202" s="44">
        <v>0</v>
      </c>
      <c r="U202" s="44">
        <v>0</v>
      </c>
      <c r="V202" s="44">
        <v>0</v>
      </c>
      <c r="W202" s="29"/>
      <c r="X202" s="132"/>
    </row>
    <row r="203" spans="1:24" ht="15" hidden="1" customHeight="1" x14ac:dyDescent="0.25">
      <c r="A203" s="89">
        <v>10</v>
      </c>
      <c r="B203" s="42"/>
      <c r="C203" s="22">
        <v>0</v>
      </c>
      <c r="D203" s="23">
        <v>0</v>
      </c>
      <c r="E203" s="65">
        <f t="shared" si="31"/>
        <v>0</v>
      </c>
      <c r="F203" s="3" t="str">
        <f t="shared" si="32"/>
        <v>NO BET</v>
      </c>
      <c r="G203" s="66"/>
      <c r="H203" s="67">
        <f t="shared" si="33"/>
        <v>0</v>
      </c>
      <c r="I203" s="68"/>
      <c r="J203" s="29"/>
      <c r="K203" s="29"/>
      <c r="L203" s="88">
        <f t="shared" si="34"/>
        <v>0</v>
      </c>
      <c r="M203" s="132"/>
      <c r="N203" s="51">
        <v>10</v>
      </c>
      <c r="O203" s="42"/>
      <c r="P203" s="39">
        <v>0</v>
      </c>
      <c r="Q203" s="39">
        <v>0</v>
      </c>
      <c r="R203" s="39">
        <v>0</v>
      </c>
      <c r="S203" s="39">
        <v>0</v>
      </c>
      <c r="T203" s="44">
        <v>0</v>
      </c>
      <c r="U203" s="44">
        <v>0</v>
      </c>
      <c r="V203" s="44">
        <v>0</v>
      </c>
      <c r="W203" s="29"/>
      <c r="X203" s="132"/>
    </row>
    <row r="204" spans="1:24" ht="15" hidden="1" customHeight="1" x14ac:dyDescent="0.25">
      <c r="A204" s="89">
        <v>11</v>
      </c>
      <c r="B204" s="42"/>
      <c r="C204" s="22">
        <v>0</v>
      </c>
      <c r="D204" s="23">
        <v>0</v>
      </c>
      <c r="E204" s="65">
        <f t="shared" si="31"/>
        <v>0</v>
      </c>
      <c r="F204" s="3" t="str">
        <f t="shared" si="32"/>
        <v>NO BET</v>
      </c>
      <c r="G204" s="66"/>
      <c r="H204" s="67">
        <f t="shared" si="33"/>
        <v>0</v>
      </c>
      <c r="I204" s="68"/>
      <c r="J204" s="29"/>
      <c r="K204" s="29"/>
      <c r="L204" s="88">
        <f t="shared" si="34"/>
        <v>0</v>
      </c>
      <c r="M204" s="132"/>
      <c r="N204" s="51">
        <v>11</v>
      </c>
      <c r="O204" s="42"/>
      <c r="P204" s="39">
        <v>0</v>
      </c>
      <c r="Q204" s="39">
        <v>0</v>
      </c>
      <c r="R204" s="39">
        <v>0</v>
      </c>
      <c r="S204" s="39">
        <v>0</v>
      </c>
      <c r="T204" s="44">
        <v>0</v>
      </c>
      <c r="U204" s="44">
        <v>0</v>
      </c>
      <c r="V204" s="44">
        <v>0</v>
      </c>
      <c r="W204" s="29"/>
      <c r="X204" s="132"/>
    </row>
    <row r="205" spans="1:24" ht="15" hidden="1" customHeight="1" x14ac:dyDescent="0.25">
      <c r="A205" s="89">
        <v>12</v>
      </c>
      <c r="B205" s="42"/>
      <c r="C205" s="22">
        <v>0</v>
      </c>
      <c r="D205" s="23">
        <v>0</v>
      </c>
      <c r="E205" s="65">
        <f t="shared" si="31"/>
        <v>0</v>
      </c>
      <c r="F205" s="3" t="str">
        <f t="shared" si="32"/>
        <v>NO BET</v>
      </c>
      <c r="G205" s="66"/>
      <c r="H205" s="67">
        <f t="shared" si="33"/>
        <v>0</v>
      </c>
      <c r="I205" s="68"/>
      <c r="J205" s="29"/>
      <c r="K205" s="29"/>
      <c r="L205" s="88">
        <f t="shared" si="34"/>
        <v>0</v>
      </c>
      <c r="M205" s="132"/>
      <c r="N205" s="51">
        <v>12</v>
      </c>
      <c r="O205" s="42"/>
      <c r="P205" s="39">
        <v>0</v>
      </c>
      <c r="Q205" s="39">
        <v>0</v>
      </c>
      <c r="R205" s="39">
        <v>0</v>
      </c>
      <c r="S205" s="39">
        <v>0</v>
      </c>
      <c r="T205" s="44">
        <v>0</v>
      </c>
      <c r="U205" s="44">
        <v>0</v>
      </c>
      <c r="V205" s="44">
        <v>0</v>
      </c>
      <c r="W205" s="29"/>
      <c r="X205" s="132"/>
    </row>
    <row r="206" spans="1:24" ht="15" hidden="1" customHeight="1" x14ac:dyDescent="0.25">
      <c r="A206" s="89">
        <v>13</v>
      </c>
      <c r="B206" s="42"/>
      <c r="C206" s="22">
        <v>0</v>
      </c>
      <c r="D206" s="23">
        <v>0</v>
      </c>
      <c r="E206" s="65">
        <f t="shared" si="31"/>
        <v>0</v>
      </c>
      <c r="F206" s="3" t="str">
        <f t="shared" si="32"/>
        <v>NO BET</v>
      </c>
      <c r="G206" s="66"/>
      <c r="H206" s="67">
        <f t="shared" si="33"/>
        <v>0</v>
      </c>
      <c r="I206" s="68"/>
      <c r="J206" s="29"/>
      <c r="K206" s="29"/>
      <c r="L206" s="88">
        <f t="shared" si="34"/>
        <v>0</v>
      </c>
      <c r="M206" s="132"/>
      <c r="N206" s="51">
        <v>13</v>
      </c>
      <c r="O206" s="42"/>
      <c r="P206" s="39">
        <v>0</v>
      </c>
      <c r="Q206" s="39">
        <v>0</v>
      </c>
      <c r="R206" s="39">
        <v>0</v>
      </c>
      <c r="S206" s="39">
        <v>0</v>
      </c>
      <c r="T206" s="44">
        <v>0</v>
      </c>
      <c r="U206" s="44">
        <v>0</v>
      </c>
      <c r="V206" s="44">
        <v>0</v>
      </c>
      <c r="W206" s="29"/>
      <c r="X206" s="132"/>
    </row>
    <row r="207" spans="1:24" ht="15" hidden="1" customHeight="1" x14ac:dyDescent="0.25">
      <c r="A207" s="89">
        <v>14</v>
      </c>
      <c r="B207" s="42"/>
      <c r="C207" s="22">
        <v>0</v>
      </c>
      <c r="D207" s="23">
        <v>0</v>
      </c>
      <c r="E207" s="65">
        <f t="shared" si="31"/>
        <v>0</v>
      </c>
      <c r="F207" s="3" t="str">
        <f t="shared" si="32"/>
        <v>NO BET</v>
      </c>
      <c r="G207" s="66"/>
      <c r="H207" s="67">
        <f t="shared" si="33"/>
        <v>0</v>
      </c>
      <c r="I207" s="68"/>
      <c r="J207" s="29"/>
      <c r="K207" s="29"/>
      <c r="L207" s="88">
        <f t="shared" si="34"/>
        <v>0</v>
      </c>
      <c r="M207" s="132"/>
      <c r="N207" s="51">
        <v>14</v>
      </c>
      <c r="O207" s="42"/>
      <c r="P207" s="39">
        <v>0</v>
      </c>
      <c r="Q207" s="39">
        <v>0</v>
      </c>
      <c r="R207" s="39">
        <v>0</v>
      </c>
      <c r="S207" s="39">
        <v>0</v>
      </c>
      <c r="T207" s="44">
        <v>0</v>
      </c>
      <c r="U207" s="44">
        <v>0</v>
      </c>
      <c r="V207" s="44">
        <v>0</v>
      </c>
      <c r="W207" s="29"/>
      <c r="X207" s="132"/>
    </row>
    <row r="208" spans="1:24" ht="15" hidden="1" customHeight="1" x14ac:dyDescent="0.25">
      <c r="A208" s="89">
        <v>15</v>
      </c>
      <c r="B208" s="45"/>
      <c r="C208" s="26">
        <v>0</v>
      </c>
      <c r="D208" s="27">
        <v>0</v>
      </c>
      <c r="E208" s="61">
        <f t="shared" si="31"/>
        <v>0</v>
      </c>
      <c r="F208" s="46" t="str">
        <f t="shared" si="32"/>
        <v>NO BET</v>
      </c>
      <c r="G208" s="62"/>
      <c r="H208" s="63">
        <f t="shared" si="33"/>
        <v>0</v>
      </c>
      <c r="I208" s="64"/>
      <c r="J208" s="47"/>
      <c r="K208" s="47"/>
      <c r="L208" s="88">
        <f t="shared" si="34"/>
        <v>0</v>
      </c>
      <c r="M208" s="132"/>
      <c r="N208" s="47">
        <v>15</v>
      </c>
      <c r="O208" s="45"/>
      <c r="P208" s="48">
        <v>0</v>
      </c>
      <c r="Q208" s="48">
        <v>0</v>
      </c>
      <c r="R208" s="48">
        <v>0</v>
      </c>
      <c r="S208" s="48">
        <v>0</v>
      </c>
      <c r="T208" s="49">
        <v>0</v>
      </c>
      <c r="U208" s="49">
        <v>0</v>
      </c>
      <c r="V208" s="49">
        <v>0</v>
      </c>
      <c r="W208" s="29"/>
      <c r="X208" s="132"/>
    </row>
    <row r="209" spans="1:24" ht="15" hidden="1" customHeight="1" x14ac:dyDescent="0.25">
      <c r="A209" s="89">
        <v>16</v>
      </c>
      <c r="B209" s="42"/>
      <c r="C209" s="22">
        <v>0</v>
      </c>
      <c r="D209" s="23">
        <v>0</v>
      </c>
      <c r="E209" s="65">
        <f t="shared" si="31"/>
        <v>0</v>
      </c>
      <c r="F209" s="3" t="str">
        <f t="shared" si="32"/>
        <v>NO BET</v>
      </c>
      <c r="G209" s="66"/>
      <c r="H209" s="67">
        <f t="shared" si="33"/>
        <v>0</v>
      </c>
      <c r="I209" s="68"/>
      <c r="J209" s="29"/>
      <c r="K209" s="29"/>
      <c r="L209" s="88">
        <f t="shared" si="34"/>
        <v>0</v>
      </c>
      <c r="M209" s="132"/>
      <c r="N209" s="51">
        <v>16</v>
      </c>
      <c r="O209" s="42"/>
      <c r="P209" s="39">
        <v>0</v>
      </c>
      <c r="Q209" s="39">
        <v>0</v>
      </c>
      <c r="R209" s="39">
        <v>0</v>
      </c>
      <c r="S209" s="39">
        <v>0</v>
      </c>
      <c r="T209" s="44">
        <v>0</v>
      </c>
      <c r="U209" s="44">
        <v>0</v>
      </c>
      <c r="V209" s="44">
        <v>0</v>
      </c>
      <c r="W209" s="29"/>
      <c r="X209" s="132"/>
    </row>
    <row r="210" spans="1:24" ht="15" hidden="1" customHeight="1" x14ac:dyDescent="0.3">
      <c r="A210" s="89">
        <v>17</v>
      </c>
      <c r="B210" s="28"/>
      <c r="C210" s="22">
        <v>0</v>
      </c>
      <c r="D210" s="23">
        <v>0</v>
      </c>
      <c r="E210" s="65">
        <f t="shared" si="31"/>
        <v>0</v>
      </c>
      <c r="F210" s="3" t="str">
        <f t="shared" si="32"/>
        <v>NO BET</v>
      </c>
      <c r="G210" s="66"/>
      <c r="H210" s="67">
        <f t="shared" si="33"/>
        <v>0</v>
      </c>
      <c r="I210" s="68"/>
      <c r="J210" s="29"/>
      <c r="K210" s="29"/>
      <c r="L210" s="88">
        <f t="shared" si="34"/>
        <v>0</v>
      </c>
      <c r="M210" s="132"/>
      <c r="N210" s="51">
        <v>17</v>
      </c>
      <c r="O210" s="40"/>
      <c r="P210" s="39">
        <v>0</v>
      </c>
      <c r="Q210" s="39">
        <v>0</v>
      </c>
      <c r="R210" s="39">
        <v>0</v>
      </c>
      <c r="S210" s="39">
        <v>0</v>
      </c>
      <c r="T210" s="44">
        <v>0</v>
      </c>
      <c r="U210" s="44">
        <v>0</v>
      </c>
      <c r="V210" s="44">
        <v>0</v>
      </c>
      <c r="W210" s="29"/>
      <c r="X210" s="132"/>
    </row>
    <row r="211" spans="1:24" ht="15" hidden="1" customHeight="1" x14ac:dyDescent="0.3">
      <c r="A211" s="89">
        <v>18</v>
      </c>
      <c r="B211" s="28"/>
      <c r="C211" s="22">
        <v>0</v>
      </c>
      <c r="D211" s="23">
        <v>0</v>
      </c>
      <c r="E211" s="65">
        <f t="shared" si="31"/>
        <v>0</v>
      </c>
      <c r="F211" s="3" t="str">
        <f t="shared" si="32"/>
        <v>NO BET</v>
      </c>
      <c r="G211" s="66"/>
      <c r="H211" s="67">
        <f t="shared" si="33"/>
        <v>0</v>
      </c>
      <c r="I211" s="68"/>
      <c r="J211" s="29"/>
      <c r="K211" s="29"/>
      <c r="L211" s="88">
        <f t="shared" si="34"/>
        <v>0</v>
      </c>
      <c r="M211" s="132"/>
      <c r="N211" s="51">
        <v>18</v>
      </c>
      <c r="O211" s="40"/>
      <c r="P211" s="39">
        <v>0</v>
      </c>
      <c r="Q211" s="39">
        <v>0</v>
      </c>
      <c r="R211" s="39">
        <v>0</v>
      </c>
      <c r="S211" s="39">
        <v>0</v>
      </c>
      <c r="T211" s="44">
        <v>0</v>
      </c>
      <c r="U211" s="44">
        <v>0</v>
      </c>
      <c r="V211" s="44">
        <v>0</v>
      </c>
      <c r="W211" s="29"/>
      <c r="X211" s="132"/>
    </row>
    <row r="212" spans="1:24" ht="15" hidden="1" customHeight="1" x14ac:dyDescent="0.3">
      <c r="A212" s="89">
        <v>19</v>
      </c>
      <c r="B212" s="28"/>
      <c r="C212" s="22">
        <v>0</v>
      </c>
      <c r="D212" s="23">
        <v>0</v>
      </c>
      <c r="E212" s="65">
        <f t="shared" si="31"/>
        <v>0</v>
      </c>
      <c r="F212" s="3" t="str">
        <f t="shared" si="32"/>
        <v>NO BET</v>
      </c>
      <c r="G212" s="66"/>
      <c r="H212" s="67">
        <f t="shared" si="33"/>
        <v>0</v>
      </c>
      <c r="I212" s="68"/>
      <c r="J212" s="29"/>
      <c r="K212" s="29"/>
      <c r="L212" s="88">
        <f t="shared" si="34"/>
        <v>0</v>
      </c>
      <c r="M212" s="132"/>
      <c r="N212" s="51">
        <v>19</v>
      </c>
      <c r="O212" s="40"/>
      <c r="P212" s="39">
        <v>0</v>
      </c>
      <c r="Q212" s="39">
        <v>0</v>
      </c>
      <c r="R212" s="39">
        <v>0</v>
      </c>
      <c r="S212" s="39">
        <v>0</v>
      </c>
      <c r="T212" s="44">
        <v>0</v>
      </c>
      <c r="U212" s="44">
        <v>0</v>
      </c>
      <c r="V212" s="44">
        <v>0</v>
      </c>
      <c r="W212" s="29"/>
      <c r="X212" s="132"/>
    </row>
    <row r="213" spans="1:24" ht="15" hidden="1" customHeight="1" x14ac:dyDescent="0.3">
      <c r="A213" s="89">
        <v>20</v>
      </c>
      <c r="B213" s="28"/>
      <c r="C213" s="22">
        <v>0</v>
      </c>
      <c r="D213" s="23">
        <v>0</v>
      </c>
      <c r="E213" s="65">
        <f t="shared" si="31"/>
        <v>0</v>
      </c>
      <c r="F213" s="3" t="str">
        <f t="shared" si="32"/>
        <v>NO BET</v>
      </c>
      <c r="G213" s="66"/>
      <c r="H213" s="67">
        <f t="shared" si="33"/>
        <v>0</v>
      </c>
      <c r="I213" s="69"/>
      <c r="J213" s="29"/>
      <c r="K213" s="29"/>
      <c r="L213" s="88">
        <f t="shared" si="34"/>
        <v>0</v>
      </c>
      <c r="M213" s="132"/>
      <c r="N213" s="51">
        <v>20</v>
      </c>
      <c r="O213" s="40"/>
      <c r="P213" s="39">
        <v>0</v>
      </c>
      <c r="Q213" s="39">
        <v>0</v>
      </c>
      <c r="R213" s="39">
        <v>0</v>
      </c>
      <c r="S213" s="39">
        <v>0</v>
      </c>
      <c r="T213" s="44">
        <v>0</v>
      </c>
      <c r="U213" s="44">
        <v>0</v>
      </c>
      <c r="V213" s="44">
        <v>0</v>
      </c>
      <c r="W213" s="29"/>
      <c r="X213" s="132"/>
    </row>
    <row r="214" spans="1:24" ht="15" hidden="1" customHeight="1" x14ac:dyDescent="0.3">
      <c r="A214" s="89">
        <v>21</v>
      </c>
      <c r="B214" s="30"/>
      <c r="C214" s="22">
        <v>0</v>
      </c>
      <c r="D214" s="23">
        <v>0</v>
      </c>
      <c r="E214" s="65">
        <f t="shared" si="31"/>
        <v>0</v>
      </c>
      <c r="F214" s="3" t="str">
        <f t="shared" si="32"/>
        <v>NO BET</v>
      </c>
      <c r="G214" s="66"/>
      <c r="H214" s="67">
        <f t="shared" si="33"/>
        <v>0</v>
      </c>
      <c r="I214" s="68"/>
      <c r="J214" s="29"/>
      <c r="K214" s="29"/>
      <c r="L214" s="88">
        <f t="shared" si="34"/>
        <v>0</v>
      </c>
      <c r="M214" s="132"/>
      <c r="N214" s="51">
        <v>21</v>
      </c>
      <c r="O214" s="40"/>
      <c r="P214" s="39">
        <v>0</v>
      </c>
      <c r="Q214" s="39">
        <v>0</v>
      </c>
      <c r="R214" s="39">
        <v>0</v>
      </c>
      <c r="S214" s="39">
        <v>0</v>
      </c>
      <c r="T214" s="44">
        <v>0</v>
      </c>
      <c r="U214" s="44">
        <v>0</v>
      </c>
      <c r="V214" s="44">
        <v>0</v>
      </c>
      <c r="W214" s="29"/>
      <c r="X214" s="132"/>
    </row>
    <row r="215" spans="1:24" ht="15" hidden="1" customHeight="1" x14ac:dyDescent="0.3">
      <c r="A215" s="89">
        <v>22</v>
      </c>
      <c r="B215" s="28"/>
      <c r="C215" s="26">
        <v>0</v>
      </c>
      <c r="D215" s="27">
        <v>0</v>
      </c>
      <c r="E215" s="65">
        <f t="shared" si="31"/>
        <v>0</v>
      </c>
      <c r="F215" s="3" t="str">
        <f t="shared" si="32"/>
        <v>NO BET</v>
      </c>
      <c r="G215" s="66"/>
      <c r="H215" s="67">
        <f t="shared" si="33"/>
        <v>0</v>
      </c>
      <c r="I215" s="68"/>
      <c r="J215" s="29"/>
      <c r="K215" s="29"/>
      <c r="L215" s="88">
        <f t="shared" si="34"/>
        <v>0</v>
      </c>
      <c r="M215" s="132"/>
      <c r="N215" s="51">
        <v>22</v>
      </c>
      <c r="O215" s="40"/>
      <c r="P215" s="39">
        <v>0</v>
      </c>
      <c r="Q215" s="39">
        <v>0</v>
      </c>
      <c r="R215" s="39">
        <v>0</v>
      </c>
      <c r="S215" s="39">
        <v>0</v>
      </c>
      <c r="T215" s="44">
        <v>0</v>
      </c>
      <c r="U215" s="44">
        <v>0</v>
      </c>
      <c r="V215" s="44">
        <v>0</v>
      </c>
      <c r="W215" s="29"/>
      <c r="X215" s="132"/>
    </row>
    <row r="216" spans="1:24" ht="15" hidden="1" customHeight="1" x14ac:dyDescent="0.3">
      <c r="A216" s="89">
        <v>23</v>
      </c>
      <c r="B216" s="28"/>
      <c r="C216" s="22">
        <v>0</v>
      </c>
      <c r="D216" s="23">
        <v>0</v>
      </c>
      <c r="E216" s="65">
        <f t="shared" si="31"/>
        <v>0</v>
      </c>
      <c r="F216" s="3" t="str">
        <f t="shared" si="32"/>
        <v>NO BET</v>
      </c>
      <c r="G216" s="66"/>
      <c r="H216" s="67">
        <f t="shared" si="33"/>
        <v>0</v>
      </c>
      <c r="I216" s="68"/>
      <c r="J216" s="29"/>
      <c r="K216" s="29"/>
      <c r="L216" s="88">
        <f t="shared" si="34"/>
        <v>0</v>
      </c>
      <c r="M216" s="132"/>
      <c r="N216" s="51">
        <v>23</v>
      </c>
      <c r="O216" s="40"/>
      <c r="P216" s="39">
        <v>0</v>
      </c>
      <c r="Q216" s="39">
        <v>0</v>
      </c>
      <c r="R216" s="39">
        <v>0</v>
      </c>
      <c r="S216" s="39">
        <v>0</v>
      </c>
      <c r="T216" s="44">
        <v>0</v>
      </c>
      <c r="U216" s="44">
        <v>0</v>
      </c>
      <c r="V216" s="44">
        <v>0</v>
      </c>
      <c r="W216" s="29"/>
      <c r="X216" s="132"/>
    </row>
    <row r="217" spans="1:24" ht="15" hidden="1" customHeight="1" x14ac:dyDescent="0.3">
      <c r="A217" s="89">
        <v>24</v>
      </c>
      <c r="B217" s="28"/>
      <c r="C217" s="22">
        <v>0</v>
      </c>
      <c r="D217" s="23">
        <v>0</v>
      </c>
      <c r="E217" s="65">
        <f t="shared" si="31"/>
        <v>0</v>
      </c>
      <c r="F217" s="3" t="str">
        <f t="shared" si="32"/>
        <v>NO BET</v>
      </c>
      <c r="G217" s="66"/>
      <c r="H217" s="67">
        <f t="shared" si="33"/>
        <v>0</v>
      </c>
      <c r="I217" s="68"/>
      <c r="J217" s="29"/>
      <c r="K217" s="29"/>
      <c r="L217" s="88">
        <f t="shared" si="34"/>
        <v>0</v>
      </c>
      <c r="M217" s="132"/>
      <c r="N217" s="51">
        <v>24</v>
      </c>
      <c r="O217" s="40"/>
      <c r="P217" s="39">
        <v>0</v>
      </c>
      <c r="Q217" s="39">
        <v>0</v>
      </c>
      <c r="R217" s="39">
        <v>0</v>
      </c>
      <c r="S217" s="39">
        <v>0</v>
      </c>
      <c r="T217" s="44">
        <v>0</v>
      </c>
      <c r="U217" s="44">
        <v>0</v>
      </c>
      <c r="V217" s="44">
        <v>0</v>
      </c>
      <c r="W217" s="29"/>
      <c r="X217" s="132"/>
    </row>
    <row r="218" spans="1:24" ht="15" hidden="1" customHeight="1" x14ac:dyDescent="0.25">
      <c r="N218" s="321"/>
      <c r="O218" s="321"/>
      <c r="P218" s="321"/>
      <c r="Q218" s="321"/>
      <c r="R218" s="321"/>
      <c r="S218" s="321"/>
      <c r="T218" s="321"/>
      <c r="U218" s="29"/>
      <c r="V218" s="91"/>
    </row>
    <row r="219" spans="1:24" ht="15" hidden="1" customHeight="1" x14ac:dyDescent="0.25">
      <c r="A219" s="24"/>
      <c r="B219" s="209" t="s">
        <v>213</v>
      </c>
      <c r="C219" s="2"/>
      <c r="D219" s="4"/>
      <c r="E219" s="5" t="s">
        <v>11</v>
      </c>
      <c r="F219" s="6">
        <f>SUM(F194:F217)</f>
        <v>0</v>
      </c>
      <c r="G219" s="7" t="s">
        <v>12</v>
      </c>
      <c r="H219" s="6">
        <f>SUM(H194:H218)</f>
        <v>0</v>
      </c>
      <c r="N219" s="136"/>
      <c r="O219" s="321"/>
      <c r="P219" s="321"/>
      <c r="Q219" s="136"/>
      <c r="R219" s="136"/>
      <c r="S219" s="136"/>
      <c r="T219" s="136"/>
      <c r="U219" s="139" t="s">
        <v>18</v>
      </c>
      <c r="V219" s="140"/>
      <c r="W219" s="141"/>
    </row>
    <row r="220" spans="1:24" ht="15" hidden="1" customHeight="1" x14ac:dyDescent="0.25"/>
    <row r="221" spans="1:24" ht="15" hidden="1" customHeight="1" x14ac:dyDescent="0.25">
      <c r="A221" s="10" t="s">
        <v>6</v>
      </c>
      <c r="B221" s="8" t="s">
        <v>4</v>
      </c>
      <c r="C221" s="324"/>
      <c r="D221" s="324"/>
      <c r="E221" s="320" t="s">
        <v>10</v>
      </c>
      <c r="F221" s="327">
        <v>0.9</v>
      </c>
      <c r="G221" s="328" t="s">
        <v>2</v>
      </c>
      <c r="H221" s="329">
        <v>100</v>
      </c>
      <c r="I221" s="144" t="s">
        <v>1</v>
      </c>
      <c r="J221" s="330" t="s">
        <v>21</v>
      </c>
      <c r="K221" s="330" t="s">
        <v>21</v>
      </c>
      <c r="L221" s="9"/>
      <c r="N221" s="10" t="s">
        <v>6</v>
      </c>
      <c r="O221" s="8" t="s">
        <v>4</v>
      </c>
      <c r="P221" s="31"/>
      <c r="Q221" s="31"/>
      <c r="R221" s="31"/>
      <c r="S221" s="31"/>
      <c r="T221" s="31"/>
      <c r="U221" s="31"/>
      <c r="V221" s="31"/>
      <c r="W221" s="143" t="s">
        <v>56</v>
      </c>
    </row>
    <row r="222" spans="1:24" ht="15" hidden="1" customHeight="1" x14ac:dyDescent="0.25">
      <c r="A222" s="8" t="s">
        <v>7</v>
      </c>
      <c r="B222" s="43">
        <v>8</v>
      </c>
      <c r="C222" s="324"/>
      <c r="D222" s="324"/>
      <c r="E222" s="320"/>
      <c r="F222" s="327"/>
      <c r="G222" s="328"/>
      <c r="H222" s="329"/>
      <c r="I222" s="322" t="s">
        <v>61</v>
      </c>
      <c r="J222" s="330"/>
      <c r="K222" s="330"/>
      <c r="L222" s="8"/>
      <c r="M222" s="2"/>
      <c r="N222" s="8" t="s">
        <v>7</v>
      </c>
      <c r="O222" s="50">
        <v>8</v>
      </c>
      <c r="P222" s="33"/>
      <c r="Q222" s="33"/>
      <c r="R222" s="33"/>
      <c r="S222" s="33"/>
      <c r="T222" s="33"/>
      <c r="U222" s="33"/>
      <c r="V222" s="32"/>
      <c r="W222" s="143" t="s">
        <v>57</v>
      </c>
      <c r="X222" s="2"/>
    </row>
    <row r="223" spans="1:24" ht="15" hidden="1" customHeight="1" x14ac:dyDescent="0.25">
      <c r="A223" s="9"/>
      <c r="B223" s="9"/>
      <c r="C223" s="9"/>
      <c r="D223" s="322" t="s">
        <v>25</v>
      </c>
      <c r="E223" s="331" t="s">
        <v>26</v>
      </c>
      <c r="F223" s="9"/>
      <c r="G223" s="9"/>
      <c r="H223" s="9"/>
      <c r="I223" s="322"/>
      <c r="J223" s="142" t="s">
        <v>45</v>
      </c>
      <c r="K223" s="333" t="s">
        <v>29</v>
      </c>
      <c r="L223" s="134" t="s">
        <v>27</v>
      </c>
      <c r="M223" s="2"/>
      <c r="N223" s="32"/>
      <c r="O223" s="33"/>
      <c r="P223" s="33" t="s">
        <v>19</v>
      </c>
      <c r="Q223" s="33"/>
      <c r="R223" s="33"/>
      <c r="S223" s="33"/>
      <c r="T223" s="33" t="s">
        <v>20</v>
      </c>
      <c r="U223" s="34"/>
      <c r="V223" s="34"/>
      <c r="W223" s="322" t="s">
        <v>39</v>
      </c>
      <c r="X223" s="2"/>
    </row>
    <row r="224" spans="1:24" ht="15" hidden="1" customHeight="1" x14ac:dyDescent="0.25">
      <c r="A224" s="1" t="s">
        <v>15</v>
      </c>
      <c r="B224" s="25"/>
      <c r="C224" s="1" t="s">
        <v>8</v>
      </c>
      <c r="D224" s="322"/>
      <c r="E224" s="331"/>
      <c r="F224" s="1" t="s">
        <v>0</v>
      </c>
      <c r="G224" s="1" t="s">
        <v>9</v>
      </c>
      <c r="H224" s="1" t="s">
        <v>3</v>
      </c>
      <c r="I224" s="322"/>
      <c r="J224" s="142" t="s">
        <v>30</v>
      </c>
      <c r="K224" s="333"/>
      <c r="L224" s="134" t="s">
        <v>28</v>
      </c>
      <c r="N224" s="35" t="s">
        <v>16</v>
      </c>
      <c r="O224" s="35" t="s">
        <v>17</v>
      </c>
      <c r="P224" s="36" t="s">
        <v>67</v>
      </c>
      <c r="Q224" s="37" t="s">
        <v>68</v>
      </c>
      <c r="R224" s="37" t="s">
        <v>62</v>
      </c>
      <c r="S224" s="37" t="s">
        <v>63</v>
      </c>
      <c r="T224" s="37" t="s">
        <v>64</v>
      </c>
      <c r="U224" s="37" t="s">
        <v>65</v>
      </c>
      <c r="V224" s="37" t="s">
        <v>66</v>
      </c>
      <c r="W224" s="322"/>
    </row>
    <row r="225" spans="1:24" ht="15" hidden="1" customHeight="1" x14ac:dyDescent="0.25">
      <c r="A225" s="89">
        <v>1</v>
      </c>
      <c r="B225" s="45"/>
      <c r="C225" s="26">
        <v>0</v>
      </c>
      <c r="D225" s="27">
        <v>0</v>
      </c>
      <c r="E225" s="61">
        <f t="shared" ref="E225:E248" si="35">D225</f>
        <v>0</v>
      </c>
      <c r="F225" s="46" t="str">
        <f t="shared" ref="F225:F248" si="36">IF(I225="B", $H$4/C225*$F$4,IF(E225&lt;=C225,$I$4,IF(E225&gt;C225,SUM($H$4/C225*$F$4,0,ROUNDUP(,0)))))</f>
        <v>NO BET</v>
      </c>
      <c r="G225" s="62"/>
      <c r="H225" s="63">
        <f>IF(F225="NO BET",0,IF(G225&gt;1,F225*-1,IF(G225=1,SUM(F225*E225-F225,0))))</f>
        <v>0</v>
      </c>
      <c r="I225" s="64"/>
      <c r="J225" s="47"/>
      <c r="K225" s="47"/>
      <c r="L225" s="87">
        <f>SUM(I225*J225*K225)</f>
        <v>0</v>
      </c>
      <c r="M225" s="132"/>
      <c r="N225" s="47">
        <v>1</v>
      </c>
      <c r="O225" s="45"/>
      <c r="P225" s="48">
        <v>0</v>
      </c>
      <c r="Q225" s="48">
        <v>0</v>
      </c>
      <c r="R225" s="48">
        <v>0</v>
      </c>
      <c r="S225" s="48">
        <v>0</v>
      </c>
      <c r="T225" s="49">
        <v>0</v>
      </c>
      <c r="U225" s="49">
        <v>0</v>
      </c>
      <c r="V225" s="49">
        <v>0</v>
      </c>
      <c r="W225" s="29"/>
      <c r="X225" s="132"/>
    </row>
    <row r="226" spans="1:24" ht="15" hidden="1" customHeight="1" x14ac:dyDescent="0.25">
      <c r="A226" s="89">
        <v>2</v>
      </c>
      <c r="B226" s="42"/>
      <c r="C226" s="26">
        <v>0</v>
      </c>
      <c r="D226" s="27">
        <v>0</v>
      </c>
      <c r="E226" s="65">
        <f t="shared" si="35"/>
        <v>0</v>
      </c>
      <c r="F226" s="3" t="str">
        <f t="shared" si="36"/>
        <v>NO BET</v>
      </c>
      <c r="G226" s="66"/>
      <c r="H226" s="67">
        <f t="shared" ref="H226:H248" si="37">IF(F226="NO BET",0,IF(G226&gt;1,F226*-1,IF(G226=1,SUM(F226*E226-F226,0))))</f>
        <v>0</v>
      </c>
      <c r="I226" s="68"/>
      <c r="J226" s="29"/>
      <c r="K226" s="29"/>
      <c r="L226" s="87">
        <f t="shared" ref="L226:L248" si="38">SUM(I226*J226*K226)</f>
        <v>0</v>
      </c>
      <c r="M226" s="132"/>
      <c r="N226" s="51">
        <v>2</v>
      </c>
      <c r="O226" s="42"/>
      <c r="P226" s="39">
        <v>0</v>
      </c>
      <c r="Q226" s="39">
        <v>0</v>
      </c>
      <c r="R226" s="39">
        <v>0</v>
      </c>
      <c r="S226" s="39">
        <v>0</v>
      </c>
      <c r="T226" s="44">
        <v>0</v>
      </c>
      <c r="U226" s="44">
        <v>0</v>
      </c>
      <c r="V226" s="44">
        <v>0</v>
      </c>
      <c r="W226" s="29"/>
      <c r="X226" s="132"/>
    </row>
    <row r="227" spans="1:24" ht="15" hidden="1" customHeight="1" x14ac:dyDescent="0.25">
      <c r="A227" s="89">
        <v>3</v>
      </c>
      <c r="B227" s="42"/>
      <c r="C227" s="22">
        <v>0</v>
      </c>
      <c r="D227" s="23">
        <v>0</v>
      </c>
      <c r="E227" s="65">
        <f t="shared" si="35"/>
        <v>0</v>
      </c>
      <c r="F227" s="3" t="str">
        <f t="shared" si="36"/>
        <v>NO BET</v>
      </c>
      <c r="G227" s="66"/>
      <c r="H227" s="67">
        <f t="shared" si="37"/>
        <v>0</v>
      </c>
      <c r="I227" s="68"/>
      <c r="J227" s="29"/>
      <c r="K227" s="29"/>
      <c r="L227" s="87">
        <f t="shared" si="38"/>
        <v>0</v>
      </c>
      <c r="M227" s="132"/>
      <c r="N227" s="51">
        <v>3</v>
      </c>
      <c r="O227" s="42"/>
      <c r="P227" s="39">
        <v>0</v>
      </c>
      <c r="Q227" s="39">
        <v>0</v>
      </c>
      <c r="R227" s="39">
        <v>0</v>
      </c>
      <c r="S227" s="39">
        <v>0</v>
      </c>
      <c r="T227" s="44">
        <v>0</v>
      </c>
      <c r="U227" s="44">
        <v>0</v>
      </c>
      <c r="V227" s="44">
        <v>0</v>
      </c>
      <c r="W227" s="29"/>
      <c r="X227" s="132"/>
    </row>
    <row r="228" spans="1:24" ht="15" hidden="1" customHeight="1" x14ac:dyDescent="0.25">
      <c r="A228" s="89">
        <v>4</v>
      </c>
      <c r="B228" s="42"/>
      <c r="C228" s="22">
        <v>0</v>
      </c>
      <c r="D228" s="23">
        <v>0</v>
      </c>
      <c r="E228" s="65">
        <f t="shared" si="35"/>
        <v>0</v>
      </c>
      <c r="F228" s="3" t="str">
        <f t="shared" si="36"/>
        <v>NO BET</v>
      </c>
      <c r="G228" s="66"/>
      <c r="H228" s="67">
        <f t="shared" si="37"/>
        <v>0</v>
      </c>
      <c r="I228" s="68"/>
      <c r="J228" s="29"/>
      <c r="K228" s="29"/>
      <c r="L228" s="87">
        <f t="shared" si="38"/>
        <v>0</v>
      </c>
      <c r="M228" s="132"/>
      <c r="N228" s="51">
        <v>4</v>
      </c>
      <c r="O228" s="42"/>
      <c r="P228" s="39">
        <v>0</v>
      </c>
      <c r="Q228" s="39">
        <v>0</v>
      </c>
      <c r="R228" s="39">
        <v>0</v>
      </c>
      <c r="S228" s="39">
        <v>0</v>
      </c>
      <c r="T228" s="44">
        <v>0</v>
      </c>
      <c r="U228" s="44">
        <v>0</v>
      </c>
      <c r="V228" s="44">
        <v>0</v>
      </c>
      <c r="W228" s="29"/>
      <c r="X228" s="132"/>
    </row>
    <row r="229" spans="1:24" ht="15" hidden="1" customHeight="1" x14ac:dyDescent="0.25">
      <c r="A229" s="89">
        <v>5</v>
      </c>
      <c r="B229" s="42"/>
      <c r="C229" s="22">
        <v>0</v>
      </c>
      <c r="D229" s="23">
        <v>0</v>
      </c>
      <c r="E229" s="65">
        <f t="shared" si="35"/>
        <v>0</v>
      </c>
      <c r="F229" s="3" t="str">
        <f t="shared" si="36"/>
        <v>NO BET</v>
      </c>
      <c r="G229" s="66"/>
      <c r="H229" s="67">
        <f t="shared" si="37"/>
        <v>0</v>
      </c>
      <c r="I229" s="68"/>
      <c r="J229" s="29"/>
      <c r="K229" s="29"/>
      <c r="L229" s="87">
        <f t="shared" si="38"/>
        <v>0</v>
      </c>
      <c r="M229" s="132"/>
      <c r="N229" s="51">
        <v>5</v>
      </c>
      <c r="O229" s="42"/>
      <c r="P229" s="39">
        <v>0</v>
      </c>
      <c r="Q229" s="39">
        <v>0</v>
      </c>
      <c r="R229" s="39">
        <v>0</v>
      </c>
      <c r="S229" s="39">
        <v>0</v>
      </c>
      <c r="T229" s="44">
        <v>0</v>
      </c>
      <c r="U229" s="44">
        <v>0</v>
      </c>
      <c r="V229" s="44">
        <v>0</v>
      </c>
      <c r="W229" s="29"/>
      <c r="X229" s="132"/>
    </row>
    <row r="230" spans="1:24" ht="15" hidden="1" customHeight="1" x14ac:dyDescent="0.25">
      <c r="A230" s="89">
        <v>6</v>
      </c>
      <c r="B230" s="42"/>
      <c r="C230" s="22">
        <v>0</v>
      </c>
      <c r="D230" s="23">
        <v>0</v>
      </c>
      <c r="E230" s="65">
        <f t="shared" si="35"/>
        <v>0</v>
      </c>
      <c r="F230" s="3" t="str">
        <f t="shared" si="36"/>
        <v>NO BET</v>
      </c>
      <c r="G230" s="66"/>
      <c r="H230" s="67">
        <f t="shared" si="37"/>
        <v>0</v>
      </c>
      <c r="I230" s="68"/>
      <c r="J230" s="29"/>
      <c r="K230" s="29"/>
      <c r="L230" s="87">
        <f t="shared" si="38"/>
        <v>0</v>
      </c>
      <c r="M230" s="132"/>
      <c r="N230" s="51">
        <v>6</v>
      </c>
      <c r="O230" s="42"/>
      <c r="P230" s="39">
        <v>0</v>
      </c>
      <c r="Q230" s="39">
        <v>0</v>
      </c>
      <c r="R230" s="39">
        <v>0</v>
      </c>
      <c r="S230" s="39">
        <v>0</v>
      </c>
      <c r="T230" s="44">
        <v>0</v>
      </c>
      <c r="U230" s="44">
        <v>0</v>
      </c>
      <c r="V230" s="44">
        <v>0</v>
      </c>
      <c r="W230" s="29"/>
      <c r="X230" s="132"/>
    </row>
    <row r="231" spans="1:24" ht="15" hidden="1" customHeight="1" x14ac:dyDescent="0.25">
      <c r="A231" s="89">
        <v>7</v>
      </c>
      <c r="B231" s="42"/>
      <c r="C231" s="26">
        <v>0</v>
      </c>
      <c r="D231" s="27">
        <v>0</v>
      </c>
      <c r="E231" s="65">
        <f t="shared" si="35"/>
        <v>0</v>
      </c>
      <c r="F231" s="3" t="str">
        <f t="shared" si="36"/>
        <v>NO BET</v>
      </c>
      <c r="G231" s="66"/>
      <c r="H231" s="67">
        <f t="shared" si="37"/>
        <v>0</v>
      </c>
      <c r="I231" s="69"/>
      <c r="J231" s="29"/>
      <c r="K231" s="29"/>
      <c r="L231" s="87">
        <f t="shared" si="38"/>
        <v>0</v>
      </c>
      <c r="M231" s="132"/>
      <c r="N231" s="51">
        <v>7</v>
      </c>
      <c r="O231" s="42"/>
      <c r="P231" s="39">
        <v>0</v>
      </c>
      <c r="Q231" s="39">
        <v>0</v>
      </c>
      <c r="R231" s="39">
        <v>0</v>
      </c>
      <c r="S231" s="39">
        <v>0</v>
      </c>
      <c r="T231" s="44">
        <v>0</v>
      </c>
      <c r="U231" s="44">
        <v>0</v>
      </c>
      <c r="V231" s="44">
        <v>0</v>
      </c>
      <c r="W231" s="29"/>
      <c r="X231" s="132"/>
    </row>
    <row r="232" spans="1:24" ht="15" hidden="1" customHeight="1" x14ac:dyDescent="0.25">
      <c r="A232" s="89">
        <v>8</v>
      </c>
      <c r="B232" s="42"/>
      <c r="C232" s="22">
        <v>0</v>
      </c>
      <c r="D232" s="23">
        <v>0</v>
      </c>
      <c r="E232" s="65">
        <f t="shared" si="35"/>
        <v>0</v>
      </c>
      <c r="F232" s="3" t="str">
        <f t="shared" si="36"/>
        <v>NO BET</v>
      </c>
      <c r="G232" s="66"/>
      <c r="H232" s="67">
        <f t="shared" si="37"/>
        <v>0</v>
      </c>
      <c r="I232" s="68"/>
      <c r="J232" s="29"/>
      <c r="K232" s="29"/>
      <c r="L232" s="87">
        <f t="shared" si="38"/>
        <v>0</v>
      </c>
      <c r="M232" s="132"/>
      <c r="N232" s="51">
        <v>8</v>
      </c>
      <c r="O232" s="42"/>
      <c r="P232" s="39">
        <v>0</v>
      </c>
      <c r="Q232" s="39">
        <v>0</v>
      </c>
      <c r="R232" s="39">
        <v>0</v>
      </c>
      <c r="S232" s="39">
        <v>0</v>
      </c>
      <c r="T232" s="44">
        <v>0</v>
      </c>
      <c r="U232" s="44">
        <v>0</v>
      </c>
      <c r="V232" s="44">
        <v>0</v>
      </c>
      <c r="W232" s="29"/>
      <c r="X232" s="132"/>
    </row>
    <row r="233" spans="1:24" ht="15" hidden="1" customHeight="1" x14ac:dyDescent="0.25">
      <c r="A233" s="89">
        <v>9</v>
      </c>
      <c r="B233" s="42"/>
      <c r="C233" s="22">
        <v>0</v>
      </c>
      <c r="D233" s="23">
        <v>0</v>
      </c>
      <c r="E233" s="65">
        <f t="shared" si="35"/>
        <v>0</v>
      </c>
      <c r="F233" s="3" t="str">
        <f t="shared" si="36"/>
        <v>NO BET</v>
      </c>
      <c r="G233" s="66"/>
      <c r="H233" s="67">
        <f t="shared" si="37"/>
        <v>0</v>
      </c>
      <c r="I233" s="68"/>
      <c r="J233" s="29"/>
      <c r="K233" s="29"/>
      <c r="L233" s="87">
        <f t="shared" si="38"/>
        <v>0</v>
      </c>
      <c r="M233" s="132"/>
      <c r="N233" s="51">
        <v>9</v>
      </c>
      <c r="O233" s="42"/>
      <c r="P233" s="39">
        <v>0</v>
      </c>
      <c r="Q233" s="39">
        <v>0</v>
      </c>
      <c r="R233" s="39">
        <v>0</v>
      </c>
      <c r="S233" s="39">
        <v>0</v>
      </c>
      <c r="T233" s="44">
        <v>0</v>
      </c>
      <c r="U233" s="44">
        <v>0</v>
      </c>
      <c r="V233" s="44">
        <v>0</v>
      </c>
      <c r="W233" s="29"/>
      <c r="X233" s="132"/>
    </row>
    <row r="234" spans="1:24" ht="15" hidden="1" customHeight="1" x14ac:dyDescent="0.25">
      <c r="A234" s="89">
        <v>10</v>
      </c>
      <c r="B234" s="42"/>
      <c r="C234" s="22">
        <v>0</v>
      </c>
      <c r="D234" s="23">
        <v>0</v>
      </c>
      <c r="E234" s="65">
        <f t="shared" si="35"/>
        <v>0</v>
      </c>
      <c r="F234" s="3" t="str">
        <f t="shared" si="36"/>
        <v>NO BET</v>
      </c>
      <c r="G234" s="66"/>
      <c r="H234" s="67">
        <f t="shared" si="37"/>
        <v>0</v>
      </c>
      <c r="I234" s="68"/>
      <c r="J234" s="29"/>
      <c r="K234" s="29"/>
      <c r="L234" s="88">
        <f t="shared" si="38"/>
        <v>0</v>
      </c>
      <c r="M234" s="132"/>
      <c r="N234" s="51">
        <v>10</v>
      </c>
      <c r="O234" s="42"/>
      <c r="P234" s="39">
        <v>0</v>
      </c>
      <c r="Q234" s="39">
        <v>0</v>
      </c>
      <c r="R234" s="39">
        <v>0</v>
      </c>
      <c r="S234" s="39">
        <v>0</v>
      </c>
      <c r="T234" s="44">
        <v>0</v>
      </c>
      <c r="U234" s="44">
        <v>0</v>
      </c>
      <c r="V234" s="44">
        <v>0</v>
      </c>
      <c r="W234" s="29"/>
      <c r="X234" s="132"/>
    </row>
    <row r="235" spans="1:24" ht="15" hidden="1" customHeight="1" x14ac:dyDescent="0.25">
      <c r="A235" s="89">
        <v>11</v>
      </c>
      <c r="B235" s="42"/>
      <c r="C235" s="22">
        <v>0</v>
      </c>
      <c r="D235" s="23">
        <v>0</v>
      </c>
      <c r="E235" s="65">
        <f t="shared" si="35"/>
        <v>0</v>
      </c>
      <c r="F235" s="3" t="str">
        <f t="shared" si="36"/>
        <v>NO BET</v>
      </c>
      <c r="G235" s="66"/>
      <c r="H235" s="67">
        <f t="shared" si="37"/>
        <v>0</v>
      </c>
      <c r="I235" s="68"/>
      <c r="J235" s="29"/>
      <c r="K235" s="29"/>
      <c r="L235" s="88">
        <f t="shared" si="38"/>
        <v>0</v>
      </c>
      <c r="M235" s="132"/>
      <c r="N235" s="51">
        <v>11</v>
      </c>
      <c r="O235" s="42"/>
      <c r="P235" s="39">
        <v>0</v>
      </c>
      <c r="Q235" s="39">
        <v>0</v>
      </c>
      <c r="R235" s="39">
        <v>0</v>
      </c>
      <c r="S235" s="39">
        <v>0</v>
      </c>
      <c r="T235" s="44">
        <v>0</v>
      </c>
      <c r="U235" s="44">
        <v>0</v>
      </c>
      <c r="V235" s="44">
        <v>0</v>
      </c>
      <c r="W235" s="29"/>
      <c r="X235" s="132"/>
    </row>
    <row r="236" spans="1:24" ht="15" hidden="1" customHeight="1" x14ac:dyDescent="0.25">
      <c r="A236" s="89">
        <v>12</v>
      </c>
      <c r="B236" s="42"/>
      <c r="C236" s="22">
        <v>0</v>
      </c>
      <c r="D236" s="23">
        <v>0</v>
      </c>
      <c r="E236" s="65">
        <f t="shared" si="35"/>
        <v>0</v>
      </c>
      <c r="F236" s="3" t="str">
        <f t="shared" si="36"/>
        <v>NO BET</v>
      </c>
      <c r="G236" s="66"/>
      <c r="H236" s="67">
        <f t="shared" si="37"/>
        <v>0</v>
      </c>
      <c r="I236" s="68"/>
      <c r="J236" s="29"/>
      <c r="K236" s="29"/>
      <c r="L236" s="88">
        <f t="shared" si="38"/>
        <v>0</v>
      </c>
      <c r="M236" s="132"/>
      <c r="N236" s="51">
        <v>12</v>
      </c>
      <c r="O236" s="42"/>
      <c r="P236" s="39">
        <v>0</v>
      </c>
      <c r="Q236" s="39">
        <v>0</v>
      </c>
      <c r="R236" s="39">
        <v>0</v>
      </c>
      <c r="S236" s="39">
        <v>0</v>
      </c>
      <c r="T236" s="44">
        <v>0</v>
      </c>
      <c r="U236" s="44">
        <v>0</v>
      </c>
      <c r="V236" s="44">
        <v>0</v>
      </c>
      <c r="W236" s="29"/>
      <c r="X236" s="132"/>
    </row>
    <row r="237" spans="1:24" ht="15" hidden="1" customHeight="1" x14ac:dyDescent="0.25">
      <c r="A237" s="89">
        <v>13</v>
      </c>
      <c r="B237" s="42"/>
      <c r="C237" s="22">
        <v>0</v>
      </c>
      <c r="D237" s="23">
        <v>0</v>
      </c>
      <c r="E237" s="65">
        <f t="shared" si="35"/>
        <v>0</v>
      </c>
      <c r="F237" s="3" t="str">
        <f t="shared" si="36"/>
        <v>NO BET</v>
      </c>
      <c r="G237" s="66"/>
      <c r="H237" s="67">
        <f t="shared" si="37"/>
        <v>0</v>
      </c>
      <c r="I237" s="68"/>
      <c r="J237" s="29"/>
      <c r="K237" s="29"/>
      <c r="L237" s="88">
        <f t="shared" si="38"/>
        <v>0</v>
      </c>
      <c r="M237" s="132"/>
      <c r="N237" s="51">
        <v>13</v>
      </c>
      <c r="O237" s="42"/>
      <c r="P237" s="39">
        <v>0</v>
      </c>
      <c r="Q237" s="39">
        <v>0</v>
      </c>
      <c r="R237" s="39">
        <v>0</v>
      </c>
      <c r="S237" s="39">
        <v>0</v>
      </c>
      <c r="T237" s="44">
        <v>0</v>
      </c>
      <c r="U237" s="44">
        <v>0</v>
      </c>
      <c r="V237" s="44">
        <v>0</v>
      </c>
      <c r="W237" s="29"/>
      <c r="X237" s="132"/>
    </row>
    <row r="238" spans="1:24" ht="15" hidden="1" customHeight="1" x14ac:dyDescent="0.25">
      <c r="A238" s="89">
        <v>14</v>
      </c>
      <c r="B238" s="42"/>
      <c r="C238" s="22">
        <v>0</v>
      </c>
      <c r="D238" s="23">
        <v>0</v>
      </c>
      <c r="E238" s="65">
        <f t="shared" si="35"/>
        <v>0</v>
      </c>
      <c r="F238" s="3" t="str">
        <f t="shared" si="36"/>
        <v>NO BET</v>
      </c>
      <c r="G238" s="66"/>
      <c r="H238" s="67">
        <f t="shared" si="37"/>
        <v>0</v>
      </c>
      <c r="I238" s="68"/>
      <c r="J238" s="29"/>
      <c r="K238" s="29"/>
      <c r="L238" s="88">
        <f t="shared" si="38"/>
        <v>0</v>
      </c>
      <c r="M238" s="132"/>
      <c r="N238" s="51">
        <v>14</v>
      </c>
      <c r="O238" s="42"/>
      <c r="P238" s="39">
        <v>0</v>
      </c>
      <c r="Q238" s="39">
        <v>0</v>
      </c>
      <c r="R238" s="39">
        <v>0</v>
      </c>
      <c r="S238" s="39">
        <v>0</v>
      </c>
      <c r="T238" s="44">
        <v>0</v>
      </c>
      <c r="U238" s="44">
        <v>0</v>
      </c>
      <c r="V238" s="44">
        <v>0</v>
      </c>
      <c r="W238" s="29"/>
      <c r="X238" s="132"/>
    </row>
    <row r="239" spans="1:24" ht="15" hidden="1" customHeight="1" x14ac:dyDescent="0.25">
      <c r="A239" s="89">
        <v>15</v>
      </c>
      <c r="B239" s="45"/>
      <c r="C239" s="26">
        <v>0</v>
      </c>
      <c r="D239" s="27">
        <v>0</v>
      </c>
      <c r="E239" s="61">
        <f t="shared" si="35"/>
        <v>0</v>
      </c>
      <c r="F239" s="46" t="str">
        <f t="shared" si="36"/>
        <v>NO BET</v>
      </c>
      <c r="G239" s="62"/>
      <c r="H239" s="63">
        <f t="shared" si="37"/>
        <v>0</v>
      </c>
      <c r="I239" s="64"/>
      <c r="J239" s="47"/>
      <c r="K239" s="47"/>
      <c r="L239" s="88">
        <f t="shared" si="38"/>
        <v>0</v>
      </c>
      <c r="M239" s="132"/>
      <c r="N239" s="47">
        <v>15</v>
      </c>
      <c r="O239" s="45"/>
      <c r="P239" s="48">
        <v>0</v>
      </c>
      <c r="Q239" s="48">
        <v>0</v>
      </c>
      <c r="R239" s="48">
        <v>0</v>
      </c>
      <c r="S239" s="48">
        <v>0</v>
      </c>
      <c r="T239" s="49">
        <v>0</v>
      </c>
      <c r="U239" s="49">
        <v>0</v>
      </c>
      <c r="V239" s="49">
        <v>0</v>
      </c>
      <c r="W239" s="29"/>
      <c r="X239" s="132"/>
    </row>
    <row r="240" spans="1:24" ht="15" hidden="1" customHeight="1" x14ac:dyDescent="0.25">
      <c r="A240" s="89">
        <v>16</v>
      </c>
      <c r="B240" s="42"/>
      <c r="C240" s="22">
        <v>0</v>
      </c>
      <c r="D240" s="23">
        <v>0</v>
      </c>
      <c r="E240" s="65">
        <f t="shared" si="35"/>
        <v>0</v>
      </c>
      <c r="F240" s="3" t="str">
        <f t="shared" si="36"/>
        <v>NO BET</v>
      </c>
      <c r="G240" s="66"/>
      <c r="H240" s="67">
        <f t="shared" si="37"/>
        <v>0</v>
      </c>
      <c r="I240" s="68"/>
      <c r="J240" s="29"/>
      <c r="K240" s="29"/>
      <c r="L240" s="88">
        <f t="shared" si="38"/>
        <v>0</v>
      </c>
      <c r="M240" s="132"/>
      <c r="N240" s="51">
        <v>16</v>
      </c>
      <c r="O240" s="42"/>
      <c r="P240" s="39">
        <v>0</v>
      </c>
      <c r="Q240" s="39">
        <v>0</v>
      </c>
      <c r="R240" s="39">
        <v>0</v>
      </c>
      <c r="S240" s="39">
        <v>0</v>
      </c>
      <c r="T240" s="44">
        <v>0</v>
      </c>
      <c r="U240" s="44">
        <v>0</v>
      </c>
      <c r="V240" s="44">
        <v>0</v>
      </c>
      <c r="W240" s="29"/>
      <c r="X240" s="132"/>
    </row>
    <row r="241" spans="1:24" ht="15" hidden="1" customHeight="1" x14ac:dyDescent="0.3">
      <c r="A241" s="89">
        <v>17</v>
      </c>
      <c r="B241" s="28"/>
      <c r="C241" s="22">
        <v>0</v>
      </c>
      <c r="D241" s="23">
        <v>0</v>
      </c>
      <c r="E241" s="65">
        <f t="shared" si="35"/>
        <v>0</v>
      </c>
      <c r="F241" s="3" t="str">
        <f t="shared" si="36"/>
        <v>NO BET</v>
      </c>
      <c r="G241" s="66"/>
      <c r="H241" s="67">
        <f t="shared" si="37"/>
        <v>0</v>
      </c>
      <c r="I241" s="68"/>
      <c r="J241" s="29"/>
      <c r="K241" s="29"/>
      <c r="L241" s="88">
        <f t="shared" si="38"/>
        <v>0</v>
      </c>
      <c r="M241" s="132"/>
      <c r="N241" s="51">
        <v>17</v>
      </c>
      <c r="O241" s="40"/>
      <c r="P241" s="39">
        <v>0</v>
      </c>
      <c r="Q241" s="39">
        <v>0</v>
      </c>
      <c r="R241" s="39">
        <v>0</v>
      </c>
      <c r="S241" s="39">
        <v>0</v>
      </c>
      <c r="T241" s="44">
        <v>0</v>
      </c>
      <c r="U241" s="44">
        <v>0</v>
      </c>
      <c r="V241" s="44">
        <v>0</v>
      </c>
      <c r="W241" s="29"/>
      <c r="X241" s="132"/>
    </row>
    <row r="242" spans="1:24" ht="15" hidden="1" customHeight="1" x14ac:dyDescent="0.3">
      <c r="A242" s="89">
        <v>18</v>
      </c>
      <c r="B242" s="28"/>
      <c r="C242" s="22">
        <v>0</v>
      </c>
      <c r="D242" s="23">
        <v>0</v>
      </c>
      <c r="E242" s="65">
        <f t="shared" si="35"/>
        <v>0</v>
      </c>
      <c r="F242" s="3" t="str">
        <f t="shared" si="36"/>
        <v>NO BET</v>
      </c>
      <c r="G242" s="66"/>
      <c r="H242" s="67">
        <f t="shared" si="37"/>
        <v>0</v>
      </c>
      <c r="I242" s="68"/>
      <c r="J242" s="29"/>
      <c r="K242" s="29"/>
      <c r="L242" s="88">
        <f t="shared" si="38"/>
        <v>0</v>
      </c>
      <c r="M242" s="132"/>
      <c r="N242" s="51">
        <v>18</v>
      </c>
      <c r="O242" s="40"/>
      <c r="P242" s="39">
        <v>0</v>
      </c>
      <c r="Q242" s="39">
        <v>0</v>
      </c>
      <c r="R242" s="39">
        <v>0</v>
      </c>
      <c r="S242" s="39">
        <v>0</v>
      </c>
      <c r="T242" s="44">
        <v>0</v>
      </c>
      <c r="U242" s="44">
        <v>0</v>
      </c>
      <c r="V242" s="44">
        <v>0</v>
      </c>
      <c r="W242" s="29"/>
      <c r="X242" s="132"/>
    </row>
    <row r="243" spans="1:24" ht="15" hidden="1" customHeight="1" x14ac:dyDescent="0.3">
      <c r="A243" s="89">
        <v>19</v>
      </c>
      <c r="B243" s="28"/>
      <c r="C243" s="22">
        <v>0</v>
      </c>
      <c r="D243" s="23">
        <v>0</v>
      </c>
      <c r="E243" s="65">
        <f t="shared" si="35"/>
        <v>0</v>
      </c>
      <c r="F243" s="3" t="str">
        <f t="shared" si="36"/>
        <v>NO BET</v>
      </c>
      <c r="G243" s="66"/>
      <c r="H243" s="67">
        <f t="shared" si="37"/>
        <v>0</v>
      </c>
      <c r="I243" s="68"/>
      <c r="J243" s="29"/>
      <c r="K243" s="29"/>
      <c r="L243" s="88">
        <f t="shared" si="38"/>
        <v>0</v>
      </c>
      <c r="M243" s="132"/>
      <c r="N243" s="51">
        <v>19</v>
      </c>
      <c r="O243" s="40"/>
      <c r="P243" s="39">
        <v>0</v>
      </c>
      <c r="Q243" s="39">
        <v>0</v>
      </c>
      <c r="R243" s="39">
        <v>0</v>
      </c>
      <c r="S243" s="39">
        <v>0</v>
      </c>
      <c r="T243" s="44">
        <v>0</v>
      </c>
      <c r="U243" s="44">
        <v>0</v>
      </c>
      <c r="V243" s="44">
        <v>0</v>
      </c>
      <c r="W243" s="29"/>
      <c r="X243" s="132"/>
    </row>
    <row r="244" spans="1:24" ht="15" hidden="1" customHeight="1" x14ac:dyDescent="0.3">
      <c r="A244" s="89">
        <v>20</v>
      </c>
      <c r="B244" s="28"/>
      <c r="C244" s="22">
        <v>0</v>
      </c>
      <c r="D244" s="23">
        <v>0</v>
      </c>
      <c r="E244" s="65">
        <f t="shared" si="35"/>
        <v>0</v>
      </c>
      <c r="F244" s="3" t="str">
        <f t="shared" si="36"/>
        <v>NO BET</v>
      </c>
      <c r="G244" s="66"/>
      <c r="H244" s="67">
        <f t="shared" si="37"/>
        <v>0</v>
      </c>
      <c r="I244" s="69"/>
      <c r="J244" s="29"/>
      <c r="K244" s="29"/>
      <c r="L244" s="88">
        <f t="shared" si="38"/>
        <v>0</v>
      </c>
      <c r="M244" s="132"/>
      <c r="N244" s="51">
        <v>20</v>
      </c>
      <c r="O244" s="40"/>
      <c r="P244" s="39">
        <v>0</v>
      </c>
      <c r="Q244" s="39">
        <v>0</v>
      </c>
      <c r="R244" s="39">
        <v>0</v>
      </c>
      <c r="S244" s="39">
        <v>0</v>
      </c>
      <c r="T244" s="44">
        <v>0</v>
      </c>
      <c r="U244" s="44">
        <v>0</v>
      </c>
      <c r="V244" s="44">
        <v>0</v>
      </c>
      <c r="W244" s="29"/>
      <c r="X244" s="132"/>
    </row>
    <row r="245" spans="1:24" ht="15" hidden="1" customHeight="1" x14ac:dyDescent="0.3">
      <c r="A245" s="89">
        <v>21</v>
      </c>
      <c r="B245" s="30"/>
      <c r="C245" s="22">
        <v>0</v>
      </c>
      <c r="D245" s="23">
        <v>0</v>
      </c>
      <c r="E245" s="65">
        <f t="shared" si="35"/>
        <v>0</v>
      </c>
      <c r="F245" s="3" t="str">
        <f t="shared" si="36"/>
        <v>NO BET</v>
      </c>
      <c r="G245" s="66"/>
      <c r="H245" s="67">
        <f t="shared" si="37"/>
        <v>0</v>
      </c>
      <c r="I245" s="68"/>
      <c r="J245" s="29"/>
      <c r="K245" s="29"/>
      <c r="L245" s="88">
        <f t="shared" si="38"/>
        <v>0</v>
      </c>
      <c r="M245" s="132"/>
      <c r="N245" s="51">
        <v>21</v>
      </c>
      <c r="O245" s="40"/>
      <c r="P245" s="39">
        <v>0</v>
      </c>
      <c r="Q245" s="39">
        <v>0</v>
      </c>
      <c r="R245" s="39">
        <v>0</v>
      </c>
      <c r="S245" s="39">
        <v>0</v>
      </c>
      <c r="T245" s="44">
        <v>0</v>
      </c>
      <c r="U245" s="44">
        <v>0</v>
      </c>
      <c r="V245" s="44">
        <v>0</v>
      </c>
      <c r="W245" s="29"/>
      <c r="X245" s="132"/>
    </row>
    <row r="246" spans="1:24" ht="15" hidden="1" customHeight="1" x14ac:dyDescent="0.3">
      <c r="A246" s="89">
        <v>22</v>
      </c>
      <c r="B246" s="28"/>
      <c r="C246" s="26">
        <v>0</v>
      </c>
      <c r="D246" s="27">
        <v>0</v>
      </c>
      <c r="E246" s="65">
        <f t="shared" si="35"/>
        <v>0</v>
      </c>
      <c r="F246" s="3" t="str">
        <f t="shared" si="36"/>
        <v>NO BET</v>
      </c>
      <c r="G246" s="66"/>
      <c r="H246" s="67">
        <f t="shared" si="37"/>
        <v>0</v>
      </c>
      <c r="I246" s="68"/>
      <c r="J246" s="29"/>
      <c r="K246" s="29"/>
      <c r="L246" s="88">
        <f t="shared" si="38"/>
        <v>0</v>
      </c>
      <c r="M246" s="132"/>
      <c r="N246" s="51">
        <v>22</v>
      </c>
      <c r="O246" s="40"/>
      <c r="P246" s="39">
        <v>0</v>
      </c>
      <c r="Q246" s="39">
        <v>0</v>
      </c>
      <c r="R246" s="39">
        <v>0</v>
      </c>
      <c r="S246" s="39">
        <v>0</v>
      </c>
      <c r="T246" s="44">
        <v>0</v>
      </c>
      <c r="U246" s="44">
        <v>0</v>
      </c>
      <c r="V246" s="44">
        <v>0</v>
      </c>
      <c r="W246" s="29"/>
      <c r="X246" s="132"/>
    </row>
    <row r="247" spans="1:24" ht="15" hidden="1" customHeight="1" x14ac:dyDescent="0.3">
      <c r="A247" s="89">
        <v>23</v>
      </c>
      <c r="B247" s="28"/>
      <c r="C247" s="22">
        <v>0</v>
      </c>
      <c r="D247" s="23">
        <v>0</v>
      </c>
      <c r="E247" s="65">
        <f t="shared" si="35"/>
        <v>0</v>
      </c>
      <c r="F247" s="3" t="str">
        <f t="shared" si="36"/>
        <v>NO BET</v>
      </c>
      <c r="G247" s="66"/>
      <c r="H247" s="67">
        <f t="shared" si="37"/>
        <v>0</v>
      </c>
      <c r="I247" s="68"/>
      <c r="J247" s="29"/>
      <c r="K247" s="29"/>
      <c r="L247" s="88">
        <f t="shared" si="38"/>
        <v>0</v>
      </c>
      <c r="M247" s="132"/>
      <c r="N247" s="51">
        <v>23</v>
      </c>
      <c r="O247" s="40"/>
      <c r="P247" s="39">
        <v>0</v>
      </c>
      <c r="Q247" s="39">
        <v>0</v>
      </c>
      <c r="R247" s="39">
        <v>0</v>
      </c>
      <c r="S247" s="39">
        <v>0</v>
      </c>
      <c r="T247" s="44">
        <v>0</v>
      </c>
      <c r="U247" s="44">
        <v>0</v>
      </c>
      <c r="V247" s="44">
        <v>0</v>
      </c>
      <c r="W247" s="29"/>
      <c r="X247" s="132"/>
    </row>
    <row r="248" spans="1:24" ht="15" hidden="1" customHeight="1" x14ac:dyDescent="0.3">
      <c r="A248" s="89">
        <v>24</v>
      </c>
      <c r="B248" s="28"/>
      <c r="C248" s="22">
        <v>0</v>
      </c>
      <c r="D248" s="23">
        <v>0</v>
      </c>
      <c r="E248" s="65">
        <f t="shared" si="35"/>
        <v>0</v>
      </c>
      <c r="F248" s="3" t="str">
        <f t="shared" si="36"/>
        <v>NO BET</v>
      </c>
      <c r="G248" s="66"/>
      <c r="H248" s="67">
        <f t="shared" si="37"/>
        <v>0</v>
      </c>
      <c r="I248" s="68"/>
      <c r="J248" s="29"/>
      <c r="K248" s="29"/>
      <c r="L248" s="88">
        <f t="shared" si="38"/>
        <v>0</v>
      </c>
      <c r="M248" s="132"/>
      <c r="N248" s="51">
        <v>24</v>
      </c>
      <c r="O248" s="40"/>
      <c r="P248" s="39">
        <v>0</v>
      </c>
      <c r="Q248" s="39">
        <v>0</v>
      </c>
      <c r="R248" s="39">
        <v>0</v>
      </c>
      <c r="S248" s="39">
        <v>0</v>
      </c>
      <c r="T248" s="44">
        <v>0</v>
      </c>
      <c r="U248" s="44">
        <v>0</v>
      </c>
      <c r="V248" s="44">
        <v>0</v>
      </c>
      <c r="W248" s="29"/>
      <c r="X248" s="132"/>
    </row>
    <row r="249" spans="1:24" ht="15" hidden="1" customHeight="1" x14ac:dyDescent="0.25">
      <c r="N249" s="321"/>
      <c r="O249" s="321"/>
      <c r="P249" s="321"/>
      <c r="Q249" s="321"/>
      <c r="R249" s="321"/>
      <c r="S249" s="321"/>
      <c r="T249" s="321"/>
      <c r="U249" s="29"/>
      <c r="V249" s="91"/>
    </row>
    <row r="250" spans="1:24" ht="15" hidden="1" customHeight="1" x14ac:dyDescent="0.25">
      <c r="A250" s="24"/>
      <c r="B250" s="209" t="s">
        <v>213</v>
      </c>
      <c r="C250" s="2"/>
      <c r="D250" s="4"/>
      <c r="E250" s="5" t="s">
        <v>11</v>
      </c>
      <c r="F250" s="6">
        <f>SUM(F225:F248)</f>
        <v>0</v>
      </c>
      <c r="G250" s="7" t="s">
        <v>12</v>
      </c>
      <c r="H250" s="6">
        <f>SUM(H225:H249)</f>
        <v>0</v>
      </c>
      <c r="N250" s="136"/>
      <c r="O250" s="321"/>
      <c r="P250" s="321"/>
      <c r="Q250" s="136"/>
      <c r="R250" s="136"/>
      <c r="S250" s="136"/>
      <c r="T250" s="136"/>
      <c r="U250" s="139" t="s">
        <v>18</v>
      </c>
      <c r="V250" s="140"/>
      <c r="W250" s="141"/>
    </row>
    <row r="251" spans="1:24" ht="15" hidden="1" customHeight="1" x14ac:dyDescent="0.25"/>
    <row r="252" spans="1:24" ht="15" customHeight="1" x14ac:dyDescent="0.25">
      <c r="E252" s="334" t="s">
        <v>46</v>
      </c>
      <c r="F252" s="334"/>
      <c r="G252" s="334"/>
      <c r="H252" s="21">
        <f>H33+H64+H95+H126+H157+H188+H219+H250</f>
        <v>42.963025580165109</v>
      </c>
      <c r="P252" s="334" t="s">
        <v>53</v>
      </c>
      <c r="Q252" s="334"/>
      <c r="R252" s="334"/>
      <c r="S252" s="137">
        <v>353</v>
      </c>
      <c r="T252" s="138"/>
    </row>
    <row r="253" spans="1:24" ht="15" customHeight="1" x14ac:dyDescent="0.35">
      <c r="E253" s="72"/>
      <c r="F253" s="58"/>
      <c r="G253" s="59"/>
      <c r="H253" s="58"/>
      <c r="I253" s="72"/>
    </row>
    <row r="254" spans="1:24" ht="15" customHeight="1" x14ac:dyDescent="0.25">
      <c r="A254" s="332" t="s">
        <v>24</v>
      </c>
      <c r="B254" s="332"/>
      <c r="C254" s="332"/>
      <c r="D254" s="332"/>
      <c r="E254" s="332"/>
      <c r="F254" s="332"/>
      <c r="G254" s="332"/>
      <c r="H254" s="332"/>
      <c r="I254" s="332"/>
      <c r="J254" s="332"/>
      <c r="K254" s="332"/>
      <c r="L254" s="332"/>
      <c r="M254" s="332"/>
      <c r="N254" s="332"/>
      <c r="O254" s="332"/>
      <c r="P254" s="332"/>
      <c r="Q254" s="332"/>
      <c r="R254" s="332"/>
      <c r="S254" s="332"/>
      <c r="T254" s="332"/>
      <c r="U254" s="332"/>
      <c r="V254" s="332"/>
      <c r="W254" s="9"/>
    </row>
    <row r="255" spans="1:24" ht="15" customHeight="1" x14ac:dyDescent="0.25">
      <c r="A255" s="332"/>
      <c r="B255" s="332"/>
      <c r="C255" s="332"/>
      <c r="D255" s="332"/>
      <c r="E255" s="332"/>
      <c r="F255" s="332"/>
      <c r="G255" s="332"/>
      <c r="H255" s="332"/>
      <c r="I255" s="332"/>
      <c r="J255" s="332"/>
      <c r="K255" s="332"/>
      <c r="L255" s="332"/>
      <c r="M255" s="332"/>
      <c r="N255" s="332"/>
      <c r="O255" s="332"/>
      <c r="P255" s="332"/>
      <c r="Q255" s="332"/>
      <c r="R255" s="332"/>
      <c r="S255" s="332"/>
      <c r="T255" s="332"/>
      <c r="U255" s="332"/>
      <c r="V255" s="332"/>
      <c r="W255" s="9"/>
    </row>
    <row r="256" spans="1:24" ht="15" customHeight="1" x14ac:dyDescent="0.25">
      <c r="A256" s="332"/>
      <c r="B256" s="332"/>
      <c r="C256" s="332"/>
      <c r="D256" s="332"/>
      <c r="E256" s="332"/>
      <c r="F256" s="332"/>
      <c r="G256" s="332"/>
      <c r="H256" s="332"/>
      <c r="I256" s="332"/>
      <c r="J256" s="332"/>
      <c r="K256" s="332"/>
      <c r="L256" s="332"/>
      <c r="M256" s="332"/>
      <c r="N256" s="332"/>
      <c r="O256" s="332"/>
      <c r="P256" s="332"/>
      <c r="Q256" s="332"/>
      <c r="R256" s="332"/>
      <c r="S256" s="332"/>
      <c r="T256" s="332"/>
      <c r="U256" s="332"/>
      <c r="V256" s="332"/>
      <c r="W256" s="9"/>
    </row>
  </sheetData>
  <mergeCells count="124">
    <mergeCell ref="W161:W162"/>
    <mergeCell ref="O188:P188"/>
    <mergeCell ref="W192:W193"/>
    <mergeCell ref="O219:P219"/>
    <mergeCell ref="W223:W224"/>
    <mergeCell ref="O250:P250"/>
    <mergeCell ref="I1:J1"/>
    <mergeCell ref="O33:P33"/>
    <mergeCell ref="W37:W38"/>
    <mergeCell ref="O64:P64"/>
    <mergeCell ref="W68:W69"/>
    <mergeCell ref="O95:P95"/>
    <mergeCell ref="W99:W100"/>
    <mergeCell ref="O126:P126"/>
    <mergeCell ref="W130:W131"/>
    <mergeCell ref="J4:J5"/>
    <mergeCell ref="K4:K5"/>
    <mergeCell ref="K6:K7"/>
    <mergeCell ref="K66:K67"/>
    <mergeCell ref="K37:K38"/>
    <mergeCell ref="K68:K69"/>
    <mergeCell ref="K99:K100"/>
    <mergeCell ref="K130:K131"/>
    <mergeCell ref="J66:J67"/>
    <mergeCell ref="P252:R252"/>
    <mergeCell ref="A254:V256"/>
    <mergeCell ref="K223:K224"/>
    <mergeCell ref="E252:G252"/>
    <mergeCell ref="E221:E222"/>
    <mergeCell ref="F221:F222"/>
    <mergeCell ref="G221:G222"/>
    <mergeCell ref="H221:H222"/>
    <mergeCell ref="J221:J222"/>
    <mergeCell ref="K221:K222"/>
    <mergeCell ref="C222:D222"/>
    <mergeCell ref="N249:T249"/>
    <mergeCell ref="D223:D224"/>
    <mergeCell ref="E223:E224"/>
    <mergeCell ref="I222:I224"/>
    <mergeCell ref="J128:J129"/>
    <mergeCell ref="D6:D7"/>
    <mergeCell ref="E6:E7"/>
    <mergeCell ref="G66:G67"/>
    <mergeCell ref="H66:H67"/>
    <mergeCell ref="E128:E129"/>
    <mergeCell ref="F128:F129"/>
    <mergeCell ref="C67:D67"/>
    <mergeCell ref="D68:D69"/>
    <mergeCell ref="E68:E69"/>
    <mergeCell ref="E66:E67"/>
    <mergeCell ref="F66:F67"/>
    <mergeCell ref="C129:D129"/>
    <mergeCell ref="C97:D97"/>
    <mergeCell ref="C98:D98"/>
    <mergeCell ref="D99:D100"/>
    <mergeCell ref="E99:E100"/>
    <mergeCell ref="W6:W7"/>
    <mergeCell ref="N32:T32"/>
    <mergeCell ref="C35:D35"/>
    <mergeCell ref="C36:D36"/>
    <mergeCell ref="N63:T63"/>
    <mergeCell ref="D37:D38"/>
    <mergeCell ref="E37:E38"/>
    <mergeCell ref="J35:J36"/>
    <mergeCell ref="E35:E36"/>
    <mergeCell ref="F35:F36"/>
    <mergeCell ref="G35:G36"/>
    <mergeCell ref="H35:H36"/>
    <mergeCell ref="K35:K36"/>
    <mergeCell ref="E161:E162"/>
    <mergeCell ref="D130:D131"/>
    <mergeCell ref="E130:E131"/>
    <mergeCell ref="E159:E160"/>
    <mergeCell ref="F159:F160"/>
    <mergeCell ref="G159:G160"/>
    <mergeCell ref="H159:H160"/>
    <mergeCell ref="C128:D128"/>
    <mergeCell ref="C4:D4"/>
    <mergeCell ref="C5:D5"/>
    <mergeCell ref="E4:E5"/>
    <mergeCell ref="F4:F5"/>
    <mergeCell ref="G4:G5"/>
    <mergeCell ref="H4:H5"/>
    <mergeCell ref="C66:D66"/>
    <mergeCell ref="G128:G129"/>
    <mergeCell ref="H128:H129"/>
    <mergeCell ref="C191:D191"/>
    <mergeCell ref="N218:T218"/>
    <mergeCell ref="C221:D221"/>
    <mergeCell ref="D192:D193"/>
    <mergeCell ref="E192:E193"/>
    <mergeCell ref="E190:E191"/>
    <mergeCell ref="F190:F191"/>
    <mergeCell ref="G190:G191"/>
    <mergeCell ref="H190:H191"/>
    <mergeCell ref="J190:J191"/>
    <mergeCell ref="K190:K191"/>
    <mergeCell ref="C190:D190"/>
    <mergeCell ref="K192:K193"/>
    <mergeCell ref="I191:I193"/>
    <mergeCell ref="N156:T156"/>
    <mergeCell ref="C159:D159"/>
    <mergeCell ref="C160:D160"/>
    <mergeCell ref="J159:J160"/>
    <mergeCell ref="K159:K160"/>
    <mergeCell ref="K161:K162"/>
    <mergeCell ref="N187:T187"/>
    <mergeCell ref="I5:I7"/>
    <mergeCell ref="I36:I38"/>
    <mergeCell ref="I67:I69"/>
    <mergeCell ref="I98:I100"/>
    <mergeCell ref="I129:I131"/>
    <mergeCell ref="I160:I162"/>
    <mergeCell ref="N94:T94"/>
    <mergeCell ref="K128:K129"/>
    <mergeCell ref="O157:P157"/>
    <mergeCell ref="N125:T125"/>
    <mergeCell ref="K97:K98"/>
    <mergeCell ref="E97:E98"/>
    <mergeCell ref="F97:F98"/>
    <mergeCell ref="G97:G98"/>
    <mergeCell ref="H97:H98"/>
    <mergeCell ref="J97:J98"/>
    <mergeCell ref="D161:D162"/>
  </mergeCells>
  <dataValidations count="2">
    <dataValidation type="list" allowBlank="1" showInputMessage="1" showErrorMessage="1" sqref="B35 N35" xr:uid="{3062BFD6-857C-43B5-931D-CB8764293484}">
      <formula1>#REF!</formula1>
    </dataValidation>
    <dataValidation type="list" allowBlank="1" showInputMessage="1" showErrorMessage="1" sqref="B4 N4" xr:uid="{701B48CD-8BA5-4B2E-A933-EADD5F945321}">
      <formula1>#REF!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0FD84-6760-4622-A0CF-CDB8753090FD}">
  <dimension ref="A1:X256"/>
  <sheetViews>
    <sheetView topLeftCell="A157" workbookViewId="0">
      <selection activeCell="U252" sqref="U252"/>
    </sheetView>
  </sheetViews>
  <sheetFormatPr defaultRowHeight="15" x14ac:dyDescent="0.25"/>
  <cols>
    <col min="1" max="1" width="6.7109375" style="11" customWidth="1"/>
    <col min="2" max="2" width="24.7109375" style="11" customWidth="1"/>
    <col min="3" max="4" width="9.7109375" style="11" customWidth="1"/>
    <col min="5" max="5" width="9.7109375" style="70" customWidth="1"/>
    <col min="6" max="12" width="9.7109375" style="11" customWidth="1"/>
    <col min="13" max="13" width="5.7109375" style="11" customWidth="1"/>
    <col min="14" max="14" width="8.7109375" style="11" customWidth="1"/>
    <col min="15" max="15" width="24.7109375" style="11" customWidth="1"/>
    <col min="16" max="19" width="9.7109375" style="11" customWidth="1"/>
    <col min="20" max="22" width="17.7109375" style="11" customWidth="1"/>
    <col min="23" max="23" width="7.7109375" style="11" customWidth="1"/>
    <col min="24" max="24" width="7.28515625" style="11" customWidth="1"/>
    <col min="25" max="16384" width="9.140625" style="11"/>
  </cols>
  <sheetData>
    <row r="1" spans="1:24" ht="15.75" x14ac:dyDescent="0.25">
      <c r="A1" s="38" t="s">
        <v>71</v>
      </c>
      <c r="B1" s="38"/>
      <c r="C1" s="38"/>
      <c r="D1" s="38"/>
      <c r="E1" s="60"/>
      <c r="F1" s="9"/>
      <c r="G1" s="9"/>
      <c r="H1" s="9"/>
      <c r="I1" s="324" t="s">
        <v>413</v>
      </c>
      <c r="J1" s="324"/>
      <c r="K1" s="9"/>
    </row>
    <row r="2" spans="1:24" ht="15.75" x14ac:dyDescent="0.25">
      <c r="A2" s="38"/>
      <c r="B2" s="38"/>
      <c r="C2" s="38"/>
      <c r="D2" s="38"/>
      <c r="E2" s="60"/>
      <c r="F2" s="9"/>
      <c r="G2" s="9"/>
      <c r="H2" s="9"/>
      <c r="I2" s="9"/>
      <c r="J2" s="9"/>
      <c r="K2" s="9"/>
    </row>
    <row r="4" spans="1:24" ht="15" customHeight="1" x14ac:dyDescent="0.25">
      <c r="A4" s="50" t="s">
        <v>6</v>
      </c>
      <c r="B4" s="8" t="s">
        <v>5</v>
      </c>
      <c r="C4" s="323" t="s">
        <v>177</v>
      </c>
      <c r="D4" s="323"/>
      <c r="E4" s="320" t="s">
        <v>10</v>
      </c>
      <c r="F4" s="327">
        <v>0.9</v>
      </c>
      <c r="G4" s="328" t="s">
        <v>2</v>
      </c>
      <c r="H4" s="329">
        <v>100</v>
      </c>
      <c r="I4" s="144" t="s">
        <v>1</v>
      </c>
      <c r="J4" s="330" t="s">
        <v>21</v>
      </c>
      <c r="K4" s="330" t="s">
        <v>21</v>
      </c>
      <c r="L4" s="9"/>
      <c r="N4" s="50" t="s">
        <v>6</v>
      </c>
      <c r="O4" s="8" t="s">
        <v>5</v>
      </c>
      <c r="P4" s="31"/>
      <c r="Q4" s="31"/>
      <c r="R4" s="31"/>
      <c r="S4" s="31"/>
      <c r="T4" s="31"/>
      <c r="U4" s="31"/>
      <c r="V4" s="31"/>
      <c r="W4" s="143" t="s">
        <v>56</v>
      </c>
    </row>
    <row r="5" spans="1:24" ht="15" customHeight="1" x14ac:dyDescent="0.25">
      <c r="A5" s="8" t="s">
        <v>7</v>
      </c>
      <c r="B5" s="43">
        <v>2</v>
      </c>
      <c r="C5" s="323" t="s">
        <v>178</v>
      </c>
      <c r="D5" s="323"/>
      <c r="E5" s="320"/>
      <c r="F5" s="327"/>
      <c r="G5" s="328"/>
      <c r="H5" s="329"/>
      <c r="I5" s="322" t="s">
        <v>61</v>
      </c>
      <c r="J5" s="330"/>
      <c r="K5" s="330"/>
      <c r="L5" s="8"/>
      <c r="M5" s="2"/>
      <c r="N5" s="8" t="s">
        <v>7</v>
      </c>
      <c r="O5" s="50">
        <v>2</v>
      </c>
      <c r="P5" s="33"/>
      <c r="Q5" s="33"/>
      <c r="R5" s="33"/>
      <c r="S5" s="33"/>
      <c r="T5" s="33"/>
      <c r="U5" s="33"/>
      <c r="V5" s="32"/>
      <c r="W5" s="143" t="s">
        <v>57</v>
      </c>
      <c r="X5" s="2"/>
    </row>
    <row r="6" spans="1:24" ht="15" customHeight="1" x14ac:dyDescent="0.25">
      <c r="A6" s="9"/>
      <c r="B6" s="9" t="s">
        <v>176</v>
      </c>
      <c r="C6" s="9"/>
      <c r="D6" s="322" t="s">
        <v>25</v>
      </c>
      <c r="E6" s="331" t="s">
        <v>26</v>
      </c>
      <c r="F6" s="9"/>
      <c r="G6" s="9"/>
      <c r="H6" s="9"/>
      <c r="I6" s="322"/>
      <c r="J6" s="142" t="s">
        <v>45</v>
      </c>
      <c r="K6" s="333" t="s">
        <v>59</v>
      </c>
      <c r="L6" s="134" t="s">
        <v>27</v>
      </c>
      <c r="M6" s="2"/>
      <c r="N6" s="32"/>
      <c r="O6" s="33"/>
      <c r="P6" s="33" t="s">
        <v>60</v>
      </c>
      <c r="Q6" s="33"/>
      <c r="R6" s="33"/>
      <c r="S6" s="33"/>
      <c r="T6" s="33" t="s">
        <v>20</v>
      </c>
      <c r="U6" s="34"/>
      <c r="V6" s="34"/>
      <c r="W6" s="322" t="s">
        <v>39</v>
      </c>
      <c r="X6" s="2"/>
    </row>
    <row r="7" spans="1:24" ht="15" customHeight="1" x14ac:dyDescent="0.25">
      <c r="A7" s="35" t="s">
        <v>15</v>
      </c>
      <c r="B7" s="25"/>
      <c r="C7" s="1" t="s">
        <v>8</v>
      </c>
      <c r="D7" s="322"/>
      <c r="E7" s="331"/>
      <c r="F7" s="1" t="s">
        <v>0</v>
      </c>
      <c r="G7" s="1" t="s">
        <v>9</v>
      </c>
      <c r="H7" s="1" t="s">
        <v>3</v>
      </c>
      <c r="I7" s="322"/>
      <c r="J7" s="142" t="s">
        <v>30</v>
      </c>
      <c r="K7" s="333"/>
      <c r="L7" s="134" t="s">
        <v>28</v>
      </c>
      <c r="M7" s="2"/>
      <c r="N7" s="35" t="s">
        <v>16</v>
      </c>
      <c r="O7" s="35" t="s">
        <v>17</v>
      </c>
      <c r="P7" s="36" t="s">
        <v>67</v>
      </c>
      <c r="Q7" s="37" t="s">
        <v>68</v>
      </c>
      <c r="R7" s="37" t="s">
        <v>62</v>
      </c>
      <c r="S7" s="37" t="s">
        <v>63</v>
      </c>
      <c r="T7" s="37" t="s">
        <v>64</v>
      </c>
      <c r="U7" s="37" t="s">
        <v>65</v>
      </c>
      <c r="V7" s="37" t="s">
        <v>66</v>
      </c>
      <c r="W7" s="322"/>
      <c r="X7" s="2"/>
    </row>
    <row r="8" spans="1:24" ht="15" customHeight="1" x14ac:dyDescent="0.25">
      <c r="A8" s="89">
        <v>1</v>
      </c>
      <c r="B8" s="145" t="s">
        <v>179</v>
      </c>
      <c r="C8" s="26">
        <v>14.2</v>
      </c>
      <c r="D8" s="27">
        <v>15.5</v>
      </c>
      <c r="E8" s="61">
        <v>21</v>
      </c>
      <c r="F8" s="46"/>
      <c r="G8" s="62"/>
      <c r="H8" s="63" t="b">
        <f>IF(F8="NO BET",0,IF(G8&gt;1,F8*-1,IF(G8=1,SUM(F8*E8-F8,0))))</f>
        <v>0</v>
      </c>
      <c r="I8" s="64"/>
      <c r="J8" s="47"/>
      <c r="K8" s="47"/>
      <c r="L8" s="200">
        <v>1.22</v>
      </c>
      <c r="M8" s="132"/>
      <c r="N8" s="47">
        <v>1</v>
      </c>
      <c r="O8" s="145" t="s">
        <v>179</v>
      </c>
      <c r="P8" s="27">
        <v>15.5</v>
      </c>
      <c r="Q8" s="48">
        <v>16</v>
      </c>
      <c r="R8" s="236">
        <v>18.5</v>
      </c>
      <c r="S8" s="236">
        <v>21</v>
      </c>
      <c r="T8" s="49">
        <v>0</v>
      </c>
      <c r="U8" s="49">
        <v>0</v>
      </c>
      <c r="V8" s="49">
        <v>0</v>
      </c>
      <c r="W8" s="29"/>
      <c r="X8" s="132"/>
    </row>
    <row r="9" spans="1:24" ht="15" customHeight="1" x14ac:dyDescent="0.25">
      <c r="A9" s="178">
        <v>2</v>
      </c>
      <c r="B9" s="179" t="s">
        <v>186</v>
      </c>
      <c r="C9" s="244">
        <v>3.7</v>
      </c>
      <c r="D9" s="245">
        <v>2.8</v>
      </c>
      <c r="E9" s="182">
        <v>2.7</v>
      </c>
      <c r="F9" s="246" t="str">
        <f t="shared" ref="F9:F31" si="0">IF(I9="B", $H$4/C9*$F$4,IF(E9&lt;=C9,$I$4,IF(E9&gt;C9,SUM($H$4/C9*$F$4,0,ROUNDUP(,0)))))</f>
        <v>NO BET</v>
      </c>
      <c r="G9" s="247">
        <v>1</v>
      </c>
      <c r="H9" s="248">
        <f t="shared" ref="H9:H31" si="1">IF(F9="NO BET",0,IF(G9&gt;1,F9*-1,IF(G9=1,SUM(F9*E9-F9,0))))</f>
        <v>0</v>
      </c>
      <c r="I9" s="249"/>
      <c r="J9" s="250" t="s">
        <v>87</v>
      </c>
      <c r="K9" s="250" t="s">
        <v>87</v>
      </c>
      <c r="L9" s="211">
        <v>0</v>
      </c>
      <c r="M9" s="251"/>
      <c r="N9" s="250">
        <v>2</v>
      </c>
      <c r="O9" s="252" t="s">
        <v>186</v>
      </c>
      <c r="P9" s="245">
        <v>2.8</v>
      </c>
      <c r="Q9" s="253">
        <v>3.35</v>
      </c>
      <c r="R9" s="182">
        <v>3</v>
      </c>
      <c r="S9" s="182">
        <v>2.7</v>
      </c>
      <c r="T9" s="253">
        <v>0</v>
      </c>
      <c r="U9" s="253">
        <v>6350</v>
      </c>
      <c r="V9" s="253">
        <v>0</v>
      </c>
      <c r="W9" s="29" t="s">
        <v>382</v>
      </c>
      <c r="X9" s="132"/>
    </row>
    <row r="10" spans="1:24" ht="15" customHeight="1" x14ac:dyDescent="0.25">
      <c r="A10" s="161">
        <v>3</v>
      </c>
      <c r="B10" s="162" t="s">
        <v>183</v>
      </c>
      <c r="C10" s="165">
        <v>7.5</v>
      </c>
      <c r="D10" s="166">
        <v>6.4</v>
      </c>
      <c r="E10" s="65">
        <v>11</v>
      </c>
      <c r="F10" s="3">
        <f t="shared" si="0"/>
        <v>12</v>
      </c>
      <c r="G10" s="66">
        <v>2</v>
      </c>
      <c r="H10" s="67">
        <f t="shared" si="1"/>
        <v>-12</v>
      </c>
      <c r="I10" s="68"/>
      <c r="J10" s="29" t="s">
        <v>87</v>
      </c>
      <c r="K10" s="29" t="s">
        <v>87</v>
      </c>
      <c r="L10" s="87">
        <v>0</v>
      </c>
      <c r="M10" s="132"/>
      <c r="N10" s="51">
        <v>3</v>
      </c>
      <c r="O10" s="145" t="s">
        <v>183</v>
      </c>
      <c r="P10" s="23">
        <v>6.4</v>
      </c>
      <c r="Q10" s="39">
        <v>6.4</v>
      </c>
      <c r="R10" s="74">
        <v>8.4</v>
      </c>
      <c r="S10" s="74">
        <v>11</v>
      </c>
      <c r="T10" s="44">
        <v>0</v>
      </c>
      <c r="U10" s="44">
        <v>140</v>
      </c>
      <c r="V10" s="44">
        <v>0</v>
      </c>
      <c r="W10" s="29"/>
      <c r="X10" s="132"/>
    </row>
    <row r="11" spans="1:24" ht="15" customHeight="1" x14ac:dyDescent="0.25">
      <c r="A11" s="161">
        <v>4</v>
      </c>
      <c r="B11" s="162" t="s">
        <v>184</v>
      </c>
      <c r="C11" s="165">
        <v>5</v>
      </c>
      <c r="D11" s="166">
        <v>6</v>
      </c>
      <c r="E11" s="65">
        <v>12.5</v>
      </c>
      <c r="F11" s="3">
        <f t="shared" si="0"/>
        <v>18</v>
      </c>
      <c r="G11" s="66">
        <v>2</v>
      </c>
      <c r="H11" s="67">
        <f t="shared" si="1"/>
        <v>-18</v>
      </c>
      <c r="I11" s="68"/>
      <c r="J11" s="29"/>
      <c r="K11" s="29" t="s">
        <v>87</v>
      </c>
      <c r="L11" s="87">
        <v>0</v>
      </c>
      <c r="M11" s="132"/>
      <c r="N11" s="51">
        <v>4</v>
      </c>
      <c r="O11" s="145" t="s">
        <v>184</v>
      </c>
      <c r="P11" s="23">
        <v>6</v>
      </c>
      <c r="Q11" s="39">
        <v>6.6</v>
      </c>
      <c r="R11" s="74">
        <v>7.8</v>
      </c>
      <c r="S11" s="74">
        <v>12.5</v>
      </c>
      <c r="T11" s="44">
        <v>0</v>
      </c>
      <c r="U11" s="44">
        <v>0</v>
      </c>
      <c r="V11" s="44">
        <v>0</v>
      </c>
      <c r="W11" s="29"/>
      <c r="X11" s="132"/>
    </row>
    <row r="12" spans="1:24" ht="15" customHeight="1" x14ac:dyDescent="0.25">
      <c r="A12" s="167">
        <v>5</v>
      </c>
      <c r="B12" s="168" t="s">
        <v>185</v>
      </c>
      <c r="C12" s="171">
        <v>6.5</v>
      </c>
      <c r="D12" s="172">
        <v>4.3</v>
      </c>
      <c r="E12" s="65">
        <v>5.7</v>
      </c>
      <c r="F12" s="3" t="str">
        <f t="shared" si="0"/>
        <v>NO BET</v>
      </c>
      <c r="G12" s="66"/>
      <c r="H12" s="67">
        <f t="shared" si="1"/>
        <v>0</v>
      </c>
      <c r="I12" s="68"/>
      <c r="J12" s="29" t="s">
        <v>87</v>
      </c>
      <c r="K12" s="29" t="s">
        <v>87</v>
      </c>
      <c r="L12" s="87">
        <v>0</v>
      </c>
      <c r="M12" s="132"/>
      <c r="N12" s="51">
        <v>5</v>
      </c>
      <c r="O12" s="145" t="s">
        <v>185</v>
      </c>
      <c r="P12" s="23">
        <v>4.3</v>
      </c>
      <c r="Q12" s="39">
        <v>4.9000000000000004</v>
      </c>
      <c r="R12" s="74">
        <v>5</v>
      </c>
      <c r="S12" s="74">
        <v>5.7</v>
      </c>
      <c r="T12" s="44">
        <v>0</v>
      </c>
      <c r="U12" s="44">
        <v>0</v>
      </c>
      <c r="V12" s="44">
        <v>0</v>
      </c>
      <c r="W12" s="29"/>
      <c r="X12" s="132"/>
    </row>
    <row r="13" spans="1:24" ht="15" customHeight="1" x14ac:dyDescent="0.25">
      <c r="A13" s="89">
        <v>6</v>
      </c>
      <c r="B13" s="145" t="s">
        <v>180</v>
      </c>
      <c r="C13" s="22">
        <v>8.1</v>
      </c>
      <c r="D13" s="23">
        <v>20</v>
      </c>
      <c r="E13" s="65">
        <v>19</v>
      </c>
      <c r="F13" s="3"/>
      <c r="G13" s="66"/>
      <c r="H13" s="67" t="b">
        <f t="shared" si="1"/>
        <v>0</v>
      </c>
      <c r="I13" s="68"/>
      <c r="J13" s="29"/>
      <c r="K13" s="29"/>
      <c r="L13" s="201">
        <v>1.1000000000000001</v>
      </c>
      <c r="M13" s="132"/>
      <c r="N13" s="51">
        <v>6</v>
      </c>
      <c r="O13" s="145" t="s">
        <v>180</v>
      </c>
      <c r="P13" s="23">
        <v>20</v>
      </c>
      <c r="Q13" s="39">
        <v>19.5</v>
      </c>
      <c r="R13" s="74">
        <v>17.5</v>
      </c>
      <c r="S13" s="74">
        <v>19</v>
      </c>
      <c r="T13" s="44">
        <v>0</v>
      </c>
      <c r="U13" s="44">
        <v>0</v>
      </c>
      <c r="V13" s="44">
        <v>0</v>
      </c>
      <c r="W13" s="29"/>
      <c r="X13" s="132"/>
    </row>
    <row r="14" spans="1:24" ht="15" customHeight="1" x14ac:dyDescent="0.25">
      <c r="A14" s="161">
        <v>7</v>
      </c>
      <c r="B14" s="162" t="s">
        <v>181</v>
      </c>
      <c r="C14" s="163">
        <v>8.8000000000000007</v>
      </c>
      <c r="D14" s="164">
        <v>16.5</v>
      </c>
      <c r="E14" s="65">
        <v>40</v>
      </c>
      <c r="F14" s="3">
        <f t="shared" si="0"/>
        <v>10.227272727272727</v>
      </c>
      <c r="G14" s="66">
        <v>2</v>
      </c>
      <c r="H14" s="67">
        <f t="shared" si="1"/>
        <v>-10.227272727272727</v>
      </c>
      <c r="I14" s="69"/>
      <c r="J14" s="29" t="s">
        <v>87</v>
      </c>
      <c r="K14" s="29" t="s">
        <v>87</v>
      </c>
      <c r="L14" s="201">
        <v>1.1100000000000001</v>
      </c>
      <c r="M14" s="132"/>
      <c r="N14" s="51">
        <v>7</v>
      </c>
      <c r="O14" s="145" t="s">
        <v>181</v>
      </c>
      <c r="P14" s="27">
        <v>16.5</v>
      </c>
      <c r="Q14" s="39">
        <v>16.5</v>
      </c>
      <c r="R14" s="74">
        <v>18</v>
      </c>
      <c r="S14" s="74">
        <v>40</v>
      </c>
      <c r="T14" s="44">
        <v>0</v>
      </c>
      <c r="U14" s="44">
        <v>0</v>
      </c>
      <c r="V14" s="44">
        <v>0</v>
      </c>
      <c r="W14" s="29"/>
      <c r="X14" s="132"/>
    </row>
    <row r="15" spans="1:24" ht="15" customHeight="1" x14ac:dyDescent="0.25">
      <c r="A15" s="89">
        <v>8</v>
      </c>
      <c r="B15" s="145" t="s">
        <v>182</v>
      </c>
      <c r="C15" s="22">
        <v>8.8000000000000007</v>
      </c>
      <c r="D15" s="23">
        <v>4.9000000000000004</v>
      </c>
      <c r="E15" s="65">
        <v>5.85</v>
      </c>
      <c r="F15" s="3" t="str">
        <f t="shared" si="0"/>
        <v>NO BET</v>
      </c>
      <c r="G15" s="66"/>
      <c r="H15" s="67">
        <f t="shared" si="1"/>
        <v>0</v>
      </c>
      <c r="I15" s="68"/>
      <c r="J15" s="29"/>
      <c r="K15" s="29"/>
      <c r="L15" s="87">
        <f t="shared" ref="L15" si="2">SUM(I15*J15*K15)</f>
        <v>0</v>
      </c>
      <c r="M15" s="132"/>
      <c r="N15" s="51">
        <v>8</v>
      </c>
      <c r="O15" s="145" t="s">
        <v>182</v>
      </c>
      <c r="P15" s="23">
        <v>4.9000000000000004</v>
      </c>
      <c r="Q15" s="39">
        <v>5.6</v>
      </c>
      <c r="R15" s="74">
        <v>6.4</v>
      </c>
      <c r="S15" s="74">
        <v>5.85</v>
      </c>
      <c r="T15" s="44">
        <v>0</v>
      </c>
      <c r="U15" s="44">
        <v>0</v>
      </c>
      <c r="V15" s="44">
        <v>0</v>
      </c>
      <c r="W15" s="29"/>
      <c r="X15" s="132"/>
    </row>
    <row r="16" spans="1:24" ht="15" hidden="1" customHeight="1" x14ac:dyDescent="0.25">
      <c r="A16" s="89">
        <v>9</v>
      </c>
      <c r="B16" s="42"/>
      <c r="C16" s="22">
        <v>0</v>
      </c>
      <c r="D16" s="23">
        <v>0</v>
      </c>
      <c r="E16" s="65">
        <f t="shared" ref="E16:E31" si="3">D16</f>
        <v>0</v>
      </c>
      <c r="F16" s="3" t="str">
        <f t="shared" si="0"/>
        <v>NO BET</v>
      </c>
      <c r="G16" s="66"/>
      <c r="H16" s="67">
        <f t="shared" si="1"/>
        <v>0</v>
      </c>
      <c r="I16" s="68"/>
      <c r="J16" s="29"/>
      <c r="K16" s="29"/>
      <c r="L16" s="87">
        <f t="shared" ref="L16:L31" si="4">SUM(I16*J16*K16)</f>
        <v>0</v>
      </c>
      <c r="M16" s="132"/>
      <c r="N16" s="51">
        <v>9</v>
      </c>
      <c r="O16" s="42"/>
      <c r="P16" s="39">
        <v>0</v>
      </c>
      <c r="Q16" s="39">
        <v>0</v>
      </c>
      <c r="R16" s="39">
        <v>0</v>
      </c>
      <c r="S16" s="39">
        <v>0</v>
      </c>
      <c r="T16" s="44">
        <v>0</v>
      </c>
      <c r="U16" s="44">
        <v>0</v>
      </c>
      <c r="V16" s="44">
        <v>0</v>
      </c>
      <c r="W16" s="29"/>
      <c r="X16" s="132"/>
    </row>
    <row r="17" spans="1:24" ht="15" hidden="1" customHeight="1" x14ac:dyDescent="0.25">
      <c r="A17" s="89">
        <v>10</v>
      </c>
      <c r="B17" s="42"/>
      <c r="C17" s="22">
        <v>0</v>
      </c>
      <c r="D17" s="23">
        <v>0</v>
      </c>
      <c r="E17" s="65">
        <f t="shared" si="3"/>
        <v>0</v>
      </c>
      <c r="F17" s="3" t="str">
        <f t="shared" si="0"/>
        <v>NO BET</v>
      </c>
      <c r="G17" s="66"/>
      <c r="H17" s="67">
        <f t="shared" si="1"/>
        <v>0</v>
      </c>
      <c r="I17" s="68"/>
      <c r="J17" s="29"/>
      <c r="K17" s="29"/>
      <c r="L17" s="88">
        <f t="shared" si="4"/>
        <v>0</v>
      </c>
      <c r="M17" s="132"/>
      <c r="N17" s="51">
        <v>10</v>
      </c>
      <c r="O17" s="42"/>
      <c r="P17" s="39">
        <v>0</v>
      </c>
      <c r="Q17" s="39">
        <v>0</v>
      </c>
      <c r="R17" s="39">
        <v>0</v>
      </c>
      <c r="S17" s="39">
        <v>0</v>
      </c>
      <c r="T17" s="44">
        <v>0</v>
      </c>
      <c r="U17" s="44">
        <v>0</v>
      </c>
      <c r="V17" s="44">
        <v>0</v>
      </c>
      <c r="W17" s="29"/>
      <c r="X17" s="132"/>
    </row>
    <row r="18" spans="1:24" ht="15" hidden="1" customHeight="1" x14ac:dyDescent="0.25">
      <c r="A18" s="89">
        <v>11</v>
      </c>
      <c r="B18" s="42"/>
      <c r="C18" s="22">
        <v>0</v>
      </c>
      <c r="D18" s="23">
        <v>0</v>
      </c>
      <c r="E18" s="65">
        <f t="shared" si="3"/>
        <v>0</v>
      </c>
      <c r="F18" s="3" t="str">
        <f t="shared" si="0"/>
        <v>NO BET</v>
      </c>
      <c r="G18" s="66"/>
      <c r="H18" s="67">
        <f t="shared" si="1"/>
        <v>0</v>
      </c>
      <c r="I18" s="68"/>
      <c r="J18" s="29"/>
      <c r="K18" s="29"/>
      <c r="L18" s="88">
        <f t="shared" si="4"/>
        <v>0</v>
      </c>
      <c r="M18" s="132"/>
      <c r="N18" s="51">
        <v>11</v>
      </c>
      <c r="O18" s="42"/>
      <c r="P18" s="39">
        <v>0</v>
      </c>
      <c r="Q18" s="39">
        <v>0</v>
      </c>
      <c r="R18" s="39">
        <v>0</v>
      </c>
      <c r="S18" s="39">
        <v>0</v>
      </c>
      <c r="T18" s="44">
        <v>0</v>
      </c>
      <c r="U18" s="44">
        <v>0</v>
      </c>
      <c r="V18" s="44">
        <v>0</v>
      </c>
      <c r="W18" s="29"/>
      <c r="X18" s="132"/>
    </row>
    <row r="19" spans="1:24" ht="15" hidden="1" customHeight="1" x14ac:dyDescent="0.25">
      <c r="A19" s="89">
        <v>12</v>
      </c>
      <c r="B19" s="42"/>
      <c r="C19" s="22">
        <v>0</v>
      </c>
      <c r="D19" s="23">
        <v>0</v>
      </c>
      <c r="E19" s="65">
        <f t="shared" si="3"/>
        <v>0</v>
      </c>
      <c r="F19" s="3" t="str">
        <f t="shared" si="0"/>
        <v>NO BET</v>
      </c>
      <c r="G19" s="66"/>
      <c r="H19" s="67">
        <f t="shared" si="1"/>
        <v>0</v>
      </c>
      <c r="I19" s="68"/>
      <c r="J19" s="29"/>
      <c r="K19" s="29"/>
      <c r="L19" s="88">
        <f t="shared" si="4"/>
        <v>0</v>
      </c>
      <c r="M19" s="132"/>
      <c r="N19" s="51">
        <v>12</v>
      </c>
      <c r="O19" s="42"/>
      <c r="P19" s="39">
        <v>0</v>
      </c>
      <c r="Q19" s="39">
        <v>0</v>
      </c>
      <c r="R19" s="39">
        <v>0</v>
      </c>
      <c r="S19" s="39">
        <v>0</v>
      </c>
      <c r="T19" s="44">
        <v>0</v>
      </c>
      <c r="U19" s="44">
        <v>0</v>
      </c>
      <c r="V19" s="44">
        <v>0</v>
      </c>
      <c r="W19" s="29"/>
      <c r="X19" s="132"/>
    </row>
    <row r="20" spans="1:24" ht="15" hidden="1" customHeight="1" x14ac:dyDescent="0.25">
      <c r="A20" s="89">
        <v>13</v>
      </c>
      <c r="B20" s="42"/>
      <c r="C20" s="22">
        <v>0</v>
      </c>
      <c r="D20" s="23">
        <v>0</v>
      </c>
      <c r="E20" s="65">
        <f t="shared" si="3"/>
        <v>0</v>
      </c>
      <c r="F20" s="3" t="str">
        <f t="shared" si="0"/>
        <v>NO BET</v>
      </c>
      <c r="G20" s="66"/>
      <c r="H20" s="67">
        <f t="shared" si="1"/>
        <v>0</v>
      </c>
      <c r="I20" s="68"/>
      <c r="J20" s="29"/>
      <c r="K20" s="29"/>
      <c r="L20" s="88">
        <f t="shared" si="4"/>
        <v>0</v>
      </c>
      <c r="M20" s="132"/>
      <c r="N20" s="51">
        <v>13</v>
      </c>
      <c r="O20" s="42"/>
      <c r="P20" s="39">
        <v>0</v>
      </c>
      <c r="Q20" s="39">
        <v>0</v>
      </c>
      <c r="R20" s="39">
        <v>0</v>
      </c>
      <c r="S20" s="39">
        <v>0</v>
      </c>
      <c r="T20" s="44">
        <v>0</v>
      </c>
      <c r="U20" s="44">
        <v>0</v>
      </c>
      <c r="V20" s="44">
        <v>0</v>
      </c>
      <c r="W20" s="29"/>
      <c r="X20" s="132"/>
    </row>
    <row r="21" spans="1:24" ht="15" hidden="1" customHeight="1" x14ac:dyDescent="0.25">
      <c r="A21" s="89">
        <v>14</v>
      </c>
      <c r="B21" s="42"/>
      <c r="C21" s="22">
        <v>0</v>
      </c>
      <c r="D21" s="23">
        <v>0</v>
      </c>
      <c r="E21" s="65">
        <f t="shared" si="3"/>
        <v>0</v>
      </c>
      <c r="F21" s="3" t="str">
        <f t="shared" si="0"/>
        <v>NO BET</v>
      </c>
      <c r="G21" s="66"/>
      <c r="H21" s="67">
        <f t="shared" si="1"/>
        <v>0</v>
      </c>
      <c r="I21" s="68"/>
      <c r="J21" s="29"/>
      <c r="K21" s="29"/>
      <c r="L21" s="88">
        <f t="shared" si="4"/>
        <v>0</v>
      </c>
      <c r="M21" s="132"/>
      <c r="N21" s="51">
        <v>14</v>
      </c>
      <c r="O21" s="42"/>
      <c r="P21" s="39">
        <v>0</v>
      </c>
      <c r="Q21" s="39">
        <v>0</v>
      </c>
      <c r="R21" s="39">
        <v>0</v>
      </c>
      <c r="S21" s="39">
        <v>0</v>
      </c>
      <c r="T21" s="44">
        <v>0</v>
      </c>
      <c r="U21" s="44">
        <v>0</v>
      </c>
      <c r="V21" s="44">
        <v>0</v>
      </c>
      <c r="W21" s="29"/>
      <c r="X21" s="132"/>
    </row>
    <row r="22" spans="1:24" ht="15" hidden="1" customHeight="1" x14ac:dyDescent="0.25">
      <c r="A22" s="89">
        <v>15</v>
      </c>
      <c r="B22" s="45"/>
      <c r="C22" s="26">
        <v>0</v>
      </c>
      <c r="D22" s="27">
        <v>0</v>
      </c>
      <c r="E22" s="61">
        <f t="shared" si="3"/>
        <v>0</v>
      </c>
      <c r="F22" s="46" t="str">
        <f t="shared" si="0"/>
        <v>NO BET</v>
      </c>
      <c r="G22" s="62"/>
      <c r="H22" s="63">
        <f t="shared" si="1"/>
        <v>0</v>
      </c>
      <c r="I22" s="64"/>
      <c r="J22" s="47"/>
      <c r="K22" s="47"/>
      <c r="L22" s="88">
        <f t="shared" si="4"/>
        <v>0</v>
      </c>
      <c r="M22" s="132"/>
      <c r="N22" s="47">
        <v>15</v>
      </c>
      <c r="O22" s="45"/>
      <c r="P22" s="48">
        <v>0</v>
      </c>
      <c r="Q22" s="48">
        <v>0</v>
      </c>
      <c r="R22" s="48">
        <v>0</v>
      </c>
      <c r="S22" s="48">
        <v>0</v>
      </c>
      <c r="T22" s="49">
        <v>0</v>
      </c>
      <c r="U22" s="49">
        <v>0</v>
      </c>
      <c r="V22" s="49">
        <v>0</v>
      </c>
      <c r="W22" s="29"/>
      <c r="X22" s="132"/>
    </row>
    <row r="23" spans="1:24" ht="15" hidden="1" customHeight="1" x14ac:dyDescent="0.25">
      <c r="A23" s="89">
        <v>16</v>
      </c>
      <c r="B23" s="42"/>
      <c r="C23" s="22">
        <v>0</v>
      </c>
      <c r="D23" s="23">
        <v>0</v>
      </c>
      <c r="E23" s="65">
        <f t="shared" si="3"/>
        <v>0</v>
      </c>
      <c r="F23" s="3" t="str">
        <f t="shared" si="0"/>
        <v>NO BET</v>
      </c>
      <c r="G23" s="66"/>
      <c r="H23" s="67">
        <f t="shared" si="1"/>
        <v>0</v>
      </c>
      <c r="I23" s="68"/>
      <c r="J23" s="29"/>
      <c r="K23" s="29"/>
      <c r="L23" s="88">
        <f t="shared" si="4"/>
        <v>0</v>
      </c>
      <c r="M23" s="132"/>
      <c r="N23" s="51">
        <v>16</v>
      </c>
      <c r="O23" s="42"/>
      <c r="P23" s="39">
        <v>0</v>
      </c>
      <c r="Q23" s="39">
        <v>0</v>
      </c>
      <c r="R23" s="39">
        <v>0</v>
      </c>
      <c r="S23" s="39">
        <v>0</v>
      </c>
      <c r="T23" s="44">
        <v>0</v>
      </c>
      <c r="U23" s="44">
        <v>0</v>
      </c>
      <c r="V23" s="44">
        <v>0</v>
      </c>
      <c r="W23" s="29"/>
      <c r="X23" s="132"/>
    </row>
    <row r="24" spans="1:24" ht="15" hidden="1" customHeight="1" x14ac:dyDescent="0.3">
      <c r="A24" s="89">
        <v>17</v>
      </c>
      <c r="B24" s="28"/>
      <c r="C24" s="22">
        <v>0</v>
      </c>
      <c r="D24" s="23">
        <v>0</v>
      </c>
      <c r="E24" s="65">
        <f t="shared" si="3"/>
        <v>0</v>
      </c>
      <c r="F24" s="3" t="str">
        <f t="shared" si="0"/>
        <v>NO BET</v>
      </c>
      <c r="G24" s="66"/>
      <c r="H24" s="67">
        <f t="shared" si="1"/>
        <v>0</v>
      </c>
      <c r="I24" s="68"/>
      <c r="J24" s="29"/>
      <c r="K24" s="29"/>
      <c r="L24" s="88">
        <f t="shared" si="4"/>
        <v>0</v>
      </c>
      <c r="M24" s="132"/>
      <c r="N24" s="51">
        <v>17</v>
      </c>
      <c r="O24" s="40"/>
      <c r="P24" s="39">
        <v>0</v>
      </c>
      <c r="Q24" s="39">
        <v>0</v>
      </c>
      <c r="R24" s="39">
        <v>0</v>
      </c>
      <c r="S24" s="39">
        <v>0</v>
      </c>
      <c r="T24" s="44">
        <v>0</v>
      </c>
      <c r="U24" s="44">
        <v>0</v>
      </c>
      <c r="V24" s="44">
        <v>0</v>
      </c>
      <c r="W24" s="29"/>
      <c r="X24" s="132"/>
    </row>
    <row r="25" spans="1:24" ht="15" hidden="1" customHeight="1" x14ac:dyDescent="0.3">
      <c r="A25" s="89">
        <v>18</v>
      </c>
      <c r="B25" s="28"/>
      <c r="C25" s="22">
        <v>0</v>
      </c>
      <c r="D25" s="23">
        <v>0</v>
      </c>
      <c r="E25" s="65">
        <f t="shared" si="3"/>
        <v>0</v>
      </c>
      <c r="F25" s="3" t="str">
        <f t="shared" si="0"/>
        <v>NO BET</v>
      </c>
      <c r="G25" s="66"/>
      <c r="H25" s="67">
        <f t="shared" si="1"/>
        <v>0</v>
      </c>
      <c r="I25" s="68"/>
      <c r="J25" s="29"/>
      <c r="K25" s="29"/>
      <c r="L25" s="88">
        <f t="shared" si="4"/>
        <v>0</v>
      </c>
      <c r="M25" s="132"/>
      <c r="N25" s="51">
        <v>18</v>
      </c>
      <c r="O25" s="40"/>
      <c r="P25" s="39">
        <v>0</v>
      </c>
      <c r="Q25" s="39">
        <v>0</v>
      </c>
      <c r="R25" s="39">
        <v>0</v>
      </c>
      <c r="S25" s="39">
        <v>0</v>
      </c>
      <c r="T25" s="44">
        <v>0</v>
      </c>
      <c r="U25" s="44">
        <v>0</v>
      </c>
      <c r="V25" s="44">
        <v>0</v>
      </c>
      <c r="W25" s="29"/>
      <c r="X25" s="132"/>
    </row>
    <row r="26" spans="1:24" ht="15" hidden="1" customHeight="1" x14ac:dyDescent="0.3">
      <c r="A26" s="89">
        <v>19</v>
      </c>
      <c r="B26" s="28"/>
      <c r="C26" s="22">
        <v>0</v>
      </c>
      <c r="D26" s="23">
        <v>0</v>
      </c>
      <c r="E26" s="65">
        <f t="shared" si="3"/>
        <v>0</v>
      </c>
      <c r="F26" s="3" t="str">
        <f t="shared" si="0"/>
        <v>NO BET</v>
      </c>
      <c r="G26" s="66"/>
      <c r="H26" s="67">
        <f t="shared" si="1"/>
        <v>0</v>
      </c>
      <c r="I26" s="68"/>
      <c r="J26" s="29"/>
      <c r="K26" s="29"/>
      <c r="L26" s="88">
        <f t="shared" si="4"/>
        <v>0</v>
      </c>
      <c r="M26" s="132"/>
      <c r="N26" s="51">
        <v>19</v>
      </c>
      <c r="O26" s="40"/>
      <c r="P26" s="39">
        <v>0</v>
      </c>
      <c r="Q26" s="39">
        <v>0</v>
      </c>
      <c r="R26" s="39">
        <v>0</v>
      </c>
      <c r="S26" s="39">
        <v>0</v>
      </c>
      <c r="T26" s="44">
        <v>0</v>
      </c>
      <c r="U26" s="44">
        <v>0</v>
      </c>
      <c r="V26" s="44">
        <v>0</v>
      </c>
      <c r="W26" s="29"/>
      <c r="X26" s="132"/>
    </row>
    <row r="27" spans="1:24" ht="15" hidden="1" customHeight="1" x14ac:dyDescent="0.3">
      <c r="A27" s="89">
        <v>20</v>
      </c>
      <c r="B27" s="28"/>
      <c r="C27" s="22">
        <v>0</v>
      </c>
      <c r="D27" s="23">
        <v>0</v>
      </c>
      <c r="E27" s="65">
        <f t="shared" si="3"/>
        <v>0</v>
      </c>
      <c r="F27" s="3" t="str">
        <f t="shared" si="0"/>
        <v>NO BET</v>
      </c>
      <c r="G27" s="66"/>
      <c r="H27" s="67">
        <f t="shared" si="1"/>
        <v>0</v>
      </c>
      <c r="I27" s="69"/>
      <c r="J27" s="29"/>
      <c r="K27" s="29"/>
      <c r="L27" s="88">
        <f t="shared" si="4"/>
        <v>0</v>
      </c>
      <c r="M27" s="132"/>
      <c r="N27" s="51">
        <v>20</v>
      </c>
      <c r="O27" s="40"/>
      <c r="P27" s="39">
        <v>0</v>
      </c>
      <c r="Q27" s="39">
        <v>0</v>
      </c>
      <c r="R27" s="39">
        <v>0</v>
      </c>
      <c r="S27" s="39">
        <v>0</v>
      </c>
      <c r="T27" s="44">
        <v>0</v>
      </c>
      <c r="U27" s="44">
        <v>0</v>
      </c>
      <c r="V27" s="44">
        <v>0</v>
      </c>
      <c r="W27" s="29"/>
      <c r="X27" s="132"/>
    </row>
    <row r="28" spans="1:24" ht="15" hidden="1" customHeight="1" x14ac:dyDescent="0.3">
      <c r="A28" s="89">
        <v>21</v>
      </c>
      <c r="B28" s="30"/>
      <c r="C28" s="22">
        <v>0</v>
      </c>
      <c r="D28" s="23">
        <v>0</v>
      </c>
      <c r="E28" s="65">
        <f t="shared" si="3"/>
        <v>0</v>
      </c>
      <c r="F28" s="3" t="str">
        <f t="shared" si="0"/>
        <v>NO BET</v>
      </c>
      <c r="G28" s="66"/>
      <c r="H28" s="67">
        <f t="shared" si="1"/>
        <v>0</v>
      </c>
      <c r="I28" s="68"/>
      <c r="J28" s="29"/>
      <c r="K28" s="29"/>
      <c r="L28" s="88">
        <f t="shared" si="4"/>
        <v>0</v>
      </c>
      <c r="M28" s="132"/>
      <c r="N28" s="51">
        <v>21</v>
      </c>
      <c r="O28" s="40"/>
      <c r="P28" s="39">
        <v>0</v>
      </c>
      <c r="Q28" s="39">
        <v>0</v>
      </c>
      <c r="R28" s="39">
        <v>0</v>
      </c>
      <c r="S28" s="39">
        <v>0</v>
      </c>
      <c r="T28" s="44">
        <v>0</v>
      </c>
      <c r="U28" s="44">
        <v>0</v>
      </c>
      <c r="V28" s="44">
        <v>0</v>
      </c>
      <c r="W28" s="29"/>
      <c r="X28" s="132"/>
    </row>
    <row r="29" spans="1:24" ht="15" hidden="1" customHeight="1" x14ac:dyDescent="0.3">
      <c r="A29" s="89">
        <v>22</v>
      </c>
      <c r="B29" s="28"/>
      <c r="C29" s="26">
        <v>0</v>
      </c>
      <c r="D29" s="27">
        <v>0</v>
      </c>
      <c r="E29" s="65">
        <f t="shared" si="3"/>
        <v>0</v>
      </c>
      <c r="F29" s="3" t="str">
        <f t="shared" si="0"/>
        <v>NO BET</v>
      </c>
      <c r="G29" s="66"/>
      <c r="H29" s="67">
        <f t="shared" si="1"/>
        <v>0</v>
      </c>
      <c r="I29" s="68"/>
      <c r="J29" s="29"/>
      <c r="K29" s="29"/>
      <c r="L29" s="88">
        <f t="shared" si="4"/>
        <v>0</v>
      </c>
      <c r="M29" s="132"/>
      <c r="N29" s="51">
        <v>22</v>
      </c>
      <c r="O29" s="40"/>
      <c r="P29" s="39">
        <v>0</v>
      </c>
      <c r="Q29" s="39">
        <v>0</v>
      </c>
      <c r="R29" s="39">
        <v>0</v>
      </c>
      <c r="S29" s="39">
        <v>0</v>
      </c>
      <c r="T29" s="44">
        <v>0</v>
      </c>
      <c r="U29" s="44">
        <v>0</v>
      </c>
      <c r="V29" s="44">
        <v>0</v>
      </c>
      <c r="W29" s="29"/>
      <c r="X29" s="132"/>
    </row>
    <row r="30" spans="1:24" ht="15" hidden="1" customHeight="1" x14ac:dyDescent="0.3">
      <c r="A30" s="89">
        <v>23</v>
      </c>
      <c r="B30" s="28"/>
      <c r="C30" s="22">
        <v>0</v>
      </c>
      <c r="D30" s="23">
        <v>0</v>
      </c>
      <c r="E30" s="65">
        <f t="shared" si="3"/>
        <v>0</v>
      </c>
      <c r="F30" s="3" t="str">
        <f t="shared" si="0"/>
        <v>NO BET</v>
      </c>
      <c r="G30" s="66"/>
      <c r="H30" s="67">
        <f t="shared" si="1"/>
        <v>0</v>
      </c>
      <c r="I30" s="68"/>
      <c r="J30" s="29"/>
      <c r="K30" s="29"/>
      <c r="L30" s="88">
        <f t="shared" si="4"/>
        <v>0</v>
      </c>
      <c r="M30" s="132"/>
      <c r="N30" s="51">
        <v>23</v>
      </c>
      <c r="O30" s="40"/>
      <c r="P30" s="39">
        <v>0</v>
      </c>
      <c r="Q30" s="39">
        <v>0</v>
      </c>
      <c r="R30" s="39">
        <v>0</v>
      </c>
      <c r="S30" s="39">
        <v>0</v>
      </c>
      <c r="T30" s="44">
        <v>0</v>
      </c>
      <c r="U30" s="44">
        <v>0</v>
      </c>
      <c r="V30" s="44">
        <v>0</v>
      </c>
      <c r="W30" s="29"/>
      <c r="X30" s="132"/>
    </row>
    <row r="31" spans="1:24" ht="15" hidden="1" customHeight="1" x14ac:dyDescent="0.3">
      <c r="A31" s="89">
        <v>24</v>
      </c>
      <c r="B31" s="28"/>
      <c r="C31" s="22">
        <v>0</v>
      </c>
      <c r="D31" s="23">
        <v>0</v>
      </c>
      <c r="E31" s="65">
        <f t="shared" si="3"/>
        <v>0</v>
      </c>
      <c r="F31" s="3" t="str">
        <f t="shared" si="0"/>
        <v>NO BET</v>
      </c>
      <c r="G31" s="66"/>
      <c r="H31" s="67">
        <f t="shared" si="1"/>
        <v>0</v>
      </c>
      <c r="I31" s="68"/>
      <c r="J31" s="29"/>
      <c r="K31" s="29"/>
      <c r="L31" s="88">
        <f t="shared" si="4"/>
        <v>0</v>
      </c>
      <c r="M31" s="132"/>
      <c r="N31" s="51">
        <v>24</v>
      </c>
      <c r="O31" s="40"/>
      <c r="P31" s="39">
        <v>0</v>
      </c>
      <c r="Q31" s="39">
        <v>0</v>
      </c>
      <c r="R31" s="39">
        <v>0</v>
      </c>
      <c r="S31" s="39">
        <v>0</v>
      </c>
      <c r="T31" s="44">
        <v>0</v>
      </c>
      <c r="U31" s="44">
        <v>0</v>
      </c>
      <c r="V31" s="44">
        <v>0</v>
      </c>
      <c r="W31" s="29"/>
      <c r="X31" s="132"/>
    </row>
    <row r="32" spans="1:24" ht="15" customHeight="1" x14ac:dyDescent="0.25">
      <c r="I32" s="68"/>
      <c r="N32" s="321"/>
      <c r="O32" s="321"/>
      <c r="P32" s="321"/>
      <c r="Q32" s="321"/>
      <c r="R32" s="321"/>
      <c r="S32" s="321"/>
      <c r="T32" s="321"/>
      <c r="U32" s="29"/>
      <c r="V32" s="91"/>
    </row>
    <row r="33" spans="1:24" ht="15" customHeight="1" x14ac:dyDescent="0.25">
      <c r="A33" s="24"/>
      <c r="B33" s="208" t="s">
        <v>213</v>
      </c>
      <c r="C33" s="2"/>
      <c r="D33" s="4"/>
      <c r="E33" s="5" t="s">
        <v>11</v>
      </c>
      <c r="F33" s="6">
        <f>SUM(F8:F31)</f>
        <v>40.227272727272727</v>
      </c>
      <c r="G33" s="7" t="s">
        <v>12</v>
      </c>
      <c r="H33" s="6">
        <f>SUM(H8:H32)</f>
        <v>-40.227272727272727</v>
      </c>
      <c r="I33" s="68"/>
      <c r="N33" s="136"/>
      <c r="O33" s="321" t="s">
        <v>427</v>
      </c>
      <c r="P33" s="321"/>
      <c r="Q33" s="136"/>
      <c r="R33" s="136"/>
      <c r="S33" s="136"/>
      <c r="T33" s="136"/>
      <c r="U33" s="139" t="s">
        <v>18</v>
      </c>
      <c r="V33" s="140" t="s">
        <v>426</v>
      </c>
      <c r="W33" s="141"/>
    </row>
    <row r="35" spans="1:24" ht="15" customHeight="1" x14ac:dyDescent="0.25">
      <c r="A35" s="50" t="s">
        <v>6</v>
      </c>
      <c r="B35" s="8" t="s">
        <v>5</v>
      </c>
      <c r="C35" s="323" t="s">
        <v>74</v>
      </c>
      <c r="D35" s="323"/>
      <c r="E35" s="320" t="s">
        <v>10</v>
      </c>
      <c r="F35" s="327">
        <v>0.9</v>
      </c>
      <c r="G35" s="328" t="s">
        <v>2</v>
      </c>
      <c r="H35" s="329">
        <v>100</v>
      </c>
      <c r="I35" s="144" t="s">
        <v>1</v>
      </c>
      <c r="J35" s="330" t="s">
        <v>21</v>
      </c>
      <c r="K35" s="330" t="s">
        <v>21</v>
      </c>
      <c r="L35" s="9"/>
      <c r="N35" s="50" t="s">
        <v>6</v>
      </c>
      <c r="O35" s="8" t="s">
        <v>5</v>
      </c>
      <c r="P35" s="31"/>
      <c r="Q35" s="31"/>
      <c r="R35" s="31"/>
      <c r="S35" s="31"/>
      <c r="T35" s="31"/>
      <c r="U35" s="31"/>
      <c r="V35" s="31"/>
      <c r="W35" s="143" t="s">
        <v>56</v>
      </c>
    </row>
    <row r="36" spans="1:24" ht="15" customHeight="1" x14ac:dyDescent="0.25">
      <c r="A36" s="8" t="s">
        <v>7</v>
      </c>
      <c r="B36" s="43">
        <v>3</v>
      </c>
      <c r="C36" s="323" t="s">
        <v>188</v>
      </c>
      <c r="D36" s="323"/>
      <c r="E36" s="320"/>
      <c r="F36" s="327"/>
      <c r="G36" s="328"/>
      <c r="H36" s="329"/>
      <c r="I36" s="322" t="s">
        <v>61</v>
      </c>
      <c r="J36" s="330"/>
      <c r="K36" s="330"/>
      <c r="L36" s="8"/>
      <c r="M36" s="2"/>
      <c r="N36" s="8" t="s">
        <v>7</v>
      </c>
      <c r="O36" s="50">
        <v>3</v>
      </c>
      <c r="P36" s="33"/>
      <c r="Q36" s="33"/>
      <c r="R36" s="33"/>
      <c r="S36" s="33"/>
      <c r="T36" s="33"/>
      <c r="U36" s="33"/>
      <c r="V36" s="32"/>
      <c r="W36" s="143" t="s">
        <v>57</v>
      </c>
      <c r="X36" s="2"/>
    </row>
    <row r="37" spans="1:24" ht="15" customHeight="1" x14ac:dyDescent="0.25">
      <c r="A37" s="9"/>
      <c r="B37" s="9" t="s">
        <v>187</v>
      </c>
      <c r="C37" s="9"/>
      <c r="D37" s="322" t="s">
        <v>25</v>
      </c>
      <c r="E37" s="331" t="s">
        <v>26</v>
      </c>
      <c r="F37" s="9"/>
      <c r="G37" s="9"/>
      <c r="H37" s="9"/>
      <c r="I37" s="322"/>
      <c r="J37" s="142" t="s">
        <v>45</v>
      </c>
      <c r="K37" s="333" t="s">
        <v>59</v>
      </c>
      <c r="L37" s="134" t="s">
        <v>27</v>
      </c>
      <c r="M37" s="2"/>
      <c r="N37" s="32"/>
      <c r="O37" s="33"/>
      <c r="P37" s="33" t="s">
        <v>19</v>
      </c>
      <c r="Q37" s="33"/>
      <c r="R37" s="33"/>
      <c r="S37" s="33"/>
      <c r="T37" s="33" t="s">
        <v>20</v>
      </c>
      <c r="U37" s="34"/>
      <c r="V37" s="34"/>
      <c r="W37" s="322" t="s">
        <v>39</v>
      </c>
      <c r="X37" s="2"/>
    </row>
    <row r="38" spans="1:24" ht="15" customHeight="1" x14ac:dyDescent="0.25">
      <c r="A38" s="1" t="s">
        <v>15</v>
      </c>
      <c r="B38" s="25"/>
      <c r="C38" s="1" t="s">
        <v>8</v>
      </c>
      <c r="D38" s="322"/>
      <c r="E38" s="331"/>
      <c r="F38" s="1" t="s">
        <v>0</v>
      </c>
      <c r="G38" s="1" t="s">
        <v>9</v>
      </c>
      <c r="H38" s="1" t="s">
        <v>3</v>
      </c>
      <c r="I38" s="322"/>
      <c r="J38" s="142" t="s">
        <v>30</v>
      </c>
      <c r="K38" s="333"/>
      <c r="L38" s="134" t="s">
        <v>28</v>
      </c>
      <c r="N38" s="35" t="s">
        <v>16</v>
      </c>
      <c r="O38" s="35" t="s">
        <v>17</v>
      </c>
      <c r="P38" s="36" t="s">
        <v>67</v>
      </c>
      <c r="Q38" s="37" t="s">
        <v>68</v>
      </c>
      <c r="R38" s="37" t="s">
        <v>62</v>
      </c>
      <c r="S38" s="37" t="s">
        <v>63</v>
      </c>
      <c r="T38" s="37" t="s">
        <v>64</v>
      </c>
      <c r="U38" s="37" t="s">
        <v>65</v>
      </c>
      <c r="V38" s="37" t="s">
        <v>66</v>
      </c>
      <c r="W38" s="322"/>
    </row>
    <row r="39" spans="1:24" ht="15" customHeight="1" x14ac:dyDescent="0.25">
      <c r="A39" s="167">
        <v>1</v>
      </c>
      <c r="B39" s="205" t="s">
        <v>198</v>
      </c>
      <c r="C39" s="169">
        <v>3.5</v>
      </c>
      <c r="D39" s="170">
        <v>2.5</v>
      </c>
      <c r="E39" s="61">
        <v>2.15</v>
      </c>
      <c r="F39" s="46" t="str">
        <f t="shared" ref="F39:F62" si="5">IF(I39="B", $H$4/C39*$F$4,IF(E39&lt;=C39,$I$4,IF(E39&gt;C39,SUM($H$4/C39*$F$4,0,ROUNDUP(,0)))))</f>
        <v>NO BET</v>
      </c>
      <c r="G39" s="62"/>
      <c r="H39" s="63">
        <f>IF(F39="NO BET",0,IF(G39&gt;1,F39*-1,IF(G39=1,SUM(F39*E39-F39,0))))</f>
        <v>0</v>
      </c>
      <c r="I39" s="64"/>
      <c r="J39" s="47"/>
      <c r="K39" s="29" t="s">
        <v>87</v>
      </c>
      <c r="L39" s="87">
        <v>0</v>
      </c>
      <c r="M39" s="132"/>
      <c r="N39" s="47">
        <v>1</v>
      </c>
      <c r="O39" s="204" t="s">
        <v>198</v>
      </c>
      <c r="P39" s="196">
        <v>2.5</v>
      </c>
      <c r="Q39" s="48">
        <v>1.7</v>
      </c>
      <c r="R39" s="236">
        <v>2</v>
      </c>
      <c r="S39" s="236">
        <v>2.15</v>
      </c>
      <c r="T39" s="49">
        <v>8495</v>
      </c>
      <c r="U39" s="49">
        <v>9820</v>
      </c>
      <c r="V39" s="49">
        <v>0</v>
      </c>
      <c r="W39" s="29"/>
      <c r="X39" s="132"/>
    </row>
    <row r="40" spans="1:24" ht="15" customHeight="1" x14ac:dyDescent="0.25">
      <c r="A40" s="167">
        <v>2</v>
      </c>
      <c r="B40" s="214" t="s">
        <v>189</v>
      </c>
      <c r="C40" s="169">
        <v>4.5</v>
      </c>
      <c r="D40" s="170">
        <v>4.0999999999999996</v>
      </c>
      <c r="E40" s="61">
        <v>3.45</v>
      </c>
      <c r="F40" s="46" t="str">
        <f t="shared" si="5"/>
        <v>NO BET</v>
      </c>
      <c r="G40" s="62"/>
      <c r="H40" s="63">
        <f t="shared" ref="H40:H62" si="6">IF(F40="NO BET",0,IF(G40&gt;1,F40*-1,IF(G40=1,SUM(F40*E40-F40,0))))</f>
        <v>0</v>
      </c>
      <c r="I40" s="64"/>
      <c r="J40" s="29" t="s">
        <v>87</v>
      </c>
      <c r="K40" s="29" t="s">
        <v>87</v>
      </c>
      <c r="L40" s="227">
        <v>1.23</v>
      </c>
      <c r="M40" s="213"/>
      <c r="N40" s="47">
        <v>2</v>
      </c>
      <c r="O40" s="215" t="s">
        <v>189</v>
      </c>
      <c r="P40" s="196">
        <v>4.0999999999999996</v>
      </c>
      <c r="Q40" s="48">
        <v>3.6</v>
      </c>
      <c r="R40" s="236">
        <v>4</v>
      </c>
      <c r="S40" s="236">
        <v>3.45</v>
      </c>
      <c r="T40" s="49">
        <v>0</v>
      </c>
      <c r="U40" s="49">
        <v>200</v>
      </c>
      <c r="V40" s="49">
        <v>0</v>
      </c>
      <c r="W40" s="47"/>
      <c r="X40" s="132"/>
    </row>
    <row r="41" spans="1:24" ht="15" customHeight="1" x14ac:dyDescent="0.25">
      <c r="A41" s="147">
        <v>3</v>
      </c>
      <c r="B41" s="148" t="s">
        <v>190</v>
      </c>
      <c r="C41" s="229">
        <v>0</v>
      </c>
      <c r="D41" s="199">
        <v>0</v>
      </c>
      <c r="E41" s="151">
        <v>0</v>
      </c>
      <c r="F41" s="152" t="str">
        <f t="shared" si="5"/>
        <v>NO BET</v>
      </c>
      <c r="G41" s="153"/>
      <c r="H41" s="154">
        <f t="shared" si="6"/>
        <v>0</v>
      </c>
      <c r="I41" s="155"/>
      <c r="J41" s="156"/>
      <c r="K41" s="156"/>
      <c r="L41" s="157">
        <v>0</v>
      </c>
      <c r="M41" s="158"/>
      <c r="N41" s="156">
        <v>3</v>
      </c>
      <c r="O41" s="148" t="s">
        <v>190</v>
      </c>
      <c r="P41" s="199">
        <v>0</v>
      </c>
      <c r="Q41" s="159">
        <v>0</v>
      </c>
      <c r="R41" s="235">
        <v>0</v>
      </c>
      <c r="S41" s="235">
        <v>0</v>
      </c>
      <c r="T41" s="160">
        <v>0</v>
      </c>
      <c r="U41" s="160">
        <v>0</v>
      </c>
      <c r="V41" s="160">
        <v>0</v>
      </c>
      <c r="W41" s="156"/>
      <c r="X41" s="132"/>
    </row>
    <row r="42" spans="1:24" ht="15" customHeight="1" x14ac:dyDescent="0.25">
      <c r="A42" s="190">
        <v>4</v>
      </c>
      <c r="B42" s="191" t="s">
        <v>191</v>
      </c>
      <c r="C42" s="192">
        <v>3.2</v>
      </c>
      <c r="D42" s="193">
        <v>7.8</v>
      </c>
      <c r="E42" s="182">
        <v>13</v>
      </c>
      <c r="F42" s="183">
        <f t="shared" si="5"/>
        <v>28.125</v>
      </c>
      <c r="G42" s="184">
        <v>2</v>
      </c>
      <c r="H42" s="185">
        <f t="shared" si="6"/>
        <v>-28.125</v>
      </c>
      <c r="I42" s="69"/>
      <c r="J42" s="29" t="s">
        <v>87</v>
      </c>
      <c r="K42" s="29" t="s">
        <v>87</v>
      </c>
      <c r="L42" s="211">
        <v>1.22</v>
      </c>
      <c r="M42" s="187"/>
      <c r="N42" s="29">
        <v>4</v>
      </c>
      <c r="O42" s="195" t="s">
        <v>191</v>
      </c>
      <c r="P42" s="197">
        <v>7.8</v>
      </c>
      <c r="Q42" s="188">
        <v>6.8</v>
      </c>
      <c r="R42" s="221">
        <v>9.8000000000000007</v>
      </c>
      <c r="S42" s="221">
        <v>13</v>
      </c>
      <c r="T42" s="189">
        <v>0</v>
      </c>
      <c r="U42" s="189">
        <v>0</v>
      </c>
      <c r="V42" s="189">
        <v>0</v>
      </c>
      <c r="W42" s="29"/>
      <c r="X42" s="132"/>
    </row>
    <row r="43" spans="1:24" ht="15" customHeight="1" x14ac:dyDescent="0.25">
      <c r="A43" s="89">
        <v>5</v>
      </c>
      <c r="B43" s="145" t="s">
        <v>192</v>
      </c>
      <c r="C43" s="269">
        <v>64.400000000000006</v>
      </c>
      <c r="D43" s="270">
        <v>11</v>
      </c>
      <c r="E43" s="65">
        <v>15.1</v>
      </c>
      <c r="F43" s="262" t="str">
        <f t="shared" si="5"/>
        <v>NO BET</v>
      </c>
      <c r="G43" s="263">
        <v>1</v>
      </c>
      <c r="H43" s="264">
        <f t="shared" si="6"/>
        <v>0</v>
      </c>
      <c r="I43" s="265"/>
      <c r="J43" s="250"/>
      <c r="K43" s="250"/>
      <c r="L43" s="201">
        <f t="shared" ref="L43:L47" si="7">SUM(I43*J43*K43)</f>
        <v>0</v>
      </c>
      <c r="M43" s="266"/>
      <c r="N43" s="232">
        <v>5</v>
      </c>
      <c r="O43" s="271" t="s">
        <v>192</v>
      </c>
      <c r="P43" s="270">
        <v>11</v>
      </c>
      <c r="Q43" s="268">
        <v>10</v>
      </c>
      <c r="R43" s="65">
        <f t="shared" ref="R43:R48" si="8">Q43</f>
        <v>10</v>
      </c>
      <c r="S43" s="65">
        <v>15.1</v>
      </c>
      <c r="T43" s="268">
        <v>0</v>
      </c>
      <c r="U43" s="268">
        <v>0</v>
      </c>
      <c r="V43" s="268">
        <v>0</v>
      </c>
      <c r="W43" s="250"/>
      <c r="X43" s="132"/>
    </row>
    <row r="44" spans="1:24" ht="15" customHeight="1" x14ac:dyDescent="0.25">
      <c r="A44" s="89">
        <v>6</v>
      </c>
      <c r="B44" s="145" t="s">
        <v>193</v>
      </c>
      <c r="C44" s="22">
        <v>10</v>
      </c>
      <c r="D44" s="23">
        <v>10</v>
      </c>
      <c r="E44" s="65">
        <v>16.5</v>
      </c>
      <c r="F44" s="3">
        <f t="shared" si="5"/>
        <v>9</v>
      </c>
      <c r="G44" s="66"/>
      <c r="H44" s="67" t="b">
        <f t="shared" si="6"/>
        <v>0</v>
      </c>
      <c r="I44" s="68"/>
      <c r="J44" s="29"/>
      <c r="K44" s="29"/>
      <c r="L44" s="201">
        <v>1.17</v>
      </c>
      <c r="M44" s="132"/>
      <c r="N44" s="51">
        <v>6</v>
      </c>
      <c r="O44" s="145" t="s">
        <v>193</v>
      </c>
      <c r="P44" s="198">
        <v>10</v>
      </c>
      <c r="Q44" s="39">
        <v>12</v>
      </c>
      <c r="R44" s="74">
        <f t="shared" si="8"/>
        <v>12</v>
      </c>
      <c r="S44" s="74">
        <v>16.5</v>
      </c>
      <c r="T44" s="44">
        <v>0</v>
      </c>
      <c r="U44" s="44">
        <v>0</v>
      </c>
      <c r="V44" s="44">
        <v>0</v>
      </c>
      <c r="W44" s="29"/>
      <c r="X44" s="132"/>
    </row>
    <row r="45" spans="1:24" ht="15" customHeight="1" x14ac:dyDescent="0.25">
      <c r="A45" s="147">
        <v>7</v>
      </c>
      <c r="B45" s="148" t="s">
        <v>194</v>
      </c>
      <c r="C45" s="149">
        <v>0</v>
      </c>
      <c r="D45" s="150">
        <v>0</v>
      </c>
      <c r="E45" s="151">
        <v>0</v>
      </c>
      <c r="F45" s="152"/>
      <c r="G45" s="153"/>
      <c r="H45" s="154" t="b">
        <f t="shared" si="6"/>
        <v>0</v>
      </c>
      <c r="I45" s="155"/>
      <c r="J45" s="156"/>
      <c r="K45" s="156"/>
      <c r="L45" s="157">
        <v>0</v>
      </c>
      <c r="M45" s="158"/>
      <c r="N45" s="156">
        <v>7</v>
      </c>
      <c r="O45" s="148" t="s">
        <v>194</v>
      </c>
      <c r="P45" s="199">
        <v>0</v>
      </c>
      <c r="Q45" s="159">
        <v>0</v>
      </c>
      <c r="R45" s="235">
        <v>0</v>
      </c>
      <c r="S45" s="235">
        <v>0</v>
      </c>
      <c r="T45" s="160">
        <v>0</v>
      </c>
      <c r="U45" s="160">
        <v>0</v>
      </c>
      <c r="V45" s="160">
        <v>0</v>
      </c>
      <c r="W45" s="156"/>
      <c r="X45" s="132"/>
    </row>
    <row r="46" spans="1:24" ht="15" customHeight="1" x14ac:dyDescent="0.25">
      <c r="A46" s="161">
        <v>8</v>
      </c>
      <c r="B46" s="162" t="s">
        <v>195</v>
      </c>
      <c r="C46" s="165">
        <v>8.6</v>
      </c>
      <c r="D46" s="166">
        <v>30</v>
      </c>
      <c r="E46" s="65">
        <v>70</v>
      </c>
      <c r="F46" s="3">
        <v>11</v>
      </c>
      <c r="G46" s="66">
        <v>2</v>
      </c>
      <c r="H46" s="67">
        <f t="shared" si="6"/>
        <v>-11</v>
      </c>
      <c r="I46" s="68"/>
      <c r="J46" s="29"/>
      <c r="K46" s="29"/>
      <c r="L46" s="87">
        <f t="shared" si="7"/>
        <v>0</v>
      </c>
      <c r="M46" s="132"/>
      <c r="N46" s="51">
        <v>8</v>
      </c>
      <c r="O46" s="145" t="s">
        <v>195</v>
      </c>
      <c r="P46" s="198">
        <v>30</v>
      </c>
      <c r="Q46" s="39">
        <v>26</v>
      </c>
      <c r="R46" s="74">
        <f t="shared" si="8"/>
        <v>26</v>
      </c>
      <c r="S46" s="74">
        <v>70</v>
      </c>
      <c r="T46" s="44">
        <v>0</v>
      </c>
      <c r="U46" s="44">
        <v>0</v>
      </c>
      <c r="V46" s="44">
        <v>0</v>
      </c>
      <c r="W46" s="29"/>
      <c r="X46" s="132"/>
    </row>
    <row r="47" spans="1:24" ht="15" customHeight="1" x14ac:dyDescent="0.25">
      <c r="A47" s="147">
        <v>9</v>
      </c>
      <c r="B47" s="148" t="s">
        <v>196</v>
      </c>
      <c r="C47" s="149">
        <v>0</v>
      </c>
      <c r="D47" s="150">
        <v>0</v>
      </c>
      <c r="E47" s="151">
        <v>0</v>
      </c>
      <c r="F47" s="152" t="str">
        <f t="shared" si="5"/>
        <v>NO BET</v>
      </c>
      <c r="G47" s="153"/>
      <c r="H47" s="154">
        <f t="shared" si="6"/>
        <v>0</v>
      </c>
      <c r="I47" s="155"/>
      <c r="J47" s="156"/>
      <c r="K47" s="156"/>
      <c r="L47" s="173">
        <f t="shared" si="7"/>
        <v>0</v>
      </c>
      <c r="M47" s="158"/>
      <c r="N47" s="156">
        <v>9</v>
      </c>
      <c r="O47" s="148" t="s">
        <v>196</v>
      </c>
      <c r="P47" s="199">
        <v>0</v>
      </c>
      <c r="Q47" s="159">
        <v>0</v>
      </c>
      <c r="R47" s="235">
        <f t="shared" si="8"/>
        <v>0</v>
      </c>
      <c r="S47" s="235">
        <v>0</v>
      </c>
      <c r="T47" s="160">
        <v>0</v>
      </c>
      <c r="U47" s="160">
        <v>0</v>
      </c>
      <c r="V47" s="160">
        <v>0</v>
      </c>
      <c r="W47" s="156"/>
      <c r="X47" s="132"/>
    </row>
    <row r="48" spans="1:24" ht="15" customHeight="1" x14ac:dyDescent="0.25">
      <c r="A48" s="161">
        <v>10</v>
      </c>
      <c r="B48" s="162" t="s">
        <v>197</v>
      </c>
      <c r="C48" s="165">
        <v>8.6</v>
      </c>
      <c r="D48" s="166">
        <v>30</v>
      </c>
      <c r="E48" s="65">
        <v>81</v>
      </c>
      <c r="F48" s="3">
        <v>11</v>
      </c>
      <c r="G48" s="66">
        <v>2</v>
      </c>
      <c r="H48" s="67">
        <f t="shared" si="6"/>
        <v>-11</v>
      </c>
      <c r="I48" s="68"/>
      <c r="J48" s="29" t="s">
        <v>87</v>
      </c>
      <c r="K48" s="29"/>
      <c r="L48" s="201">
        <v>1.08</v>
      </c>
      <c r="M48" s="132"/>
      <c r="N48" s="51">
        <v>10</v>
      </c>
      <c r="O48" s="145" t="s">
        <v>197</v>
      </c>
      <c r="P48" s="198">
        <v>30</v>
      </c>
      <c r="Q48" s="39">
        <v>34</v>
      </c>
      <c r="R48" s="74">
        <f t="shared" si="8"/>
        <v>34</v>
      </c>
      <c r="S48" s="74">
        <v>81</v>
      </c>
      <c r="T48" s="44">
        <v>0</v>
      </c>
      <c r="U48" s="44">
        <v>0</v>
      </c>
      <c r="V48" s="44">
        <v>0</v>
      </c>
      <c r="W48" s="29"/>
      <c r="X48" s="132"/>
    </row>
    <row r="49" spans="1:24" ht="15" hidden="1" customHeight="1" x14ac:dyDescent="0.25">
      <c r="A49" s="89">
        <v>11</v>
      </c>
      <c r="B49" s="42"/>
      <c r="C49" s="22">
        <v>0</v>
      </c>
      <c r="D49" s="23">
        <v>0</v>
      </c>
      <c r="E49" s="65">
        <f t="shared" ref="E49:E62" si="9">D49</f>
        <v>0</v>
      </c>
      <c r="F49" s="3" t="str">
        <f t="shared" si="5"/>
        <v>NO BET</v>
      </c>
      <c r="G49" s="66"/>
      <c r="H49" s="67">
        <f t="shared" si="6"/>
        <v>0</v>
      </c>
      <c r="I49" s="68"/>
      <c r="J49" s="29"/>
      <c r="K49" s="29"/>
      <c r="L49" s="88">
        <f t="shared" ref="L49:L62" si="10">SUM(I49*J49*K49)</f>
        <v>0</v>
      </c>
      <c r="M49" s="132"/>
      <c r="N49" s="51">
        <v>11</v>
      </c>
      <c r="O49" s="42"/>
      <c r="P49" s="39">
        <v>0</v>
      </c>
      <c r="Q49" s="39">
        <v>0</v>
      </c>
      <c r="R49" s="39">
        <v>0</v>
      </c>
      <c r="S49" s="39">
        <v>0</v>
      </c>
      <c r="T49" s="44">
        <v>0</v>
      </c>
      <c r="U49" s="44">
        <v>0</v>
      </c>
      <c r="V49" s="44">
        <v>0</v>
      </c>
      <c r="W49" s="29"/>
      <c r="X49" s="132"/>
    </row>
    <row r="50" spans="1:24" ht="15" hidden="1" customHeight="1" x14ac:dyDescent="0.25">
      <c r="A50" s="89">
        <v>12</v>
      </c>
      <c r="B50" s="42"/>
      <c r="C50" s="22">
        <v>0</v>
      </c>
      <c r="D50" s="23">
        <v>0</v>
      </c>
      <c r="E50" s="65">
        <f t="shared" si="9"/>
        <v>0</v>
      </c>
      <c r="F50" s="3" t="str">
        <f t="shared" si="5"/>
        <v>NO BET</v>
      </c>
      <c r="G50" s="66"/>
      <c r="H50" s="67">
        <f t="shared" si="6"/>
        <v>0</v>
      </c>
      <c r="I50" s="68"/>
      <c r="J50" s="29"/>
      <c r="K50" s="29"/>
      <c r="L50" s="88">
        <f t="shared" si="10"/>
        <v>0</v>
      </c>
      <c r="M50" s="132"/>
      <c r="N50" s="51">
        <v>12</v>
      </c>
      <c r="O50" s="42"/>
      <c r="P50" s="39">
        <v>0</v>
      </c>
      <c r="Q50" s="39">
        <v>0</v>
      </c>
      <c r="R50" s="39">
        <v>0</v>
      </c>
      <c r="S50" s="39">
        <v>0</v>
      </c>
      <c r="T50" s="44">
        <v>0</v>
      </c>
      <c r="U50" s="44">
        <v>0</v>
      </c>
      <c r="V50" s="44">
        <v>0</v>
      </c>
      <c r="W50" s="29"/>
      <c r="X50" s="132"/>
    </row>
    <row r="51" spans="1:24" ht="15" hidden="1" customHeight="1" x14ac:dyDescent="0.25">
      <c r="A51" s="89">
        <v>13</v>
      </c>
      <c r="B51" s="42"/>
      <c r="C51" s="22">
        <v>0</v>
      </c>
      <c r="D51" s="23">
        <v>0</v>
      </c>
      <c r="E51" s="65">
        <f t="shared" si="9"/>
        <v>0</v>
      </c>
      <c r="F51" s="3" t="str">
        <f t="shared" si="5"/>
        <v>NO BET</v>
      </c>
      <c r="G51" s="66"/>
      <c r="H51" s="67">
        <f t="shared" si="6"/>
        <v>0</v>
      </c>
      <c r="I51" s="68"/>
      <c r="J51" s="29"/>
      <c r="K51" s="29"/>
      <c r="L51" s="88">
        <f t="shared" si="10"/>
        <v>0</v>
      </c>
      <c r="M51" s="132"/>
      <c r="N51" s="51">
        <v>13</v>
      </c>
      <c r="O51" s="42"/>
      <c r="P51" s="39">
        <v>0</v>
      </c>
      <c r="Q51" s="39">
        <v>0</v>
      </c>
      <c r="R51" s="39">
        <v>0</v>
      </c>
      <c r="S51" s="39">
        <v>0</v>
      </c>
      <c r="T51" s="44">
        <v>0</v>
      </c>
      <c r="U51" s="44">
        <v>0</v>
      </c>
      <c r="V51" s="44">
        <v>0</v>
      </c>
      <c r="W51" s="29"/>
      <c r="X51" s="132"/>
    </row>
    <row r="52" spans="1:24" ht="15" hidden="1" customHeight="1" x14ac:dyDescent="0.25">
      <c r="A52" s="89">
        <v>14</v>
      </c>
      <c r="B52" s="42"/>
      <c r="C52" s="22">
        <v>0</v>
      </c>
      <c r="D52" s="23">
        <v>0</v>
      </c>
      <c r="E52" s="65">
        <f t="shared" si="9"/>
        <v>0</v>
      </c>
      <c r="F52" s="3" t="str">
        <f t="shared" si="5"/>
        <v>NO BET</v>
      </c>
      <c r="G52" s="66"/>
      <c r="H52" s="67">
        <f t="shared" si="6"/>
        <v>0</v>
      </c>
      <c r="I52" s="68"/>
      <c r="J52" s="29"/>
      <c r="K52" s="29"/>
      <c r="L52" s="88">
        <f t="shared" si="10"/>
        <v>0</v>
      </c>
      <c r="M52" s="132"/>
      <c r="N52" s="51">
        <v>14</v>
      </c>
      <c r="O52" s="42"/>
      <c r="P52" s="39">
        <v>0</v>
      </c>
      <c r="Q52" s="39">
        <v>0</v>
      </c>
      <c r="R52" s="39">
        <v>0</v>
      </c>
      <c r="S52" s="39">
        <v>0</v>
      </c>
      <c r="T52" s="44">
        <v>0</v>
      </c>
      <c r="U52" s="44">
        <v>0</v>
      </c>
      <c r="V52" s="44">
        <v>0</v>
      </c>
      <c r="W52" s="29"/>
      <c r="X52" s="132"/>
    </row>
    <row r="53" spans="1:24" ht="15" hidden="1" customHeight="1" x14ac:dyDescent="0.25">
      <c r="A53" s="89">
        <v>15</v>
      </c>
      <c r="B53" s="45"/>
      <c r="C53" s="26">
        <v>0</v>
      </c>
      <c r="D53" s="27">
        <v>0</v>
      </c>
      <c r="E53" s="61">
        <f t="shared" si="9"/>
        <v>0</v>
      </c>
      <c r="F53" s="46" t="str">
        <f t="shared" si="5"/>
        <v>NO BET</v>
      </c>
      <c r="G53" s="62"/>
      <c r="H53" s="63">
        <f t="shared" si="6"/>
        <v>0</v>
      </c>
      <c r="I53" s="64"/>
      <c r="J53" s="47"/>
      <c r="K53" s="47"/>
      <c r="L53" s="88">
        <f t="shared" si="10"/>
        <v>0</v>
      </c>
      <c r="M53" s="132"/>
      <c r="N53" s="47">
        <v>15</v>
      </c>
      <c r="O53" s="45"/>
      <c r="P53" s="48">
        <v>0</v>
      </c>
      <c r="Q53" s="48">
        <v>0</v>
      </c>
      <c r="R53" s="48">
        <v>0</v>
      </c>
      <c r="S53" s="48">
        <v>0</v>
      </c>
      <c r="T53" s="49">
        <v>0</v>
      </c>
      <c r="U53" s="49">
        <v>0</v>
      </c>
      <c r="V53" s="49">
        <v>0</v>
      </c>
      <c r="W53" s="29"/>
      <c r="X53" s="132"/>
    </row>
    <row r="54" spans="1:24" ht="15" hidden="1" customHeight="1" x14ac:dyDescent="0.25">
      <c r="A54" s="89">
        <v>16</v>
      </c>
      <c r="B54" s="42"/>
      <c r="C54" s="22">
        <v>0</v>
      </c>
      <c r="D54" s="23">
        <v>0</v>
      </c>
      <c r="E54" s="65">
        <f t="shared" si="9"/>
        <v>0</v>
      </c>
      <c r="F54" s="3" t="str">
        <f t="shared" si="5"/>
        <v>NO BET</v>
      </c>
      <c r="G54" s="66"/>
      <c r="H54" s="67">
        <f t="shared" si="6"/>
        <v>0</v>
      </c>
      <c r="I54" s="68"/>
      <c r="J54" s="29"/>
      <c r="K54" s="29"/>
      <c r="L54" s="88">
        <f t="shared" si="10"/>
        <v>0</v>
      </c>
      <c r="M54" s="132"/>
      <c r="N54" s="51">
        <v>16</v>
      </c>
      <c r="O54" s="42"/>
      <c r="P54" s="39">
        <v>0</v>
      </c>
      <c r="Q54" s="39">
        <v>0</v>
      </c>
      <c r="R54" s="39">
        <v>0</v>
      </c>
      <c r="S54" s="39">
        <v>0</v>
      </c>
      <c r="T54" s="44">
        <v>0</v>
      </c>
      <c r="U54" s="44">
        <v>0</v>
      </c>
      <c r="V54" s="44">
        <v>0</v>
      </c>
      <c r="W54" s="29"/>
      <c r="X54" s="132"/>
    </row>
    <row r="55" spans="1:24" ht="15" hidden="1" customHeight="1" x14ac:dyDescent="0.3">
      <c r="A55" s="89">
        <v>17</v>
      </c>
      <c r="B55" s="28"/>
      <c r="C55" s="22">
        <v>0</v>
      </c>
      <c r="D55" s="23">
        <v>0</v>
      </c>
      <c r="E55" s="65">
        <f t="shared" si="9"/>
        <v>0</v>
      </c>
      <c r="F55" s="3" t="str">
        <f t="shared" si="5"/>
        <v>NO BET</v>
      </c>
      <c r="G55" s="66"/>
      <c r="H55" s="67">
        <f t="shared" si="6"/>
        <v>0</v>
      </c>
      <c r="I55" s="68"/>
      <c r="J55" s="29"/>
      <c r="K55" s="29"/>
      <c r="L55" s="88">
        <f t="shared" si="10"/>
        <v>0</v>
      </c>
      <c r="M55" s="132"/>
      <c r="N55" s="51">
        <v>17</v>
      </c>
      <c r="O55" s="40"/>
      <c r="P55" s="39">
        <v>0</v>
      </c>
      <c r="Q55" s="39">
        <v>0</v>
      </c>
      <c r="R55" s="39">
        <v>0</v>
      </c>
      <c r="S55" s="39">
        <v>0</v>
      </c>
      <c r="T55" s="44">
        <v>0</v>
      </c>
      <c r="U55" s="44">
        <v>0</v>
      </c>
      <c r="V55" s="44">
        <v>0</v>
      </c>
      <c r="W55" s="29"/>
      <c r="X55" s="132"/>
    </row>
    <row r="56" spans="1:24" ht="15" hidden="1" customHeight="1" x14ac:dyDescent="0.3">
      <c r="A56" s="89">
        <v>18</v>
      </c>
      <c r="B56" s="28"/>
      <c r="C56" s="22">
        <v>0</v>
      </c>
      <c r="D56" s="23">
        <v>0</v>
      </c>
      <c r="E56" s="65">
        <f t="shared" si="9"/>
        <v>0</v>
      </c>
      <c r="F56" s="3" t="str">
        <f t="shared" si="5"/>
        <v>NO BET</v>
      </c>
      <c r="G56" s="66"/>
      <c r="H56" s="67">
        <f t="shared" si="6"/>
        <v>0</v>
      </c>
      <c r="I56" s="68"/>
      <c r="J56" s="29"/>
      <c r="K56" s="29"/>
      <c r="L56" s="88">
        <f t="shared" si="10"/>
        <v>0</v>
      </c>
      <c r="M56" s="132"/>
      <c r="N56" s="51">
        <v>18</v>
      </c>
      <c r="O56" s="40"/>
      <c r="P56" s="39">
        <v>0</v>
      </c>
      <c r="Q56" s="39">
        <v>0</v>
      </c>
      <c r="R56" s="39">
        <v>0</v>
      </c>
      <c r="S56" s="39">
        <v>0</v>
      </c>
      <c r="T56" s="44">
        <v>0</v>
      </c>
      <c r="U56" s="44">
        <v>0</v>
      </c>
      <c r="V56" s="44">
        <v>0</v>
      </c>
      <c r="W56" s="29"/>
      <c r="X56" s="132"/>
    </row>
    <row r="57" spans="1:24" ht="15" hidden="1" customHeight="1" x14ac:dyDescent="0.3">
      <c r="A57" s="89">
        <v>19</v>
      </c>
      <c r="B57" s="28"/>
      <c r="C57" s="22">
        <v>0</v>
      </c>
      <c r="D57" s="23">
        <v>0</v>
      </c>
      <c r="E57" s="65">
        <f t="shared" si="9"/>
        <v>0</v>
      </c>
      <c r="F57" s="3" t="str">
        <f t="shared" si="5"/>
        <v>NO BET</v>
      </c>
      <c r="G57" s="66"/>
      <c r="H57" s="67">
        <f t="shared" si="6"/>
        <v>0</v>
      </c>
      <c r="I57" s="68"/>
      <c r="J57" s="29"/>
      <c r="K57" s="29"/>
      <c r="L57" s="88">
        <f t="shared" si="10"/>
        <v>0</v>
      </c>
      <c r="M57" s="132"/>
      <c r="N57" s="51">
        <v>19</v>
      </c>
      <c r="O57" s="40"/>
      <c r="P57" s="39">
        <v>0</v>
      </c>
      <c r="Q57" s="39">
        <v>0</v>
      </c>
      <c r="R57" s="39">
        <v>0</v>
      </c>
      <c r="S57" s="39">
        <v>0</v>
      </c>
      <c r="T57" s="44">
        <v>0</v>
      </c>
      <c r="U57" s="44">
        <v>0</v>
      </c>
      <c r="V57" s="44">
        <v>0</v>
      </c>
      <c r="W57" s="29"/>
      <c r="X57" s="132"/>
    </row>
    <row r="58" spans="1:24" ht="15" hidden="1" customHeight="1" x14ac:dyDescent="0.3">
      <c r="A58" s="89">
        <v>20</v>
      </c>
      <c r="B58" s="28"/>
      <c r="C58" s="22">
        <v>0</v>
      </c>
      <c r="D58" s="23">
        <v>0</v>
      </c>
      <c r="E58" s="65">
        <f t="shared" si="9"/>
        <v>0</v>
      </c>
      <c r="F58" s="3" t="str">
        <f t="shared" si="5"/>
        <v>NO BET</v>
      </c>
      <c r="G58" s="66"/>
      <c r="H58" s="67">
        <f t="shared" si="6"/>
        <v>0</v>
      </c>
      <c r="I58" s="69"/>
      <c r="J58" s="29"/>
      <c r="K58" s="29"/>
      <c r="L58" s="88">
        <f t="shared" si="10"/>
        <v>0</v>
      </c>
      <c r="M58" s="132"/>
      <c r="N58" s="51">
        <v>20</v>
      </c>
      <c r="O58" s="40"/>
      <c r="P58" s="39">
        <v>0</v>
      </c>
      <c r="Q58" s="39">
        <v>0</v>
      </c>
      <c r="R58" s="39">
        <v>0</v>
      </c>
      <c r="S58" s="39">
        <v>0</v>
      </c>
      <c r="T58" s="44">
        <v>0</v>
      </c>
      <c r="U58" s="44">
        <v>0</v>
      </c>
      <c r="V58" s="44">
        <v>0</v>
      </c>
      <c r="W58" s="29"/>
      <c r="X58" s="132"/>
    </row>
    <row r="59" spans="1:24" ht="15" hidden="1" customHeight="1" x14ac:dyDescent="0.3">
      <c r="A59" s="89">
        <v>21</v>
      </c>
      <c r="B59" s="30"/>
      <c r="C59" s="22">
        <v>0</v>
      </c>
      <c r="D59" s="23">
        <v>0</v>
      </c>
      <c r="E59" s="65">
        <f t="shared" si="9"/>
        <v>0</v>
      </c>
      <c r="F59" s="3" t="str">
        <f t="shared" si="5"/>
        <v>NO BET</v>
      </c>
      <c r="G59" s="66"/>
      <c r="H59" s="67">
        <f t="shared" si="6"/>
        <v>0</v>
      </c>
      <c r="I59" s="68"/>
      <c r="J59" s="29"/>
      <c r="K59" s="29"/>
      <c r="L59" s="88">
        <f t="shared" si="10"/>
        <v>0</v>
      </c>
      <c r="M59" s="132"/>
      <c r="N59" s="51">
        <v>21</v>
      </c>
      <c r="O59" s="40"/>
      <c r="P59" s="39">
        <v>0</v>
      </c>
      <c r="Q59" s="39">
        <v>0</v>
      </c>
      <c r="R59" s="39">
        <v>0</v>
      </c>
      <c r="S59" s="39">
        <v>0</v>
      </c>
      <c r="T59" s="44">
        <v>0</v>
      </c>
      <c r="U59" s="44">
        <v>0</v>
      </c>
      <c r="V59" s="44">
        <v>0</v>
      </c>
      <c r="W59" s="29"/>
      <c r="X59" s="132"/>
    </row>
    <row r="60" spans="1:24" ht="15" hidden="1" customHeight="1" x14ac:dyDescent="0.3">
      <c r="A60" s="89">
        <v>22</v>
      </c>
      <c r="B60" s="28"/>
      <c r="C60" s="26">
        <v>0</v>
      </c>
      <c r="D60" s="27">
        <v>0</v>
      </c>
      <c r="E60" s="65">
        <f t="shared" si="9"/>
        <v>0</v>
      </c>
      <c r="F60" s="3" t="str">
        <f t="shared" si="5"/>
        <v>NO BET</v>
      </c>
      <c r="G60" s="66"/>
      <c r="H60" s="67">
        <f t="shared" si="6"/>
        <v>0</v>
      </c>
      <c r="I60" s="68"/>
      <c r="J60" s="29"/>
      <c r="K60" s="29"/>
      <c r="L60" s="88">
        <f t="shared" si="10"/>
        <v>0</v>
      </c>
      <c r="M60" s="132"/>
      <c r="N60" s="51">
        <v>22</v>
      </c>
      <c r="O60" s="40"/>
      <c r="P60" s="39">
        <v>0</v>
      </c>
      <c r="Q60" s="39">
        <v>0</v>
      </c>
      <c r="R60" s="39">
        <v>0</v>
      </c>
      <c r="S60" s="39">
        <v>0</v>
      </c>
      <c r="T60" s="44">
        <v>0</v>
      </c>
      <c r="U60" s="44">
        <v>0</v>
      </c>
      <c r="V60" s="44">
        <v>0</v>
      </c>
      <c r="W60" s="29"/>
      <c r="X60" s="132"/>
    </row>
    <row r="61" spans="1:24" ht="15" hidden="1" customHeight="1" x14ac:dyDescent="0.3">
      <c r="A61" s="89">
        <v>23</v>
      </c>
      <c r="B61" s="28"/>
      <c r="C61" s="22">
        <v>0</v>
      </c>
      <c r="D61" s="23">
        <v>0</v>
      </c>
      <c r="E61" s="65">
        <f t="shared" si="9"/>
        <v>0</v>
      </c>
      <c r="F61" s="3" t="str">
        <f t="shared" si="5"/>
        <v>NO BET</v>
      </c>
      <c r="G61" s="66"/>
      <c r="H61" s="67">
        <f t="shared" si="6"/>
        <v>0</v>
      </c>
      <c r="I61" s="68"/>
      <c r="J61" s="29"/>
      <c r="K61" s="29"/>
      <c r="L61" s="88">
        <f t="shared" si="10"/>
        <v>0</v>
      </c>
      <c r="M61" s="132"/>
      <c r="N61" s="51">
        <v>23</v>
      </c>
      <c r="O61" s="40"/>
      <c r="P61" s="39">
        <v>0</v>
      </c>
      <c r="Q61" s="39">
        <v>0</v>
      </c>
      <c r="R61" s="39">
        <v>0</v>
      </c>
      <c r="S61" s="39">
        <v>0</v>
      </c>
      <c r="T61" s="44">
        <v>0</v>
      </c>
      <c r="U61" s="44">
        <v>0</v>
      </c>
      <c r="V61" s="44">
        <v>0</v>
      </c>
      <c r="W61" s="29"/>
      <c r="X61" s="132"/>
    </row>
    <row r="62" spans="1:24" ht="15" hidden="1" customHeight="1" x14ac:dyDescent="0.3">
      <c r="A62" s="89">
        <v>24</v>
      </c>
      <c r="B62" s="28"/>
      <c r="C62" s="22">
        <v>0</v>
      </c>
      <c r="D62" s="23">
        <v>0</v>
      </c>
      <c r="E62" s="65">
        <f t="shared" si="9"/>
        <v>0</v>
      </c>
      <c r="F62" s="3" t="str">
        <f t="shared" si="5"/>
        <v>NO BET</v>
      </c>
      <c r="G62" s="66"/>
      <c r="H62" s="67">
        <f t="shared" si="6"/>
        <v>0</v>
      </c>
      <c r="I62" s="68"/>
      <c r="J62" s="29"/>
      <c r="K62" s="29"/>
      <c r="L62" s="88">
        <f t="shared" si="10"/>
        <v>0</v>
      </c>
      <c r="M62" s="132"/>
      <c r="N62" s="51">
        <v>24</v>
      </c>
      <c r="O62" s="40"/>
      <c r="P62" s="39">
        <v>0</v>
      </c>
      <c r="Q62" s="39">
        <v>0</v>
      </c>
      <c r="R62" s="39">
        <v>0</v>
      </c>
      <c r="S62" s="39">
        <v>0</v>
      </c>
      <c r="T62" s="44">
        <v>0</v>
      </c>
      <c r="U62" s="44">
        <v>0</v>
      </c>
      <c r="V62" s="44">
        <v>0</v>
      </c>
      <c r="W62" s="29"/>
      <c r="X62" s="132"/>
    </row>
    <row r="63" spans="1:24" ht="15" customHeight="1" x14ac:dyDescent="0.25">
      <c r="N63" s="321"/>
      <c r="O63" s="321"/>
      <c r="P63" s="321"/>
      <c r="Q63" s="321"/>
      <c r="R63" s="321"/>
      <c r="S63" s="321"/>
      <c r="T63" s="321"/>
      <c r="U63" s="29"/>
      <c r="V63" s="91"/>
    </row>
    <row r="64" spans="1:24" ht="15" customHeight="1" x14ac:dyDescent="0.25">
      <c r="A64" s="24"/>
      <c r="B64" s="208" t="s">
        <v>213</v>
      </c>
      <c r="C64" s="2"/>
      <c r="D64" s="4"/>
      <c r="E64" s="5" t="s">
        <v>11</v>
      </c>
      <c r="F64" s="6">
        <f>SUM(F39:F62)</f>
        <v>59.125</v>
      </c>
      <c r="G64" s="7" t="s">
        <v>12</v>
      </c>
      <c r="H64" s="6">
        <f>SUM(H39:H63)</f>
        <v>-50.125</v>
      </c>
      <c r="N64" s="136"/>
      <c r="O64" s="321"/>
      <c r="P64" s="321"/>
      <c r="Q64" s="136"/>
      <c r="R64" s="136"/>
      <c r="S64" s="136"/>
      <c r="T64" s="136"/>
      <c r="U64" s="139" t="s">
        <v>18</v>
      </c>
      <c r="V64" s="140" t="s">
        <v>423</v>
      </c>
      <c r="W64" s="141"/>
    </row>
    <row r="65" spans="1:24" ht="15" customHeight="1" x14ac:dyDescent="0.25">
      <c r="A65" s="73"/>
      <c r="B65" s="73"/>
      <c r="C65" s="15"/>
      <c r="D65" s="12"/>
      <c r="E65" s="74"/>
      <c r="F65" s="14"/>
      <c r="G65" s="71"/>
      <c r="H65" s="73"/>
      <c r="N65" s="16"/>
    </row>
    <row r="66" spans="1:24" ht="15" customHeight="1" x14ac:dyDescent="0.25">
      <c r="A66" s="50" t="s">
        <v>6</v>
      </c>
      <c r="B66" s="8" t="s">
        <v>5</v>
      </c>
      <c r="C66" s="323" t="s">
        <v>158</v>
      </c>
      <c r="D66" s="323"/>
      <c r="E66" s="320" t="s">
        <v>10</v>
      </c>
      <c r="F66" s="327">
        <v>0.9</v>
      </c>
      <c r="G66" s="328" t="s">
        <v>2</v>
      </c>
      <c r="H66" s="329">
        <v>100</v>
      </c>
      <c r="I66" s="144" t="s">
        <v>1</v>
      </c>
      <c r="J66" s="330" t="s">
        <v>21</v>
      </c>
      <c r="K66" s="330" t="s">
        <v>21</v>
      </c>
      <c r="L66" s="9"/>
      <c r="N66" s="50" t="s">
        <v>6</v>
      </c>
      <c r="O66" s="8" t="s">
        <v>5</v>
      </c>
      <c r="P66" s="31"/>
      <c r="Q66" s="31"/>
      <c r="R66" s="31"/>
      <c r="S66" s="31"/>
      <c r="T66" s="31"/>
      <c r="U66" s="31"/>
      <c r="V66" s="31"/>
      <c r="W66" s="143" t="s">
        <v>56</v>
      </c>
    </row>
    <row r="67" spans="1:24" ht="15" customHeight="1" x14ac:dyDescent="0.25">
      <c r="A67" s="8" t="s">
        <v>7</v>
      </c>
      <c r="B67" s="43">
        <v>4</v>
      </c>
      <c r="C67" s="323" t="s">
        <v>217</v>
      </c>
      <c r="D67" s="323"/>
      <c r="E67" s="320"/>
      <c r="F67" s="327"/>
      <c r="G67" s="328"/>
      <c r="H67" s="329"/>
      <c r="I67" s="322" t="s">
        <v>61</v>
      </c>
      <c r="J67" s="330"/>
      <c r="K67" s="330"/>
      <c r="L67" s="8"/>
      <c r="M67" s="2"/>
      <c r="N67" s="8" t="s">
        <v>7</v>
      </c>
      <c r="O67" s="50">
        <v>4</v>
      </c>
      <c r="P67" s="33"/>
      <c r="Q67" s="33"/>
      <c r="R67" s="33"/>
      <c r="S67" s="33"/>
      <c r="T67" s="33"/>
      <c r="U67" s="33"/>
      <c r="V67" s="32"/>
      <c r="W67" s="143" t="s">
        <v>57</v>
      </c>
      <c r="X67" s="2"/>
    </row>
    <row r="68" spans="1:24" ht="15" customHeight="1" x14ac:dyDescent="0.25">
      <c r="A68" s="9"/>
      <c r="B68" s="9" t="s">
        <v>216</v>
      </c>
      <c r="C68" s="9"/>
      <c r="D68" s="322" t="s">
        <v>25</v>
      </c>
      <c r="E68" s="331" t="s">
        <v>26</v>
      </c>
      <c r="F68" s="9"/>
      <c r="G68" s="9"/>
      <c r="H68" s="9"/>
      <c r="I68" s="322"/>
      <c r="J68" s="142" t="s">
        <v>45</v>
      </c>
      <c r="K68" s="333" t="s">
        <v>59</v>
      </c>
      <c r="L68" s="134" t="s">
        <v>27</v>
      </c>
      <c r="M68" s="2"/>
      <c r="N68" s="32"/>
      <c r="O68" s="33"/>
      <c r="P68" s="33" t="s">
        <v>19</v>
      </c>
      <c r="Q68" s="33"/>
      <c r="R68" s="33"/>
      <c r="S68" s="33"/>
      <c r="T68" s="33" t="s">
        <v>20</v>
      </c>
      <c r="U68" s="34"/>
      <c r="V68" s="34"/>
      <c r="W68" s="322" t="s">
        <v>39</v>
      </c>
      <c r="X68" s="2"/>
    </row>
    <row r="69" spans="1:24" ht="15" customHeight="1" x14ac:dyDescent="0.25">
      <c r="A69" s="1" t="s">
        <v>15</v>
      </c>
      <c r="B69" s="25"/>
      <c r="C69" s="1" t="s">
        <v>8</v>
      </c>
      <c r="D69" s="322"/>
      <c r="E69" s="331"/>
      <c r="F69" s="1" t="s">
        <v>0</v>
      </c>
      <c r="G69" s="1" t="s">
        <v>9</v>
      </c>
      <c r="H69" s="1" t="s">
        <v>3</v>
      </c>
      <c r="I69" s="322"/>
      <c r="J69" s="142" t="s">
        <v>30</v>
      </c>
      <c r="K69" s="333"/>
      <c r="L69" s="134" t="s">
        <v>28</v>
      </c>
      <c r="N69" s="35" t="s">
        <v>16</v>
      </c>
      <c r="O69" s="35" t="s">
        <v>17</v>
      </c>
      <c r="P69" s="36" t="s">
        <v>67</v>
      </c>
      <c r="Q69" s="37" t="s">
        <v>68</v>
      </c>
      <c r="R69" s="37" t="s">
        <v>62</v>
      </c>
      <c r="S69" s="37" t="s">
        <v>63</v>
      </c>
      <c r="T69" s="37" t="s">
        <v>64</v>
      </c>
      <c r="U69" s="37" t="s">
        <v>65</v>
      </c>
      <c r="V69" s="37" t="s">
        <v>66</v>
      </c>
      <c r="W69" s="322"/>
    </row>
    <row r="70" spans="1:24" ht="15" customHeight="1" x14ac:dyDescent="0.25">
      <c r="A70" s="190">
        <v>1</v>
      </c>
      <c r="B70" s="191" t="s">
        <v>212</v>
      </c>
      <c r="C70" s="192">
        <v>4.5</v>
      </c>
      <c r="D70" s="193">
        <v>5.6</v>
      </c>
      <c r="E70" s="182">
        <v>7.5</v>
      </c>
      <c r="F70" s="183">
        <f t="shared" ref="F70:F93" si="11">IF(I70="B", $H$4/C70*$F$4,IF(E70&lt;=C70,$I$4,IF(E70&gt;C70,SUM($H$4/C70*$F$4,0,ROUNDUP(,0)))))</f>
        <v>20</v>
      </c>
      <c r="G70" s="184">
        <v>2</v>
      </c>
      <c r="H70" s="185">
        <f>IF(F70="NO BET",0,IF(G70&gt;1,F70*-1,IF(G70=1,SUM(F70*E70-F70,0))))</f>
        <v>-20</v>
      </c>
      <c r="I70" s="69"/>
      <c r="J70" s="29" t="s">
        <v>87</v>
      </c>
      <c r="K70" s="29" t="s">
        <v>87</v>
      </c>
      <c r="L70" s="194">
        <v>0</v>
      </c>
      <c r="M70" s="187"/>
      <c r="N70" s="29">
        <v>1</v>
      </c>
      <c r="O70" s="195" t="s">
        <v>212</v>
      </c>
      <c r="P70" s="203">
        <v>5.6</v>
      </c>
      <c r="Q70" s="188">
        <v>4.7</v>
      </c>
      <c r="R70" s="221">
        <v>5.2</v>
      </c>
      <c r="S70" s="221">
        <v>7.5</v>
      </c>
      <c r="T70" s="189">
        <v>0</v>
      </c>
      <c r="U70" s="189">
        <v>250</v>
      </c>
      <c r="V70" s="189">
        <v>0</v>
      </c>
      <c r="W70" s="29"/>
      <c r="X70" s="132"/>
    </row>
    <row r="71" spans="1:24" ht="15" customHeight="1" x14ac:dyDescent="0.25">
      <c r="A71" s="147">
        <v>2</v>
      </c>
      <c r="B71" s="148" t="s">
        <v>199</v>
      </c>
      <c r="C71" s="229">
        <v>0</v>
      </c>
      <c r="D71" s="199">
        <v>0</v>
      </c>
      <c r="E71" s="151">
        <f t="shared" ref="E71:E93" si="12">D71</f>
        <v>0</v>
      </c>
      <c r="F71" s="152" t="str">
        <f t="shared" si="11"/>
        <v>NO BET</v>
      </c>
      <c r="G71" s="153"/>
      <c r="H71" s="154">
        <f t="shared" ref="H71:H93" si="13">IF(F71="NO BET",0,IF(G71&gt;1,F71*-1,IF(G71=1,SUM(F71*E71-F71,0))))</f>
        <v>0</v>
      </c>
      <c r="I71" s="155"/>
      <c r="J71" s="156"/>
      <c r="K71" s="156"/>
      <c r="L71" s="173">
        <v>0</v>
      </c>
      <c r="M71" s="158"/>
      <c r="N71" s="156">
        <v>2</v>
      </c>
      <c r="O71" s="148" t="s">
        <v>199</v>
      </c>
      <c r="P71" s="150">
        <v>0</v>
      </c>
      <c r="Q71" s="159">
        <v>0</v>
      </c>
      <c r="R71" s="235">
        <f t="shared" ref="R71:S83" si="14">Q71</f>
        <v>0</v>
      </c>
      <c r="S71" s="235">
        <f t="shared" si="14"/>
        <v>0</v>
      </c>
      <c r="T71" s="160">
        <v>0</v>
      </c>
      <c r="U71" s="160">
        <v>0</v>
      </c>
      <c r="V71" s="160">
        <v>0</v>
      </c>
      <c r="W71" s="156"/>
      <c r="X71" s="132"/>
    </row>
    <row r="72" spans="1:24" ht="15" customHeight="1" x14ac:dyDescent="0.25">
      <c r="A72" s="161">
        <v>3</v>
      </c>
      <c r="B72" s="162" t="s">
        <v>200</v>
      </c>
      <c r="C72" s="269">
        <v>15.7</v>
      </c>
      <c r="D72" s="270">
        <v>17.5</v>
      </c>
      <c r="E72" s="65">
        <v>24</v>
      </c>
      <c r="F72" s="262">
        <f t="shared" si="11"/>
        <v>5.7324840764331215</v>
      </c>
      <c r="G72" s="263">
        <v>1</v>
      </c>
      <c r="H72" s="264">
        <f t="shared" si="13"/>
        <v>131.84713375796181</v>
      </c>
      <c r="I72" s="265"/>
      <c r="J72" s="250"/>
      <c r="K72" s="250" t="s">
        <v>87</v>
      </c>
      <c r="L72" s="201">
        <v>0</v>
      </c>
      <c r="M72" s="266"/>
      <c r="N72" s="232">
        <v>3</v>
      </c>
      <c r="O72" s="271" t="s">
        <v>200</v>
      </c>
      <c r="P72" s="270">
        <v>17.5</v>
      </c>
      <c r="Q72" s="268">
        <v>16</v>
      </c>
      <c r="R72" s="65">
        <v>23</v>
      </c>
      <c r="S72" s="65">
        <v>24</v>
      </c>
      <c r="T72" s="268">
        <v>0</v>
      </c>
      <c r="U72" s="268">
        <v>0</v>
      </c>
      <c r="V72" s="268">
        <v>0</v>
      </c>
      <c r="W72" s="250"/>
      <c r="X72" s="132"/>
    </row>
    <row r="73" spans="1:24" ht="15" customHeight="1" x14ac:dyDescent="0.25">
      <c r="A73" s="167">
        <v>4</v>
      </c>
      <c r="B73" s="168" t="s">
        <v>209</v>
      </c>
      <c r="C73" s="171">
        <v>9.5</v>
      </c>
      <c r="D73" s="172">
        <v>6.2</v>
      </c>
      <c r="E73" s="65">
        <v>6.8</v>
      </c>
      <c r="F73" s="3" t="str">
        <f t="shared" si="11"/>
        <v>NO BET</v>
      </c>
      <c r="G73" s="66"/>
      <c r="H73" s="67">
        <f t="shared" si="13"/>
        <v>0</v>
      </c>
      <c r="I73" s="68"/>
      <c r="J73" s="29"/>
      <c r="K73" s="29" t="s">
        <v>87</v>
      </c>
      <c r="L73" s="87">
        <v>0</v>
      </c>
      <c r="M73" s="132"/>
      <c r="N73" s="51">
        <v>4</v>
      </c>
      <c r="O73" s="145" t="s">
        <v>209</v>
      </c>
      <c r="P73" s="23">
        <v>6.2</v>
      </c>
      <c r="Q73" s="39">
        <v>5.8</v>
      </c>
      <c r="R73" s="74">
        <v>6.2</v>
      </c>
      <c r="S73" s="74">
        <v>6.8</v>
      </c>
      <c r="T73" s="44">
        <v>0</v>
      </c>
      <c r="U73" s="44">
        <v>0</v>
      </c>
      <c r="V73" s="44">
        <v>0</v>
      </c>
      <c r="W73" s="29"/>
      <c r="X73" s="132"/>
    </row>
    <row r="74" spans="1:24" ht="15" customHeight="1" x14ac:dyDescent="0.25">
      <c r="A74" s="89">
        <v>5</v>
      </c>
      <c r="B74" s="145" t="s">
        <v>201</v>
      </c>
      <c r="C74" s="22">
        <v>17.2</v>
      </c>
      <c r="D74" s="23">
        <v>15</v>
      </c>
      <c r="E74" s="65">
        <v>23</v>
      </c>
      <c r="F74" s="3">
        <v>0</v>
      </c>
      <c r="G74" s="66"/>
      <c r="H74" s="67" t="b">
        <f t="shared" si="13"/>
        <v>0</v>
      </c>
      <c r="I74" s="68"/>
      <c r="J74" s="29"/>
      <c r="K74" s="29"/>
      <c r="L74" s="87">
        <f t="shared" ref="L74:L93" si="15">SUM(I74*J74*K74)</f>
        <v>0</v>
      </c>
      <c r="M74" s="132"/>
      <c r="N74" s="51">
        <v>5</v>
      </c>
      <c r="O74" s="145" t="s">
        <v>201</v>
      </c>
      <c r="P74" s="23">
        <v>15</v>
      </c>
      <c r="Q74" s="39">
        <v>13.5</v>
      </c>
      <c r="R74" s="74">
        <v>16.5</v>
      </c>
      <c r="S74" s="74">
        <v>23</v>
      </c>
      <c r="T74" s="44">
        <v>0</v>
      </c>
      <c r="U74" s="44">
        <v>0</v>
      </c>
      <c r="V74" s="44">
        <v>0</v>
      </c>
      <c r="W74" s="29"/>
      <c r="X74" s="132"/>
    </row>
    <row r="75" spans="1:24" ht="15" customHeight="1" x14ac:dyDescent="0.25">
      <c r="A75" s="89">
        <v>6</v>
      </c>
      <c r="B75" s="145" t="s">
        <v>202</v>
      </c>
      <c r="C75" s="22">
        <v>29.5</v>
      </c>
      <c r="D75" s="23">
        <v>48</v>
      </c>
      <c r="E75" s="65">
        <v>34</v>
      </c>
      <c r="F75" s="3"/>
      <c r="G75" s="66"/>
      <c r="H75" s="67" t="b">
        <f t="shared" si="13"/>
        <v>0</v>
      </c>
      <c r="I75" s="68"/>
      <c r="J75" s="29"/>
      <c r="K75" s="29"/>
      <c r="L75" s="87">
        <f t="shared" si="15"/>
        <v>0</v>
      </c>
      <c r="M75" s="132"/>
      <c r="N75" s="51">
        <v>6</v>
      </c>
      <c r="O75" s="145" t="s">
        <v>202</v>
      </c>
      <c r="P75" s="23">
        <v>48</v>
      </c>
      <c r="Q75" s="39">
        <v>40</v>
      </c>
      <c r="R75" s="74">
        <v>65</v>
      </c>
      <c r="S75" s="74">
        <v>34</v>
      </c>
      <c r="T75" s="44">
        <v>0</v>
      </c>
      <c r="U75" s="44">
        <v>0</v>
      </c>
      <c r="V75" s="44">
        <v>0</v>
      </c>
      <c r="W75" s="29"/>
      <c r="X75" s="132"/>
    </row>
    <row r="76" spans="1:24" ht="15" customHeight="1" x14ac:dyDescent="0.25">
      <c r="A76" s="167">
        <v>7</v>
      </c>
      <c r="B76" s="168" t="s">
        <v>211</v>
      </c>
      <c r="C76" s="169">
        <v>5</v>
      </c>
      <c r="D76" s="170">
        <v>3.25</v>
      </c>
      <c r="E76" s="65">
        <v>3.6</v>
      </c>
      <c r="F76" s="3" t="str">
        <f t="shared" si="11"/>
        <v>NO BET</v>
      </c>
      <c r="G76" s="66"/>
      <c r="H76" s="67">
        <f t="shared" si="13"/>
        <v>0</v>
      </c>
      <c r="I76" s="69"/>
      <c r="J76" s="29"/>
      <c r="K76" s="29" t="s">
        <v>87</v>
      </c>
      <c r="L76" s="87">
        <v>0</v>
      </c>
      <c r="M76" s="132"/>
      <c r="N76" s="51">
        <v>7</v>
      </c>
      <c r="O76" s="145" t="s">
        <v>211</v>
      </c>
      <c r="P76" s="27">
        <v>3.25</v>
      </c>
      <c r="Q76" s="39">
        <v>3.45</v>
      </c>
      <c r="R76" s="74">
        <v>2.75</v>
      </c>
      <c r="S76" s="74">
        <v>3.6</v>
      </c>
      <c r="T76" s="44">
        <v>0</v>
      </c>
      <c r="U76" s="44">
        <v>10100</v>
      </c>
      <c r="V76" s="44">
        <v>0</v>
      </c>
      <c r="W76" s="29" t="s">
        <v>383</v>
      </c>
      <c r="X76" s="132"/>
    </row>
    <row r="77" spans="1:24" ht="15" customHeight="1" x14ac:dyDescent="0.25">
      <c r="A77" s="161">
        <v>8</v>
      </c>
      <c r="B77" s="162" t="s">
        <v>203</v>
      </c>
      <c r="C77" s="165">
        <v>9.4</v>
      </c>
      <c r="D77" s="166">
        <v>17.5</v>
      </c>
      <c r="E77" s="65">
        <v>34</v>
      </c>
      <c r="F77" s="3">
        <f t="shared" si="11"/>
        <v>9.5744680851063837</v>
      </c>
      <c r="G77" s="66">
        <v>2</v>
      </c>
      <c r="H77" s="67">
        <f t="shared" si="13"/>
        <v>-9.5744680851063837</v>
      </c>
      <c r="I77" s="68"/>
      <c r="J77" s="29" t="s">
        <v>87</v>
      </c>
      <c r="K77" s="29" t="s">
        <v>87</v>
      </c>
      <c r="L77" s="87">
        <v>0</v>
      </c>
      <c r="M77" s="132"/>
      <c r="N77" s="51">
        <v>8</v>
      </c>
      <c r="O77" s="145" t="s">
        <v>203</v>
      </c>
      <c r="P77" s="23">
        <v>17.5</v>
      </c>
      <c r="Q77" s="39">
        <v>16.5</v>
      </c>
      <c r="R77" s="74">
        <v>21</v>
      </c>
      <c r="S77" s="74">
        <v>34</v>
      </c>
      <c r="T77" s="44">
        <v>0</v>
      </c>
      <c r="U77" s="44">
        <v>0</v>
      </c>
      <c r="V77" s="44">
        <v>0</v>
      </c>
      <c r="W77" s="29"/>
      <c r="X77" s="132"/>
    </row>
    <row r="78" spans="1:24" ht="15" customHeight="1" x14ac:dyDescent="0.25">
      <c r="A78" s="161">
        <v>9</v>
      </c>
      <c r="B78" s="162" t="s">
        <v>204</v>
      </c>
      <c r="C78" s="165">
        <v>7.5</v>
      </c>
      <c r="D78" s="166">
        <v>17.5</v>
      </c>
      <c r="E78" s="65">
        <v>28</v>
      </c>
      <c r="F78" s="3">
        <f t="shared" si="11"/>
        <v>12</v>
      </c>
      <c r="G78" s="66">
        <v>2</v>
      </c>
      <c r="H78" s="67">
        <f t="shared" si="13"/>
        <v>-12</v>
      </c>
      <c r="I78" s="68"/>
      <c r="J78" s="29" t="s">
        <v>87</v>
      </c>
      <c r="K78" s="29" t="s">
        <v>87</v>
      </c>
      <c r="L78" s="87">
        <v>0</v>
      </c>
      <c r="M78" s="132"/>
      <c r="N78" s="51">
        <v>9</v>
      </c>
      <c r="O78" s="145" t="s">
        <v>204</v>
      </c>
      <c r="P78" s="23">
        <v>17.5</v>
      </c>
      <c r="Q78" s="39">
        <v>14</v>
      </c>
      <c r="R78" s="74">
        <v>21</v>
      </c>
      <c r="S78" s="74">
        <v>28</v>
      </c>
      <c r="T78" s="44">
        <v>0</v>
      </c>
      <c r="U78" s="44">
        <v>0</v>
      </c>
      <c r="V78" s="44">
        <v>0</v>
      </c>
      <c r="W78" s="29"/>
      <c r="X78" s="132"/>
    </row>
    <row r="79" spans="1:24" ht="15" customHeight="1" x14ac:dyDescent="0.25">
      <c r="A79" s="89">
        <v>10</v>
      </c>
      <c r="B79" s="145" t="s">
        <v>205</v>
      </c>
      <c r="C79" s="22">
        <v>9.5</v>
      </c>
      <c r="D79" s="23">
        <v>8.8000000000000007</v>
      </c>
      <c r="E79" s="65">
        <v>11</v>
      </c>
      <c r="F79" s="3"/>
      <c r="G79" s="66"/>
      <c r="H79" s="67" t="b">
        <f t="shared" si="13"/>
        <v>0</v>
      </c>
      <c r="I79" s="68"/>
      <c r="J79" s="29"/>
      <c r="K79" s="29"/>
      <c r="L79" s="88">
        <f t="shared" si="15"/>
        <v>0</v>
      </c>
      <c r="M79" s="132"/>
      <c r="N79" s="51">
        <v>10</v>
      </c>
      <c r="O79" s="145" t="s">
        <v>205</v>
      </c>
      <c r="P79" s="23">
        <v>8.8000000000000007</v>
      </c>
      <c r="Q79" s="39">
        <v>8</v>
      </c>
      <c r="R79" s="74">
        <v>11.5</v>
      </c>
      <c r="S79" s="74">
        <v>11</v>
      </c>
      <c r="T79" s="44">
        <v>0</v>
      </c>
      <c r="U79" s="44">
        <v>0</v>
      </c>
      <c r="V79" s="44">
        <v>0</v>
      </c>
      <c r="W79" s="29"/>
      <c r="X79" s="132"/>
    </row>
    <row r="80" spans="1:24" ht="15" customHeight="1" x14ac:dyDescent="0.25">
      <c r="A80" s="89">
        <v>11</v>
      </c>
      <c r="B80" s="145" t="s">
        <v>206</v>
      </c>
      <c r="C80" s="22">
        <v>10.8</v>
      </c>
      <c r="D80" s="23">
        <v>11</v>
      </c>
      <c r="E80" s="65">
        <v>11</v>
      </c>
      <c r="F80" s="3"/>
      <c r="G80" s="66"/>
      <c r="H80" s="67" t="b">
        <f t="shared" si="13"/>
        <v>0</v>
      </c>
      <c r="I80" s="68"/>
      <c r="J80" s="29"/>
      <c r="K80" s="29"/>
      <c r="L80" s="88">
        <f t="shared" si="15"/>
        <v>0</v>
      </c>
      <c r="M80" s="132"/>
      <c r="N80" s="51">
        <v>11</v>
      </c>
      <c r="O80" s="145" t="s">
        <v>206</v>
      </c>
      <c r="P80" s="23">
        <v>11</v>
      </c>
      <c r="Q80" s="39">
        <v>10</v>
      </c>
      <c r="R80" s="74">
        <v>14.5</v>
      </c>
      <c r="S80" s="74">
        <v>11</v>
      </c>
      <c r="T80" s="44">
        <v>0</v>
      </c>
      <c r="U80" s="44">
        <v>0</v>
      </c>
      <c r="V80" s="44">
        <v>0</v>
      </c>
      <c r="W80" s="29"/>
      <c r="X80" s="132"/>
    </row>
    <row r="81" spans="1:24" ht="15" customHeight="1" x14ac:dyDescent="0.25">
      <c r="A81" s="89">
        <v>12</v>
      </c>
      <c r="B81" s="145" t="s">
        <v>210</v>
      </c>
      <c r="C81" s="22">
        <v>19</v>
      </c>
      <c r="D81" s="23">
        <v>22</v>
      </c>
      <c r="E81" s="65">
        <v>12</v>
      </c>
      <c r="F81" s="3"/>
      <c r="G81" s="66"/>
      <c r="H81" s="67" t="b">
        <f t="shared" si="13"/>
        <v>0</v>
      </c>
      <c r="I81" s="68"/>
      <c r="J81" s="29"/>
      <c r="K81" s="29"/>
      <c r="L81" s="88">
        <f t="shared" si="15"/>
        <v>0</v>
      </c>
      <c r="M81" s="132"/>
      <c r="N81" s="51">
        <v>12</v>
      </c>
      <c r="O81" s="145" t="s">
        <v>210</v>
      </c>
      <c r="P81" s="23">
        <v>22</v>
      </c>
      <c r="Q81" s="39">
        <v>21</v>
      </c>
      <c r="R81" s="74">
        <v>25</v>
      </c>
      <c r="S81" s="74">
        <v>12</v>
      </c>
      <c r="T81" s="44">
        <v>0</v>
      </c>
      <c r="U81" s="44">
        <v>0</v>
      </c>
      <c r="V81" s="44">
        <v>0</v>
      </c>
      <c r="W81" s="29"/>
      <c r="X81" s="132"/>
    </row>
    <row r="82" spans="1:24" ht="15" customHeight="1" x14ac:dyDescent="0.25">
      <c r="A82" s="161">
        <v>13</v>
      </c>
      <c r="B82" s="162" t="s">
        <v>207</v>
      </c>
      <c r="C82" s="165">
        <v>5.4</v>
      </c>
      <c r="D82" s="166">
        <v>17.5</v>
      </c>
      <c r="E82" s="65">
        <v>27</v>
      </c>
      <c r="F82" s="3">
        <f t="shared" si="11"/>
        <v>16.666666666666668</v>
      </c>
      <c r="G82" s="66">
        <v>2</v>
      </c>
      <c r="H82" s="67">
        <f t="shared" si="13"/>
        <v>-16.666666666666668</v>
      </c>
      <c r="I82" s="68"/>
      <c r="J82" s="29" t="s">
        <v>87</v>
      </c>
      <c r="K82" s="29" t="s">
        <v>87</v>
      </c>
      <c r="L82" s="88">
        <v>0</v>
      </c>
      <c r="M82" s="132"/>
      <c r="N82" s="51">
        <v>13</v>
      </c>
      <c r="O82" s="145" t="s">
        <v>207</v>
      </c>
      <c r="P82" s="23">
        <v>17.5</v>
      </c>
      <c r="Q82" s="39">
        <v>15.5</v>
      </c>
      <c r="R82" s="74">
        <v>22</v>
      </c>
      <c r="S82" s="74">
        <v>27</v>
      </c>
      <c r="T82" s="44">
        <v>0</v>
      </c>
      <c r="U82" s="44">
        <v>0</v>
      </c>
      <c r="V82" s="44">
        <v>0</v>
      </c>
      <c r="W82" s="29"/>
      <c r="X82" s="132"/>
    </row>
    <row r="83" spans="1:24" s="206" customFormat="1" ht="15" customHeight="1" x14ac:dyDescent="0.25">
      <c r="A83" s="147">
        <v>14</v>
      </c>
      <c r="B83" s="148" t="s">
        <v>208</v>
      </c>
      <c r="C83" s="149">
        <v>0</v>
      </c>
      <c r="D83" s="150">
        <v>0</v>
      </c>
      <c r="E83" s="151">
        <f t="shared" si="12"/>
        <v>0</v>
      </c>
      <c r="F83" s="152" t="str">
        <f t="shared" si="11"/>
        <v>NO BET</v>
      </c>
      <c r="G83" s="153"/>
      <c r="H83" s="154">
        <f t="shared" si="13"/>
        <v>0</v>
      </c>
      <c r="I83" s="155"/>
      <c r="J83" s="156"/>
      <c r="K83" s="156"/>
      <c r="L83" s="157">
        <f t="shared" si="15"/>
        <v>0</v>
      </c>
      <c r="M83" s="158"/>
      <c r="N83" s="156">
        <v>14</v>
      </c>
      <c r="O83" s="148" t="s">
        <v>208</v>
      </c>
      <c r="P83" s="150">
        <v>0</v>
      </c>
      <c r="Q83" s="159">
        <v>0</v>
      </c>
      <c r="R83" s="235">
        <f t="shared" si="14"/>
        <v>0</v>
      </c>
      <c r="S83" s="235">
        <f t="shared" si="14"/>
        <v>0</v>
      </c>
      <c r="T83" s="160">
        <v>0</v>
      </c>
      <c r="U83" s="160">
        <v>0</v>
      </c>
      <c r="V83" s="160">
        <v>0</v>
      </c>
      <c r="W83" s="156"/>
      <c r="X83" s="158"/>
    </row>
    <row r="84" spans="1:24" ht="15" hidden="1" customHeight="1" x14ac:dyDescent="0.25">
      <c r="A84" s="89">
        <v>15</v>
      </c>
      <c r="B84" s="45"/>
      <c r="C84" s="26">
        <v>0</v>
      </c>
      <c r="D84" s="27">
        <v>0</v>
      </c>
      <c r="E84" s="61">
        <f t="shared" si="12"/>
        <v>0</v>
      </c>
      <c r="F84" s="46" t="str">
        <f t="shared" si="11"/>
        <v>NO BET</v>
      </c>
      <c r="G84" s="62"/>
      <c r="H84" s="63">
        <f t="shared" si="13"/>
        <v>0</v>
      </c>
      <c r="I84" s="64"/>
      <c r="J84" s="47"/>
      <c r="K84" s="47"/>
      <c r="L84" s="88">
        <f t="shared" si="15"/>
        <v>0</v>
      </c>
      <c r="M84" s="132"/>
      <c r="N84" s="47">
        <v>15</v>
      </c>
      <c r="O84" s="45"/>
      <c r="P84" s="48">
        <v>0</v>
      </c>
      <c r="Q84" s="48">
        <v>0</v>
      </c>
      <c r="R84" s="48">
        <v>0</v>
      </c>
      <c r="S84" s="48">
        <v>0</v>
      </c>
      <c r="T84" s="49">
        <v>0</v>
      </c>
      <c r="U84" s="49">
        <v>0</v>
      </c>
      <c r="V84" s="49">
        <v>0</v>
      </c>
      <c r="W84" s="29"/>
      <c r="X84" s="132"/>
    </row>
    <row r="85" spans="1:24" ht="15" hidden="1" customHeight="1" x14ac:dyDescent="0.25">
      <c r="A85" s="89">
        <v>16</v>
      </c>
      <c r="B85" s="42"/>
      <c r="C85" s="22">
        <v>0</v>
      </c>
      <c r="D85" s="23">
        <v>0</v>
      </c>
      <c r="E85" s="65">
        <f t="shared" si="12"/>
        <v>0</v>
      </c>
      <c r="F85" s="3" t="str">
        <f t="shared" si="11"/>
        <v>NO BET</v>
      </c>
      <c r="G85" s="66"/>
      <c r="H85" s="67">
        <f t="shared" si="13"/>
        <v>0</v>
      </c>
      <c r="I85" s="68"/>
      <c r="J85" s="29"/>
      <c r="K85" s="29"/>
      <c r="L85" s="88">
        <f t="shared" si="15"/>
        <v>0</v>
      </c>
      <c r="M85" s="132"/>
      <c r="N85" s="51">
        <v>16</v>
      </c>
      <c r="O85" s="42"/>
      <c r="P85" s="39">
        <v>0</v>
      </c>
      <c r="Q85" s="39">
        <v>0</v>
      </c>
      <c r="R85" s="39">
        <v>0</v>
      </c>
      <c r="S85" s="39">
        <v>0</v>
      </c>
      <c r="T85" s="44">
        <v>0</v>
      </c>
      <c r="U85" s="44">
        <v>0</v>
      </c>
      <c r="V85" s="44">
        <v>0</v>
      </c>
      <c r="W85" s="29"/>
      <c r="X85" s="132"/>
    </row>
    <row r="86" spans="1:24" ht="15" hidden="1" customHeight="1" x14ac:dyDescent="0.3">
      <c r="A86" s="89">
        <v>17</v>
      </c>
      <c r="B86" s="28"/>
      <c r="C86" s="22">
        <v>0</v>
      </c>
      <c r="D86" s="23">
        <v>0</v>
      </c>
      <c r="E86" s="65">
        <f t="shared" si="12"/>
        <v>0</v>
      </c>
      <c r="F86" s="3" t="str">
        <f t="shared" si="11"/>
        <v>NO BET</v>
      </c>
      <c r="G86" s="66"/>
      <c r="H86" s="67">
        <f t="shared" si="13"/>
        <v>0</v>
      </c>
      <c r="I86" s="68"/>
      <c r="J86" s="29"/>
      <c r="K86" s="29"/>
      <c r="L86" s="88">
        <f t="shared" si="15"/>
        <v>0</v>
      </c>
      <c r="M86" s="132"/>
      <c r="N86" s="51">
        <v>17</v>
      </c>
      <c r="O86" s="40"/>
      <c r="P86" s="39">
        <v>0</v>
      </c>
      <c r="Q86" s="39">
        <v>0</v>
      </c>
      <c r="R86" s="39">
        <v>0</v>
      </c>
      <c r="S86" s="39">
        <v>0</v>
      </c>
      <c r="T86" s="44">
        <v>0</v>
      </c>
      <c r="U86" s="44">
        <v>0</v>
      </c>
      <c r="V86" s="44">
        <v>0</v>
      </c>
      <c r="W86" s="29"/>
      <c r="X86" s="132"/>
    </row>
    <row r="87" spans="1:24" ht="15" hidden="1" customHeight="1" x14ac:dyDescent="0.3">
      <c r="A87" s="89">
        <v>18</v>
      </c>
      <c r="B87" s="28"/>
      <c r="C87" s="22">
        <v>0</v>
      </c>
      <c r="D87" s="23">
        <v>0</v>
      </c>
      <c r="E87" s="65">
        <f t="shared" si="12"/>
        <v>0</v>
      </c>
      <c r="F87" s="3" t="str">
        <f t="shared" si="11"/>
        <v>NO BET</v>
      </c>
      <c r="G87" s="66"/>
      <c r="H87" s="67">
        <f t="shared" si="13"/>
        <v>0</v>
      </c>
      <c r="I87" s="68"/>
      <c r="J87" s="29"/>
      <c r="K87" s="29"/>
      <c r="L87" s="88">
        <f t="shared" si="15"/>
        <v>0</v>
      </c>
      <c r="M87" s="132"/>
      <c r="N87" s="51">
        <v>18</v>
      </c>
      <c r="O87" s="40"/>
      <c r="P87" s="39">
        <v>0</v>
      </c>
      <c r="Q87" s="39">
        <v>0</v>
      </c>
      <c r="R87" s="39">
        <v>0</v>
      </c>
      <c r="S87" s="39">
        <v>0</v>
      </c>
      <c r="T87" s="44">
        <v>0</v>
      </c>
      <c r="U87" s="44">
        <v>0</v>
      </c>
      <c r="V87" s="44">
        <v>0</v>
      </c>
      <c r="W87" s="29"/>
      <c r="X87" s="132"/>
    </row>
    <row r="88" spans="1:24" ht="15" hidden="1" customHeight="1" x14ac:dyDescent="0.3">
      <c r="A88" s="89">
        <v>19</v>
      </c>
      <c r="B88" s="28"/>
      <c r="C88" s="22">
        <v>0</v>
      </c>
      <c r="D88" s="23">
        <v>0</v>
      </c>
      <c r="E88" s="65">
        <f t="shared" si="12"/>
        <v>0</v>
      </c>
      <c r="F88" s="3" t="str">
        <f t="shared" si="11"/>
        <v>NO BET</v>
      </c>
      <c r="G88" s="66"/>
      <c r="H88" s="67">
        <f t="shared" si="13"/>
        <v>0</v>
      </c>
      <c r="I88" s="68"/>
      <c r="J88" s="29"/>
      <c r="K88" s="29"/>
      <c r="L88" s="88">
        <f t="shared" si="15"/>
        <v>0</v>
      </c>
      <c r="M88" s="132"/>
      <c r="N88" s="51">
        <v>19</v>
      </c>
      <c r="O88" s="40"/>
      <c r="P88" s="39">
        <v>0</v>
      </c>
      <c r="Q88" s="39">
        <v>0</v>
      </c>
      <c r="R88" s="39">
        <v>0</v>
      </c>
      <c r="S88" s="39">
        <v>0</v>
      </c>
      <c r="T88" s="44">
        <v>0</v>
      </c>
      <c r="U88" s="44">
        <v>0</v>
      </c>
      <c r="V88" s="44">
        <v>0</v>
      </c>
      <c r="W88" s="29"/>
      <c r="X88" s="132"/>
    </row>
    <row r="89" spans="1:24" ht="15" hidden="1" customHeight="1" x14ac:dyDescent="0.3">
      <c r="A89" s="89">
        <v>20</v>
      </c>
      <c r="B89" s="28"/>
      <c r="C89" s="22">
        <v>0</v>
      </c>
      <c r="D89" s="23">
        <v>0</v>
      </c>
      <c r="E89" s="65">
        <f t="shared" si="12"/>
        <v>0</v>
      </c>
      <c r="F89" s="3" t="str">
        <f t="shared" si="11"/>
        <v>NO BET</v>
      </c>
      <c r="G89" s="66"/>
      <c r="H89" s="67">
        <f t="shared" si="13"/>
        <v>0</v>
      </c>
      <c r="I89" s="69"/>
      <c r="J89" s="29"/>
      <c r="K89" s="29"/>
      <c r="L89" s="88">
        <f t="shared" si="15"/>
        <v>0</v>
      </c>
      <c r="M89" s="132"/>
      <c r="N89" s="51">
        <v>20</v>
      </c>
      <c r="O89" s="40"/>
      <c r="P89" s="39">
        <v>0</v>
      </c>
      <c r="Q89" s="39">
        <v>0</v>
      </c>
      <c r="R89" s="39">
        <v>0</v>
      </c>
      <c r="S89" s="39">
        <v>0</v>
      </c>
      <c r="T89" s="44">
        <v>0</v>
      </c>
      <c r="U89" s="44">
        <v>0</v>
      </c>
      <c r="V89" s="44">
        <v>0</v>
      </c>
      <c r="W89" s="29"/>
      <c r="X89" s="132"/>
    </row>
    <row r="90" spans="1:24" ht="15" hidden="1" customHeight="1" x14ac:dyDescent="0.3">
      <c r="A90" s="89">
        <v>21</v>
      </c>
      <c r="B90" s="30"/>
      <c r="C90" s="22">
        <v>0</v>
      </c>
      <c r="D90" s="23">
        <v>0</v>
      </c>
      <c r="E90" s="65">
        <f t="shared" si="12"/>
        <v>0</v>
      </c>
      <c r="F90" s="3" t="str">
        <f t="shared" si="11"/>
        <v>NO BET</v>
      </c>
      <c r="G90" s="66"/>
      <c r="H90" s="67">
        <f t="shared" si="13"/>
        <v>0</v>
      </c>
      <c r="I90" s="68"/>
      <c r="J90" s="29"/>
      <c r="K90" s="29"/>
      <c r="L90" s="88">
        <f t="shared" si="15"/>
        <v>0</v>
      </c>
      <c r="M90" s="132"/>
      <c r="N90" s="51">
        <v>21</v>
      </c>
      <c r="O90" s="40"/>
      <c r="P90" s="39">
        <v>0</v>
      </c>
      <c r="Q90" s="39">
        <v>0</v>
      </c>
      <c r="R90" s="39">
        <v>0</v>
      </c>
      <c r="S90" s="39">
        <v>0</v>
      </c>
      <c r="T90" s="44">
        <v>0</v>
      </c>
      <c r="U90" s="44">
        <v>0</v>
      </c>
      <c r="V90" s="44">
        <v>0</v>
      </c>
      <c r="W90" s="29"/>
      <c r="X90" s="132"/>
    </row>
    <row r="91" spans="1:24" ht="15" hidden="1" customHeight="1" x14ac:dyDescent="0.3">
      <c r="A91" s="89">
        <v>22</v>
      </c>
      <c r="B91" s="28"/>
      <c r="C91" s="26">
        <v>0</v>
      </c>
      <c r="D91" s="27">
        <v>0</v>
      </c>
      <c r="E91" s="65">
        <f t="shared" si="12"/>
        <v>0</v>
      </c>
      <c r="F91" s="3" t="str">
        <f t="shared" si="11"/>
        <v>NO BET</v>
      </c>
      <c r="G91" s="66"/>
      <c r="H91" s="67">
        <f t="shared" si="13"/>
        <v>0</v>
      </c>
      <c r="I91" s="68"/>
      <c r="J91" s="29"/>
      <c r="K91" s="29"/>
      <c r="L91" s="88">
        <f t="shared" si="15"/>
        <v>0</v>
      </c>
      <c r="M91" s="132"/>
      <c r="N91" s="51">
        <v>22</v>
      </c>
      <c r="O91" s="40"/>
      <c r="P91" s="39">
        <v>0</v>
      </c>
      <c r="Q91" s="39">
        <v>0</v>
      </c>
      <c r="R91" s="39">
        <v>0</v>
      </c>
      <c r="S91" s="39">
        <v>0</v>
      </c>
      <c r="T91" s="44">
        <v>0</v>
      </c>
      <c r="U91" s="44">
        <v>0</v>
      </c>
      <c r="V91" s="44">
        <v>0</v>
      </c>
      <c r="W91" s="29"/>
      <c r="X91" s="132"/>
    </row>
    <row r="92" spans="1:24" ht="15" hidden="1" customHeight="1" x14ac:dyDescent="0.3">
      <c r="A92" s="89">
        <v>23</v>
      </c>
      <c r="B92" s="28"/>
      <c r="C92" s="22">
        <v>0</v>
      </c>
      <c r="D92" s="23">
        <v>0</v>
      </c>
      <c r="E92" s="65">
        <f t="shared" si="12"/>
        <v>0</v>
      </c>
      <c r="F92" s="3" t="str">
        <f t="shared" si="11"/>
        <v>NO BET</v>
      </c>
      <c r="G92" s="66"/>
      <c r="H92" s="67">
        <f t="shared" si="13"/>
        <v>0</v>
      </c>
      <c r="I92" s="68"/>
      <c r="J92" s="29"/>
      <c r="K92" s="29"/>
      <c r="L92" s="88">
        <f t="shared" si="15"/>
        <v>0</v>
      </c>
      <c r="M92" s="132"/>
      <c r="N92" s="51">
        <v>23</v>
      </c>
      <c r="O92" s="40"/>
      <c r="P92" s="39">
        <v>0</v>
      </c>
      <c r="Q92" s="39">
        <v>0</v>
      </c>
      <c r="R92" s="39">
        <v>0</v>
      </c>
      <c r="S92" s="39">
        <v>0</v>
      </c>
      <c r="T92" s="44">
        <v>0</v>
      </c>
      <c r="U92" s="44">
        <v>0</v>
      </c>
      <c r="V92" s="44">
        <v>0</v>
      </c>
      <c r="W92" s="29"/>
      <c r="X92" s="132"/>
    </row>
    <row r="93" spans="1:24" ht="15" hidden="1" customHeight="1" x14ac:dyDescent="0.3">
      <c r="A93" s="89">
        <v>24</v>
      </c>
      <c r="B93" s="28"/>
      <c r="C93" s="22">
        <v>0</v>
      </c>
      <c r="D93" s="23">
        <v>0</v>
      </c>
      <c r="E93" s="65">
        <f t="shared" si="12"/>
        <v>0</v>
      </c>
      <c r="F93" s="3" t="str">
        <f t="shared" si="11"/>
        <v>NO BET</v>
      </c>
      <c r="G93" s="66"/>
      <c r="H93" s="67">
        <f t="shared" si="13"/>
        <v>0</v>
      </c>
      <c r="I93" s="68"/>
      <c r="J93" s="29"/>
      <c r="K93" s="29"/>
      <c r="L93" s="88">
        <f t="shared" si="15"/>
        <v>0</v>
      </c>
      <c r="M93" s="132"/>
      <c r="N93" s="51">
        <v>24</v>
      </c>
      <c r="O93" s="40"/>
      <c r="P93" s="39">
        <v>0</v>
      </c>
      <c r="Q93" s="39">
        <v>0</v>
      </c>
      <c r="R93" s="39">
        <v>0</v>
      </c>
      <c r="S93" s="39">
        <v>0</v>
      </c>
      <c r="T93" s="44">
        <v>0</v>
      </c>
      <c r="U93" s="44">
        <v>0</v>
      </c>
      <c r="V93" s="44">
        <v>0</v>
      </c>
      <c r="W93" s="29"/>
      <c r="X93" s="132"/>
    </row>
    <row r="94" spans="1:24" ht="15" customHeight="1" x14ac:dyDescent="0.25">
      <c r="N94" s="321"/>
      <c r="O94" s="321"/>
      <c r="P94" s="321"/>
      <c r="Q94" s="321"/>
      <c r="R94" s="321"/>
      <c r="S94" s="321"/>
      <c r="T94" s="321"/>
      <c r="U94" s="29"/>
      <c r="V94" s="91"/>
    </row>
    <row r="95" spans="1:24" ht="15" customHeight="1" x14ac:dyDescent="0.25">
      <c r="A95" s="24"/>
      <c r="B95" s="209" t="s">
        <v>213</v>
      </c>
      <c r="C95" s="207">
        <v>1</v>
      </c>
      <c r="D95" s="4"/>
      <c r="E95" s="5" t="s">
        <v>11</v>
      </c>
      <c r="F95" s="6">
        <f>SUM(F70:F93)</f>
        <v>63.97361882820617</v>
      </c>
      <c r="G95" s="7" t="s">
        <v>12</v>
      </c>
      <c r="H95" s="6">
        <f>SUM(H70:H94)</f>
        <v>73.605999006188753</v>
      </c>
      <c r="N95" s="136"/>
      <c r="O95" s="321" t="s">
        <v>444</v>
      </c>
      <c r="P95" s="321"/>
      <c r="Q95" s="136"/>
      <c r="R95" s="136"/>
      <c r="S95" s="136"/>
      <c r="T95" s="136"/>
      <c r="U95" s="139" t="s">
        <v>18</v>
      </c>
      <c r="V95" s="140" t="s">
        <v>451</v>
      </c>
      <c r="W95" s="141"/>
    </row>
    <row r="96" spans="1:24" ht="15" customHeight="1" x14ac:dyDescent="0.25">
      <c r="A96" s="73"/>
      <c r="B96" s="73"/>
      <c r="C96" s="13" t="s">
        <v>436</v>
      </c>
      <c r="D96" s="17"/>
      <c r="E96" s="74"/>
      <c r="F96" s="14"/>
      <c r="G96" s="71"/>
      <c r="H96" s="73"/>
      <c r="N96" s="17"/>
    </row>
    <row r="97" spans="1:24" ht="15" customHeight="1" x14ac:dyDescent="0.25">
      <c r="A97" s="10" t="s">
        <v>6</v>
      </c>
      <c r="B97" s="8" t="s">
        <v>5</v>
      </c>
      <c r="C97" s="323" t="s">
        <v>234</v>
      </c>
      <c r="D97" s="323"/>
      <c r="E97" s="320" t="s">
        <v>10</v>
      </c>
      <c r="F97" s="327">
        <v>0.9</v>
      </c>
      <c r="G97" s="328" t="s">
        <v>2</v>
      </c>
      <c r="H97" s="329">
        <v>100</v>
      </c>
      <c r="I97" s="144" t="s">
        <v>1</v>
      </c>
      <c r="J97" s="330" t="s">
        <v>21</v>
      </c>
      <c r="K97" s="330" t="s">
        <v>21</v>
      </c>
      <c r="L97" s="9"/>
      <c r="N97" s="10" t="s">
        <v>6</v>
      </c>
      <c r="O97" s="8" t="s">
        <v>5</v>
      </c>
      <c r="P97" s="31"/>
      <c r="Q97" s="31"/>
      <c r="R97" s="31"/>
      <c r="S97" s="31"/>
      <c r="T97" s="31"/>
      <c r="U97" s="31"/>
      <c r="V97" s="31"/>
      <c r="W97" s="143" t="s">
        <v>56</v>
      </c>
    </row>
    <row r="98" spans="1:24" ht="15" customHeight="1" x14ac:dyDescent="0.25">
      <c r="A98" s="8" t="s">
        <v>7</v>
      </c>
      <c r="B98" s="43">
        <v>7</v>
      </c>
      <c r="C98" s="323" t="s">
        <v>217</v>
      </c>
      <c r="D98" s="323"/>
      <c r="E98" s="320"/>
      <c r="F98" s="327"/>
      <c r="G98" s="328"/>
      <c r="H98" s="329"/>
      <c r="I98" s="322" t="s">
        <v>61</v>
      </c>
      <c r="J98" s="330"/>
      <c r="K98" s="330"/>
      <c r="L98" s="8"/>
      <c r="M98" s="2"/>
      <c r="N98" s="8" t="s">
        <v>7</v>
      </c>
      <c r="O98" s="50">
        <v>7</v>
      </c>
      <c r="P98" s="33"/>
      <c r="Q98" s="33"/>
      <c r="R98" s="33"/>
      <c r="S98" s="33"/>
      <c r="T98" s="33"/>
      <c r="U98" s="33"/>
      <c r="V98" s="32"/>
      <c r="W98" s="143" t="s">
        <v>57</v>
      </c>
      <c r="X98" s="2"/>
    </row>
    <row r="99" spans="1:24" ht="15" customHeight="1" x14ac:dyDescent="0.25">
      <c r="A99" s="9"/>
      <c r="B99" s="9" t="s">
        <v>233</v>
      </c>
      <c r="C99" s="8" t="s">
        <v>235</v>
      </c>
      <c r="D99" s="322" t="s">
        <v>25</v>
      </c>
      <c r="E99" s="331" t="s">
        <v>26</v>
      </c>
      <c r="F99" s="9"/>
      <c r="G99" s="9"/>
      <c r="H99" s="9"/>
      <c r="I99" s="322"/>
      <c r="J99" s="142" t="s">
        <v>45</v>
      </c>
      <c r="K99" s="333" t="s">
        <v>59</v>
      </c>
      <c r="L99" s="134" t="s">
        <v>27</v>
      </c>
      <c r="M99" s="2"/>
      <c r="N99" s="32"/>
      <c r="O99" s="33"/>
      <c r="P99" s="33" t="s">
        <v>19</v>
      </c>
      <c r="Q99" s="33"/>
      <c r="R99" s="33"/>
      <c r="S99" s="33"/>
      <c r="T99" s="33" t="s">
        <v>20</v>
      </c>
      <c r="U99" s="34"/>
      <c r="V99" s="34"/>
      <c r="W99" s="322" t="s">
        <v>39</v>
      </c>
      <c r="X99" s="2"/>
    </row>
    <row r="100" spans="1:24" ht="15" customHeight="1" x14ac:dyDescent="0.25">
      <c r="A100" s="1" t="s">
        <v>15</v>
      </c>
      <c r="B100" s="25"/>
      <c r="C100" s="1" t="s">
        <v>8</v>
      </c>
      <c r="D100" s="322"/>
      <c r="E100" s="331"/>
      <c r="F100" s="1" t="s">
        <v>0</v>
      </c>
      <c r="G100" s="1" t="s">
        <v>9</v>
      </c>
      <c r="H100" s="1" t="s">
        <v>3</v>
      </c>
      <c r="I100" s="322"/>
      <c r="J100" s="142" t="s">
        <v>30</v>
      </c>
      <c r="K100" s="333"/>
      <c r="L100" s="134" t="s">
        <v>28</v>
      </c>
      <c r="N100" s="35" t="s">
        <v>16</v>
      </c>
      <c r="O100" s="35" t="s">
        <v>17</v>
      </c>
      <c r="P100" s="36" t="s">
        <v>67</v>
      </c>
      <c r="Q100" s="37" t="s">
        <v>68</v>
      </c>
      <c r="R100" s="37" t="s">
        <v>62</v>
      </c>
      <c r="S100" s="37" t="s">
        <v>63</v>
      </c>
      <c r="T100" s="37" t="s">
        <v>64</v>
      </c>
      <c r="U100" s="37" t="s">
        <v>65</v>
      </c>
      <c r="V100" s="37" t="s">
        <v>66</v>
      </c>
      <c r="W100" s="322"/>
    </row>
    <row r="101" spans="1:24" s="219" customFormat="1" ht="15" customHeight="1" x14ac:dyDescent="0.25">
      <c r="A101" s="167">
        <v>1</v>
      </c>
      <c r="B101" s="214" t="s">
        <v>218</v>
      </c>
      <c r="C101" s="260">
        <v>6.5</v>
      </c>
      <c r="D101" s="261">
        <v>7.6</v>
      </c>
      <c r="E101" s="61">
        <v>5.45</v>
      </c>
      <c r="F101" s="285" t="str">
        <f t="shared" ref="F101:F124" si="16">IF(I101="B", $H$4/C101*$F$4,IF(E101&lt;=C101,$I$4,IF(E101&gt;C101,SUM($H$4/C101*$F$4,0,ROUNDUP(,0)))))</f>
        <v>NO BET</v>
      </c>
      <c r="G101" s="286">
        <v>1</v>
      </c>
      <c r="H101" s="287">
        <f>IF(F101="NO BET",0,IF(G101&gt;1,F101*-1,IF(G101=1,SUM(F101*E101-F101,0))))</f>
        <v>0</v>
      </c>
      <c r="I101" s="288"/>
      <c r="J101" s="250" t="s">
        <v>87</v>
      </c>
      <c r="K101" s="250" t="s">
        <v>87</v>
      </c>
      <c r="L101" s="237">
        <v>1.32</v>
      </c>
      <c r="M101" s="292"/>
      <c r="N101" s="289">
        <v>1</v>
      </c>
      <c r="O101" s="293" t="s">
        <v>218</v>
      </c>
      <c r="P101" s="261">
        <v>7.6</v>
      </c>
      <c r="Q101" s="290">
        <v>5.5</v>
      </c>
      <c r="R101" s="61">
        <v>7.4</v>
      </c>
      <c r="S101" s="61">
        <v>5.45</v>
      </c>
      <c r="T101" s="290">
        <v>0</v>
      </c>
      <c r="U101" s="290">
        <v>0</v>
      </c>
      <c r="V101" s="290">
        <v>0</v>
      </c>
      <c r="W101" s="289"/>
      <c r="X101" s="213"/>
    </row>
    <row r="102" spans="1:24" ht="15" customHeight="1" x14ac:dyDescent="0.25">
      <c r="A102" s="161">
        <v>2</v>
      </c>
      <c r="B102" s="162" t="s">
        <v>219</v>
      </c>
      <c r="C102" s="163">
        <v>8.1</v>
      </c>
      <c r="D102" s="164">
        <v>21</v>
      </c>
      <c r="E102" s="65">
        <v>28</v>
      </c>
      <c r="F102" s="3">
        <f t="shared" si="16"/>
        <v>11.111111111111111</v>
      </c>
      <c r="G102" s="66">
        <v>2</v>
      </c>
      <c r="H102" s="67">
        <f t="shared" ref="H102:H124" si="17">IF(F102="NO BET",0,IF(G102&gt;1,F102*-1,IF(G102=1,SUM(F102*E102-F102,0))))</f>
        <v>-11.111111111111111</v>
      </c>
      <c r="I102" s="68"/>
      <c r="J102" s="29"/>
      <c r="K102" s="29" t="s">
        <v>87</v>
      </c>
      <c r="L102" s="201">
        <v>1.1299999999999999</v>
      </c>
      <c r="M102" s="132"/>
      <c r="N102" s="51">
        <v>2</v>
      </c>
      <c r="O102" s="145" t="s">
        <v>219</v>
      </c>
      <c r="P102" s="27">
        <v>21</v>
      </c>
      <c r="Q102" s="39">
        <v>13.5</v>
      </c>
      <c r="R102" s="74">
        <v>15.5</v>
      </c>
      <c r="S102" s="74">
        <v>28</v>
      </c>
      <c r="T102" s="44">
        <v>0</v>
      </c>
      <c r="U102" s="44">
        <v>0</v>
      </c>
      <c r="V102" s="44">
        <v>0</v>
      </c>
      <c r="W102" s="29"/>
      <c r="X102" s="132"/>
    </row>
    <row r="103" spans="1:24" ht="15" customHeight="1" x14ac:dyDescent="0.25">
      <c r="A103" s="89">
        <v>3</v>
      </c>
      <c r="B103" s="145" t="s">
        <v>220</v>
      </c>
      <c r="C103" s="22">
        <v>7.5</v>
      </c>
      <c r="D103" s="23">
        <v>4.5</v>
      </c>
      <c r="E103" s="65">
        <v>6.8</v>
      </c>
      <c r="F103" s="3" t="str">
        <f t="shared" si="16"/>
        <v>NO BET</v>
      </c>
      <c r="G103" s="66"/>
      <c r="H103" s="67">
        <f t="shared" si="17"/>
        <v>0</v>
      </c>
      <c r="I103" s="68"/>
      <c r="J103" s="29" t="s">
        <v>87</v>
      </c>
      <c r="K103" s="29" t="s">
        <v>87</v>
      </c>
      <c r="L103" s="87">
        <v>0</v>
      </c>
      <c r="M103" s="132"/>
      <c r="N103" s="51">
        <v>3</v>
      </c>
      <c r="O103" s="145" t="s">
        <v>220</v>
      </c>
      <c r="P103" s="23">
        <v>4.5</v>
      </c>
      <c r="Q103" s="39">
        <v>3.4</v>
      </c>
      <c r="R103" s="74">
        <v>3.75</v>
      </c>
      <c r="S103" s="74">
        <v>6.8</v>
      </c>
      <c r="T103" s="44">
        <v>0</v>
      </c>
      <c r="U103" s="44">
        <v>135</v>
      </c>
      <c r="V103" s="44">
        <v>0</v>
      </c>
      <c r="W103" s="29"/>
      <c r="X103" s="132"/>
    </row>
    <row r="104" spans="1:24" ht="15" customHeight="1" x14ac:dyDescent="0.25">
      <c r="A104" s="89">
        <v>4</v>
      </c>
      <c r="B104" s="145" t="s">
        <v>221</v>
      </c>
      <c r="C104" s="22">
        <v>21</v>
      </c>
      <c r="D104" s="23">
        <v>14.5</v>
      </c>
      <c r="E104" s="65">
        <v>19.5</v>
      </c>
      <c r="F104" s="3" t="str">
        <f t="shared" si="16"/>
        <v>NO BET</v>
      </c>
      <c r="G104" s="66"/>
      <c r="H104" s="67">
        <f t="shared" si="17"/>
        <v>0</v>
      </c>
      <c r="I104" s="68"/>
      <c r="J104" s="29"/>
      <c r="K104" s="29"/>
      <c r="L104" s="87">
        <f t="shared" ref="L104:L112" si="18">SUM(I104*J104*K104)</f>
        <v>0</v>
      </c>
      <c r="M104" s="132"/>
      <c r="N104" s="51">
        <v>4</v>
      </c>
      <c r="O104" s="145" t="s">
        <v>221</v>
      </c>
      <c r="P104" s="23">
        <v>14.5</v>
      </c>
      <c r="Q104" s="39">
        <v>11</v>
      </c>
      <c r="R104" s="74">
        <v>18</v>
      </c>
      <c r="S104" s="74">
        <v>19.5</v>
      </c>
      <c r="T104" s="44">
        <v>0</v>
      </c>
      <c r="U104" s="44">
        <v>0</v>
      </c>
      <c r="V104" s="44">
        <v>0</v>
      </c>
      <c r="W104" s="29"/>
      <c r="X104" s="132"/>
    </row>
    <row r="105" spans="1:24" ht="15" customHeight="1" x14ac:dyDescent="0.25">
      <c r="A105" s="147">
        <v>5</v>
      </c>
      <c r="B105" s="148" t="s">
        <v>222</v>
      </c>
      <c r="C105" s="149">
        <v>0</v>
      </c>
      <c r="D105" s="150">
        <v>0</v>
      </c>
      <c r="E105" s="151">
        <v>0</v>
      </c>
      <c r="F105" s="152" t="str">
        <f t="shared" si="16"/>
        <v>NO BET</v>
      </c>
      <c r="G105" s="153"/>
      <c r="H105" s="154">
        <f t="shared" si="17"/>
        <v>0</v>
      </c>
      <c r="I105" s="155"/>
      <c r="J105" s="156"/>
      <c r="K105" s="156"/>
      <c r="L105" s="157">
        <v>0</v>
      </c>
      <c r="M105" s="158"/>
      <c r="N105" s="156">
        <v>5</v>
      </c>
      <c r="O105" s="148" t="s">
        <v>222</v>
      </c>
      <c r="P105" s="150">
        <v>0</v>
      </c>
      <c r="Q105" s="159">
        <v>0</v>
      </c>
      <c r="R105" s="235">
        <v>0</v>
      </c>
      <c r="S105" s="235">
        <v>0</v>
      </c>
      <c r="T105" s="160">
        <v>0</v>
      </c>
      <c r="U105" s="160">
        <v>0</v>
      </c>
      <c r="V105" s="160">
        <v>0</v>
      </c>
      <c r="W105" s="156"/>
      <c r="X105" s="132"/>
    </row>
    <row r="106" spans="1:24" ht="15" customHeight="1" x14ac:dyDescent="0.25">
      <c r="A106" s="89">
        <v>6</v>
      </c>
      <c r="B106" s="145" t="s">
        <v>223</v>
      </c>
      <c r="C106" s="26">
        <v>11.6</v>
      </c>
      <c r="D106" s="23">
        <v>27</v>
      </c>
      <c r="E106" s="65">
        <v>30.8</v>
      </c>
      <c r="F106" s="3"/>
      <c r="G106" s="66"/>
      <c r="H106" s="67" t="b">
        <f t="shared" si="17"/>
        <v>0</v>
      </c>
      <c r="I106" s="68"/>
      <c r="J106" s="29"/>
      <c r="K106" s="29"/>
      <c r="L106" s="87">
        <f t="shared" si="18"/>
        <v>0</v>
      </c>
      <c r="M106" s="132"/>
      <c r="N106" s="51">
        <v>6</v>
      </c>
      <c r="O106" s="145" t="s">
        <v>223</v>
      </c>
      <c r="P106" s="23">
        <v>27</v>
      </c>
      <c r="Q106" s="39">
        <v>19.5</v>
      </c>
      <c r="R106" s="74">
        <v>36</v>
      </c>
      <c r="S106" s="74">
        <v>30.8</v>
      </c>
      <c r="T106" s="44">
        <v>0</v>
      </c>
      <c r="U106" s="44">
        <v>0</v>
      </c>
      <c r="V106" s="44">
        <v>0</v>
      </c>
      <c r="W106" s="29"/>
      <c r="X106" s="132"/>
    </row>
    <row r="107" spans="1:24" ht="15" customHeight="1" x14ac:dyDescent="0.25">
      <c r="A107" s="89">
        <v>7</v>
      </c>
      <c r="B107" s="145" t="s">
        <v>224</v>
      </c>
      <c r="C107" s="22">
        <v>36.700000000000003</v>
      </c>
      <c r="D107" s="27">
        <v>9.1999999999999993</v>
      </c>
      <c r="E107" s="65">
        <v>11</v>
      </c>
      <c r="F107" s="3" t="str">
        <f t="shared" si="16"/>
        <v>NO BET</v>
      </c>
      <c r="G107" s="66"/>
      <c r="H107" s="67">
        <f t="shared" si="17"/>
        <v>0</v>
      </c>
      <c r="I107" s="69"/>
      <c r="J107" s="29"/>
      <c r="K107" s="29"/>
      <c r="L107" s="201">
        <v>1.1599999999999999</v>
      </c>
      <c r="M107" s="132"/>
      <c r="N107" s="51">
        <v>7</v>
      </c>
      <c r="O107" s="145" t="s">
        <v>224</v>
      </c>
      <c r="P107" s="27">
        <v>9.1999999999999993</v>
      </c>
      <c r="Q107" s="39">
        <v>5.3</v>
      </c>
      <c r="R107" s="74">
        <v>8.6</v>
      </c>
      <c r="S107" s="74">
        <v>11</v>
      </c>
      <c r="T107" s="44">
        <v>0</v>
      </c>
      <c r="U107" s="44">
        <v>0</v>
      </c>
      <c r="V107" s="44">
        <v>0</v>
      </c>
      <c r="W107" s="29"/>
      <c r="X107" s="132"/>
    </row>
    <row r="108" spans="1:24" ht="15" customHeight="1" x14ac:dyDescent="0.25">
      <c r="A108" s="291">
        <v>8</v>
      </c>
      <c r="B108" s="168" t="s">
        <v>225</v>
      </c>
      <c r="C108" s="171">
        <v>10</v>
      </c>
      <c r="D108" s="172">
        <v>11.5</v>
      </c>
      <c r="E108" s="65">
        <v>8.8000000000000007</v>
      </c>
      <c r="F108" s="238" t="str">
        <f t="shared" si="16"/>
        <v>NO BET</v>
      </c>
      <c r="G108" s="66"/>
      <c r="H108" s="67">
        <f t="shared" si="17"/>
        <v>0</v>
      </c>
      <c r="I108" s="68"/>
      <c r="J108" s="29" t="s">
        <v>87</v>
      </c>
      <c r="K108" s="29" t="s">
        <v>87</v>
      </c>
      <c r="L108" s="87">
        <v>0</v>
      </c>
      <c r="M108" s="132"/>
      <c r="N108" s="51">
        <v>8</v>
      </c>
      <c r="O108" s="145" t="s">
        <v>225</v>
      </c>
      <c r="P108" s="23">
        <v>11.5</v>
      </c>
      <c r="Q108" s="39">
        <v>11.5</v>
      </c>
      <c r="R108" s="74">
        <v>11</v>
      </c>
      <c r="S108" s="74">
        <v>8.8000000000000007</v>
      </c>
      <c r="T108" s="44">
        <v>0</v>
      </c>
      <c r="U108" s="44">
        <v>0</v>
      </c>
      <c r="V108" s="44">
        <v>0</v>
      </c>
      <c r="W108" s="51"/>
      <c r="X108" s="132"/>
    </row>
    <row r="109" spans="1:24" s="2" customFormat="1" ht="15" customHeight="1" x14ac:dyDescent="0.25">
      <c r="A109" s="190">
        <v>9</v>
      </c>
      <c r="B109" s="191" t="s">
        <v>232</v>
      </c>
      <c r="C109" s="192">
        <v>4.2</v>
      </c>
      <c r="D109" s="193">
        <v>5.2</v>
      </c>
      <c r="E109" s="182">
        <v>7</v>
      </c>
      <c r="F109" s="183">
        <f t="shared" si="16"/>
        <v>21.428571428571431</v>
      </c>
      <c r="G109" s="184">
        <v>2</v>
      </c>
      <c r="H109" s="185">
        <f t="shared" si="17"/>
        <v>-21.428571428571431</v>
      </c>
      <c r="I109" s="69"/>
      <c r="J109" s="29" t="s">
        <v>87</v>
      </c>
      <c r="K109" s="29" t="s">
        <v>87</v>
      </c>
      <c r="L109" s="211">
        <v>1.29</v>
      </c>
      <c r="M109" s="187"/>
      <c r="N109" s="29">
        <v>9</v>
      </c>
      <c r="O109" s="195" t="s">
        <v>232</v>
      </c>
      <c r="P109" s="203">
        <v>5.2</v>
      </c>
      <c r="Q109" s="188">
        <v>3.85</v>
      </c>
      <c r="R109" s="221">
        <v>4.9000000000000004</v>
      </c>
      <c r="S109" s="221">
        <v>7</v>
      </c>
      <c r="T109" s="189">
        <v>0</v>
      </c>
      <c r="U109" s="189">
        <v>0</v>
      </c>
      <c r="V109" s="189">
        <v>0</v>
      </c>
      <c r="W109" s="29"/>
      <c r="X109" s="187"/>
    </row>
    <row r="110" spans="1:24" ht="15" customHeight="1" x14ac:dyDescent="0.25">
      <c r="A110" s="89">
        <v>10</v>
      </c>
      <c r="B110" s="145" t="s">
        <v>226</v>
      </c>
      <c r="C110" s="22">
        <v>45.2</v>
      </c>
      <c r="D110" s="23">
        <v>19.5</v>
      </c>
      <c r="E110" s="65">
        <v>27</v>
      </c>
      <c r="F110" s="3" t="str">
        <f t="shared" si="16"/>
        <v>NO BET</v>
      </c>
      <c r="G110" s="66"/>
      <c r="H110" s="67">
        <f t="shared" si="17"/>
        <v>0</v>
      </c>
      <c r="I110" s="68"/>
      <c r="J110" s="29"/>
      <c r="K110" s="29"/>
      <c r="L110" s="88">
        <f t="shared" si="18"/>
        <v>0</v>
      </c>
      <c r="M110" s="132"/>
      <c r="N110" s="51">
        <v>10</v>
      </c>
      <c r="O110" s="145" t="s">
        <v>226</v>
      </c>
      <c r="P110" s="23">
        <v>19.5</v>
      </c>
      <c r="Q110" s="39">
        <v>17</v>
      </c>
      <c r="R110" s="74">
        <v>15</v>
      </c>
      <c r="S110" s="74">
        <v>27</v>
      </c>
      <c r="T110" s="44">
        <v>0</v>
      </c>
      <c r="U110" s="44">
        <v>0</v>
      </c>
      <c r="V110" s="44">
        <v>0</v>
      </c>
      <c r="W110" s="29"/>
      <c r="X110" s="132"/>
    </row>
    <row r="111" spans="1:24" ht="15" customHeight="1" x14ac:dyDescent="0.25">
      <c r="A111" s="89">
        <v>11</v>
      </c>
      <c r="B111" s="145" t="s">
        <v>227</v>
      </c>
      <c r="C111" s="22">
        <v>17.3</v>
      </c>
      <c r="D111" s="23">
        <v>22</v>
      </c>
      <c r="E111" s="65">
        <v>18.5</v>
      </c>
      <c r="F111" s="3"/>
      <c r="G111" s="66"/>
      <c r="H111" s="67" t="b">
        <f t="shared" si="17"/>
        <v>0</v>
      </c>
      <c r="I111" s="68"/>
      <c r="J111" s="29"/>
      <c r="K111" s="29"/>
      <c r="L111" s="88">
        <f t="shared" si="18"/>
        <v>0</v>
      </c>
      <c r="M111" s="132"/>
      <c r="N111" s="51">
        <v>11</v>
      </c>
      <c r="O111" s="145" t="s">
        <v>227</v>
      </c>
      <c r="P111" s="23">
        <v>22</v>
      </c>
      <c r="Q111" s="39">
        <v>16</v>
      </c>
      <c r="R111" s="74">
        <v>19.5</v>
      </c>
      <c r="S111" s="74">
        <v>18.5</v>
      </c>
      <c r="T111" s="44">
        <v>0</v>
      </c>
      <c r="U111" s="44">
        <v>0</v>
      </c>
      <c r="V111" s="44">
        <v>0</v>
      </c>
      <c r="W111" s="29"/>
      <c r="X111" s="132"/>
    </row>
    <row r="112" spans="1:24" ht="15" customHeight="1" x14ac:dyDescent="0.25">
      <c r="A112" s="147">
        <v>12</v>
      </c>
      <c r="B112" s="148" t="s">
        <v>228</v>
      </c>
      <c r="C112" s="149">
        <v>0</v>
      </c>
      <c r="D112" s="150">
        <v>0</v>
      </c>
      <c r="E112" s="151">
        <v>0</v>
      </c>
      <c r="F112" s="152" t="str">
        <f t="shared" si="16"/>
        <v>NO BET</v>
      </c>
      <c r="G112" s="153"/>
      <c r="H112" s="154">
        <f t="shared" si="17"/>
        <v>0</v>
      </c>
      <c r="I112" s="155"/>
      <c r="J112" s="156"/>
      <c r="K112" s="156"/>
      <c r="L112" s="88">
        <f t="shared" si="18"/>
        <v>0</v>
      </c>
      <c r="M112" s="158"/>
      <c r="N112" s="156">
        <v>12</v>
      </c>
      <c r="O112" s="148" t="s">
        <v>228</v>
      </c>
      <c r="P112" s="150">
        <v>0</v>
      </c>
      <c r="Q112" s="159">
        <v>0</v>
      </c>
      <c r="R112" s="235">
        <v>0</v>
      </c>
      <c r="S112" s="235">
        <v>0</v>
      </c>
      <c r="T112" s="160">
        <v>0</v>
      </c>
      <c r="U112" s="160">
        <v>0</v>
      </c>
      <c r="V112" s="160">
        <v>0</v>
      </c>
      <c r="W112" s="156"/>
      <c r="X112" s="132"/>
    </row>
    <row r="113" spans="1:24" ht="15" customHeight="1" x14ac:dyDescent="0.25">
      <c r="A113" s="89">
        <v>13</v>
      </c>
      <c r="B113" s="145" t="s">
        <v>229</v>
      </c>
      <c r="C113" s="22">
        <v>21.4</v>
      </c>
      <c r="D113" s="23">
        <v>14</v>
      </c>
      <c r="E113" s="65">
        <v>9.6999999999999993</v>
      </c>
      <c r="F113" s="3" t="str">
        <f t="shared" si="16"/>
        <v>NO BET</v>
      </c>
      <c r="G113" s="66"/>
      <c r="H113" s="67">
        <f t="shared" si="17"/>
        <v>0</v>
      </c>
      <c r="I113" s="68"/>
      <c r="J113" s="29"/>
      <c r="K113" s="29"/>
      <c r="L113" s="201">
        <v>1.01</v>
      </c>
      <c r="M113" s="132"/>
      <c r="N113" s="51">
        <v>13</v>
      </c>
      <c r="O113" s="145" t="s">
        <v>229</v>
      </c>
      <c r="P113" s="23">
        <v>14</v>
      </c>
      <c r="Q113" s="39">
        <v>8.8000000000000007</v>
      </c>
      <c r="R113" s="74">
        <v>11.5</v>
      </c>
      <c r="S113" s="74">
        <v>9.6999999999999993</v>
      </c>
      <c r="T113" s="44">
        <v>0</v>
      </c>
      <c r="U113" s="44">
        <v>0</v>
      </c>
      <c r="V113" s="44">
        <v>0</v>
      </c>
      <c r="W113" s="29"/>
      <c r="X113" s="132"/>
    </row>
    <row r="114" spans="1:24" ht="15" customHeight="1" x14ac:dyDescent="0.25">
      <c r="A114" s="147">
        <v>14</v>
      </c>
      <c r="B114" s="148" t="s">
        <v>230</v>
      </c>
      <c r="C114" s="149">
        <v>0</v>
      </c>
      <c r="D114" s="150">
        <v>0</v>
      </c>
      <c r="E114" s="151">
        <f t="shared" ref="E114:E124" si="19">D114</f>
        <v>0</v>
      </c>
      <c r="F114" s="152" t="str">
        <f t="shared" si="16"/>
        <v>NO BET</v>
      </c>
      <c r="G114" s="153"/>
      <c r="H114" s="154">
        <f t="shared" si="17"/>
        <v>0</v>
      </c>
      <c r="I114" s="155"/>
      <c r="J114" s="156"/>
      <c r="K114" s="156"/>
      <c r="L114" s="157">
        <v>0</v>
      </c>
      <c r="M114" s="158"/>
      <c r="N114" s="156">
        <v>14</v>
      </c>
      <c r="O114" s="148" t="s">
        <v>230</v>
      </c>
      <c r="P114" s="150">
        <v>0</v>
      </c>
      <c r="Q114" s="159">
        <v>0</v>
      </c>
      <c r="R114" s="235">
        <f t="shared" ref="R114:S114" si="20">Q114</f>
        <v>0</v>
      </c>
      <c r="S114" s="235">
        <f t="shared" si="20"/>
        <v>0</v>
      </c>
      <c r="T114" s="160">
        <v>0</v>
      </c>
      <c r="U114" s="160">
        <v>0</v>
      </c>
      <c r="V114" s="160">
        <v>0</v>
      </c>
      <c r="W114" s="156"/>
      <c r="X114" s="132"/>
    </row>
    <row r="115" spans="1:24" ht="15" customHeight="1" x14ac:dyDescent="0.25">
      <c r="A115" s="147">
        <v>15</v>
      </c>
      <c r="B115" s="148" t="s">
        <v>231</v>
      </c>
      <c r="C115" s="229">
        <v>0</v>
      </c>
      <c r="D115" s="199">
        <v>0</v>
      </c>
      <c r="E115" s="151">
        <v>0</v>
      </c>
      <c r="F115" s="152" t="str">
        <f t="shared" si="16"/>
        <v>NO BET</v>
      </c>
      <c r="G115" s="153"/>
      <c r="H115" s="154">
        <f t="shared" si="17"/>
        <v>0</v>
      </c>
      <c r="I115" s="155"/>
      <c r="J115" s="156"/>
      <c r="K115" s="156"/>
      <c r="L115" s="157">
        <v>0</v>
      </c>
      <c r="M115" s="158"/>
      <c r="N115" s="156">
        <v>15</v>
      </c>
      <c r="O115" s="148" t="s">
        <v>231</v>
      </c>
      <c r="P115" s="150">
        <v>0</v>
      </c>
      <c r="Q115" s="159">
        <v>0</v>
      </c>
      <c r="R115" s="235">
        <v>0</v>
      </c>
      <c r="S115" s="235">
        <v>0</v>
      </c>
      <c r="T115" s="160">
        <v>0</v>
      </c>
      <c r="U115" s="160">
        <v>0</v>
      </c>
      <c r="V115" s="160">
        <v>0</v>
      </c>
      <c r="W115" s="156"/>
      <c r="X115" s="132"/>
    </row>
    <row r="116" spans="1:24" ht="15" hidden="1" customHeight="1" x14ac:dyDescent="0.25">
      <c r="A116" s="89">
        <v>16</v>
      </c>
      <c r="B116" s="42"/>
      <c r="C116" s="22">
        <v>0</v>
      </c>
      <c r="D116" s="23">
        <v>0</v>
      </c>
      <c r="E116" s="65">
        <f t="shared" si="19"/>
        <v>0</v>
      </c>
      <c r="F116" s="3" t="str">
        <f t="shared" si="16"/>
        <v>NO BET</v>
      </c>
      <c r="G116" s="66"/>
      <c r="H116" s="67">
        <f t="shared" si="17"/>
        <v>0</v>
      </c>
      <c r="I116" s="68"/>
      <c r="J116" s="29"/>
      <c r="K116" s="29"/>
      <c r="L116" s="88">
        <f t="shared" ref="L116:L124" si="21">SUM(I116*J116*K116)</f>
        <v>0</v>
      </c>
      <c r="M116" s="132"/>
      <c r="N116" s="51">
        <v>16</v>
      </c>
      <c r="O116" s="42"/>
      <c r="P116" s="39">
        <v>0</v>
      </c>
      <c r="Q116" s="39">
        <v>0</v>
      </c>
      <c r="R116" s="39">
        <v>0</v>
      </c>
      <c r="S116" s="39">
        <v>0</v>
      </c>
      <c r="T116" s="44">
        <v>0</v>
      </c>
      <c r="U116" s="44">
        <v>0</v>
      </c>
      <c r="V116" s="44">
        <v>0</v>
      </c>
      <c r="W116" s="29"/>
      <c r="X116" s="132"/>
    </row>
    <row r="117" spans="1:24" ht="15" hidden="1" customHeight="1" x14ac:dyDescent="0.3">
      <c r="A117" s="89">
        <v>17</v>
      </c>
      <c r="B117" s="28"/>
      <c r="C117" s="22">
        <v>0</v>
      </c>
      <c r="D117" s="23">
        <v>0</v>
      </c>
      <c r="E117" s="65">
        <f t="shared" si="19"/>
        <v>0</v>
      </c>
      <c r="F117" s="3" t="str">
        <f t="shared" si="16"/>
        <v>NO BET</v>
      </c>
      <c r="G117" s="66"/>
      <c r="H117" s="67">
        <f t="shared" si="17"/>
        <v>0</v>
      </c>
      <c r="I117" s="68"/>
      <c r="J117" s="29"/>
      <c r="K117" s="29"/>
      <c r="L117" s="88">
        <f t="shared" si="21"/>
        <v>0</v>
      </c>
      <c r="M117" s="132"/>
      <c r="N117" s="51">
        <v>17</v>
      </c>
      <c r="O117" s="40"/>
      <c r="P117" s="39">
        <v>0</v>
      </c>
      <c r="Q117" s="39">
        <v>0</v>
      </c>
      <c r="R117" s="39">
        <v>0</v>
      </c>
      <c r="S117" s="39">
        <v>0</v>
      </c>
      <c r="T117" s="44">
        <v>0</v>
      </c>
      <c r="U117" s="44">
        <v>0</v>
      </c>
      <c r="V117" s="44">
        <v>0</v>
      </c>
      <c r="W117" s="29"/>
      <c r="X117" s="132"/>
    </row>
    <row r="118" spans="1:24" ht="15" hidden="1" customHeight="1" x14ac:dyDescent="0.3">
      <c r="A118" s="89">
        <v>18</v>
      </c>
      <c r="B118" s="28"/>
      <c r="C118" s="22">
        <v>0</v>
      </c>
      <c r="D118" s="23">
        <v>0</v>
      </c>
      <c r="E118" s="65">
        <f t="shared" si="19"/>
        <v>0</v>
      </c>
      <c r="F118" s="3" t="str">
        <f t="shared" si="16"/>
        <v>NO BET</v>
      </c>
      <c r="G118" s="66"/>
      <c r="H118" s="67">
        <f t="shared" si="17"/>
        <v>0</v>
      </c>
      <c r="I118" s="68"/>
      <c r="J118" s="29"/>
      <c r="K118" s="29"/>
      <c r="L118" s="88">
        <f t="shared" si="21"/>
        <v>0</v>
      </c>
      <c r="M118" s="132"/>
      <c r="N118" s="51">
        <v>18</v>
      </c>
      <c r="O118" s="40"/>
      <c r="P118" s="39">
        <v>0</v>
      </c>
      <c r="Q118" s="39">
        <v>0</v>
      </c>
      <c r="R118" s="39">
        <v>0</v>
      </c>
      <c r="S118" s="39">
        <v>0</v>
      </c>
      <c r="T118" s="44">
        <v>0</v>
      </c>
      <c r="U118" s="44">
        <v>0</v>
      </c>
      <c r="V118" s="44">
        <v>0</v>
      </c>
      <c r="W118" s="29"/>
      <c r="X118" s="132"/>
    </row>
    <row r="119" spans="1:24" ht="15" hidden="1" customHeight="1" x14ac:dyDescent="0.3">
      <c r="A119" s="89">
        <v>19</v>
      </c>
      <c r="B119" s="28"/>
      <c r="C119" s="22">
        <v>0</v>
      </c>
      <c r="D119" s="23">
        <v>0</v>
      </c>
      <c r="E119" s="65">
        <f t="shared" si="19"/>
        <v>0</v>
      </c>
      <c r="F119" s="3" t="str">
        <f t="shared" si="16"/>
        <v>NO BET</v>
      </c>
      <c r="G119" s="66"/>
      <c r="H119" s="67">
        <f t="shared" si="17"/>
        <v>0</v>
      </c>
      <c r="I119" s="68"/>
      <c r="J119" s="29"/>
      <c r="K119" s="29"/>
      <c r="L119" s="88">
        <f t="shared" si="21"/>
        <v>0</v>
      </c>
      <c r="M119" s="132"/>
      <c r="N119" s="51">
        <v>19</v>
      </c>
      <c r="O119" s="40"/>
      <c r="P119" s="39">
        <v>0</v>
      </c>
      <c r="Q119" s="39">
        <v>0</v>
      </c>
      <c r="R119" s="39">
        <v>0</v>
      </c>
      <c r="S119" s="39">
        <v>0</v>
      </c>
      <c r="T119" s="44">
        <v>0</v>
      </c>
      <c r="U119" s="44">
        <v>0</v>
      </c>
      <c r="V119" s="44">
        <v>0</v>
      </c>
      <c r="W119" s="29"/>
      <c r="X119" s="132"/>
    </row>
    <row r="120" spans="1:24" ht="15" hidden="1" customHeight="1" x14ac:dyDescent="0.3">
      <c r="A120" s="89">
        <v>20</v>
      </c>
      <c r="B120" s="28"/>
      <c r="C120" s="22">
        <v>0</v>
      </c>
      <c r="D120" s="23">
        <v>0</v>
      </c>
      <c r="E120" s="65">
        <f t="shared" si="19"/>
        <v>0</v>
      </c>
      <c r="F120" s="3" t="str">
        <f t="shared" si="16"/>
        <v>NO BET</v>
      </c>
      <c r="G120" s="66"/>
      <c r="H120" s="67">
        <f t="shared" si="17"/>
        <v>0</v>
      </c>
      <c r="I120" s="69"/>
      <c r="J120" s="29"/>
      <c r="K120" s="29"/>
      <c r="L120" s="88">
        <f t="shared" si="21"/>
        <v>0</v>
      </c>
      <c r="M120" s="132"/>
      <c r="N120" s="51">
        <v>20</v>
      </c>
      <c r="O120" s="40"/>
      <c r="P120" s="39">
        <v>0</v>
      </c>
      <c r="Q120" s="39">
        <v>0</v>
      </c>
      <c r="R120" s="39">
        <v>0</v>
      </c>
      <c r="S120" s="39">
        <v>0</v>
      </c>
      <c r="T120" s="44">
        <v>0</v>
      </c>
      <c r="U120" s="44">
        <v>0</v>
      </c>
      <c r="V120" s="44">
        <v>0</v>
      </c>
      <c r="W120" s="29"/>
      <c r="X120" s="132"/>
    </row>
    <row r="121" spans="1:24" ht="15" hidden="1" customHeight="1" x14ac:dyDescent="0.3">
      <c r="A121" s="89">
        <v>21</v>
      </c>
      <c r="B121" s="30"/>
      <c r="C121" s="22">
        <v>0</v>
      </c>
      <c r="D121" s="23">
        <v>0</v>
      </c>
      <c r="E121" s="65">
        <f t="shared" si="19"/>
        <v>0</v>
      </c>
      <c r="F121" s="3" t="str">
        <f t="shared" si="16"/>
        <v>NO BET</v>
      </c>
      <c r="G121" s="66"/>
      <c r="H121" s="67">
        <f t="shared" si="17"/>
        <v>0</v>
      </c>
      <c r="I121" s="68"/>
      <c r="J121" s="29"/>
      <c r="K121" s="29"/>
      <c r="L121" s="88">
        <f t="shared" si="21"/>
        <v>0</v>
      </c>
      <c r="M121" s="132"/>
      <c r="N121" s="51">
        <v>21</v>
      </c>
      <c r="O121" s="40"/>
      <c r="P121" s="39">
        <v>0</v>
      </c>
      <c r="Q121" s="39">
        <v>0</v>
      </c>
      <c r="R121" s="39">
        <v>0</v>
      </c>
      <c r="S121" s="39">
        <v>0</v>
      </c>
      <c r="T121" s="44">
        <v>0</v>
      </c>
      <c r="U121" s="44">
        <v>0</v>
      </c>
      <c r="V121" s="44">
        <v>0</v>
      </c>
      <c r="W121" s="29"/>
      <c r="X121" s="132"/>
    </row>
    <row r="122" spans="1:24" ht="15" hidden="1" customHeight="1" x14ac:dyDescent="0.3">
      <c r="A122" s="89">
        <v>22</v>
      </c>
      <c r="B122" s="28"/>
      <c r="C122" s="26">
        <v>0</v>
      </c>
      <c r="D122" s="27">
        <v>0</v>
      </c>
      <c r="E122" s="65">
        <f t="shared" si="19"/>
        <v>0</v>
      </c>
      <c r="F122" s="3" t="str">
        <f t="shared" si="16"/>
        <v>NO BET</v>
      </c>
      <c r="G122" s="66"/>
      <c r="H122" s="67">
        <f t="shared" si="17"/>
        <v>0</v>
      </c>
      <c r="I122" s="68"/>
      <c r="J122" s="29"/>
      <c r="K122" s="29"/>
      <c r="L122" s="88">
        <f t="shared" si="21"/>
        <v>0</v>
      </c>
      <c r="M122" s="132"/>
      <c r="N122" s="51">
        <v>22</v>
      </c>
      <c r="O122" s="40"/>
      <c r="P122" s="39">
        <v>0</v>
      </c>
      <c r="Q122" s="39">
        <v>0</v>
      </c>
      <c r="R122" s="39">
        <v>0</v>
      </c>
      <c r="S122" s="39">
        <v>0</v>
      </c>
      <c r="T122" s="44">
        <v>0</v>
      </c>
      <c r="U122" s="44">
        <v>0</v>
      </c>
      <c r="V122" s="44">
        <v>0</v>
      </c>
      <c r="W122" s="29"/>
      <c r="X122" s="132"/>
    </row>
    <row r="123" spans="1:24" ht="15" hidden="1" customHeight="1" x14ac:dyDescent="0.3">
      <c r="A123" s="89">
        <v>23</v>
      </c>
      <c r="B123" s="28"/>
      <c r="C123" s="22">
        <v>0</v>
      </c>
      <c r="D123" s="23">
        <v>0</v>
      </c>
      <c r="E123" s="65">
        <f t="shared" si="19"/>
        <v>0</v>
      </c>
      <c r="F123" s="3" t="str">
        <f t="shared" si="16"/>
        <v>NO BET</v>
      </c>
      <c r="G123" s="66"/>
      <c r="H123" s="67">
        <f t="shared" si="17"/>
        <v>0</v>
      </c>
      <c r="I123" s="68"/>
      <c r="J123" s="29"/>
      <c r="K123" s="29"/>
      <c r="L123" s="88">
        <f t="shared" si="21"/>
        <v>0</v>
      </c>
      <c r="M123" s="132"/>
      <c r="N123" s="51">
        <v>23</v>
      </c>
      <c r="O123" s="40"/>
      <c r="P123" s="39">
        <v>0</v>
      </c>
      <c r="Q123" s="39">
        <v>0</v>
      </c>
      <c r="R123" s="39">
        <v>0</v>
      </c>
      <c r="S123" s="39">
        <v>0</v>
      </c>
      <c r="T123" s="44">
        <v>0</v>
      </c>
      <c r="U123" s="44">
        <v>0</v>
      </c>
      <c r="V123" s="44">
        <v>0</v>
      </c>
      <c r="W123" s="29"/>
      <c r="X123" s="132"/>
    </row>
    <row r="124" spans="1:24" ht="15" hidden="1" customHeight="1" x14ac:dyDescent="0.3">
      <c r="A124" s="89">
        <v>24</v>
      </c>
      <c r="B124" s="28"/>
      <c r="C124" s="22">
        <v>0</v>
      </c>
      <c r="D124" s="23">
        <v>0</v>
      </c>
      <c r="E124" s="65">
        <f t="shared" si="19"/>
        <v>0</v>
      </c>
      <c r="F124" s="3" t="str">
        <f t="shared" si="16"/>
        <v>NO BET</v>
      </c>
      <c r="G124" s="66"/>
      <c r="H124" s="67">
        <f t="shared" si="17"/>
        <v>0</v>
      </c>
      <c r="I124" s="68"/>
      <c r="J124" s="29"/>
      <c r="K124" s="29"/>
      <c r="L124" s="88">
        <f t="shared" si="21"/>
        <v>0</v>
      </c>
      <c r="M124" s="132"/>
      <c r="N124" s="51">
        <v>24</v>
      </c>
      <c r="O124" s="40"/>
      <c r="P124" s="39">
        <v>0</v>
      </c>
      <c r="Q124" s="39">
        <v>0</v>
      </c>
      <c r="R124" s="39">
        <v>0</v>
      </c>
      <c r="S124" s="39">
        <v>0</v>
      </c>
      <c r="T124" s="44">
        <v>0</v>
      </c>
      <c r="U124" s="44">
        <v>0</v>
      </c>
      <c r="V124" s="44">
        <v>0</v>
      </c>
      <c r="W124" s="29"/>
      <c r="X124" s="132"/>
    </row>
    <row r="125" spans="1:24" ht="15" customHeight="1" x14ac:dyDescent="0.25">
      <c r="J125" s="41"/>
      <c r="K125" s="41"/>
      <c r="N125" s="321"/>
      <c r="O125" s="321"/>
      <c r="P125" s="321"/>
      <c r="Q125" s="321"/>
      <c r="R125" s="321"/>
      <c r="S125" s="321"/>
      <c r="T125" s="321"/>
      <c r="U125" s="29"/>
      <c r="V125" s="91"/>
    </row>
    <row r="126" spans="1:24" ht="15" customHeight="1" x14ac:dyDescent="0.25">
      <c r="A126" s="24"/>
      <c r="B126" s="209" t="s">
        <v>213</v>
      </c>
      <c r="C126" s="2"/>
      <c r="D126" s="4"/>
      <c r="E126" s="5" t="s">
        <v>11</v>
      </c>
      <c r="F126" s="6">
        <f>SUM(F101:F124)</f>
        <v>32.539682539682545</v>
      </c>
      <c r="G126" s="7" t="s">
        <v>12</v>
      </c>
      <c r="H126" s="6">
        <f>SUM(H101:H125)</f>
        <v>-32.539682539682545</v>
      </c>
      <c r="J126" s="41"/>
      <c r="K126" s="41"/>
      <c r="N126" s="136"/>
      <c r="O126" s="321" t="s">
        <v>453</v>
      </c>
      <c r="P126" s="321"/>
      <c r="Q126" s="136"/>
      <c r="R126" s="136"/>
      <c r="S126" s="136"/>
      <c r="T126" s="136"/>
      <c r="U126" s="139" t="s">
        <v>18</v>
      </c>
      <c r="V126" s="140" t="s">
        <v>452</v>
      </c>
      <c r="W126" s="141"/>
    </row>
    <row r="127" spans="1:24" ht="15" customHeight="1" x14ac:dyDescent="0.25">
      <c r="A127" s="73"/>
      <c r="B127" s="73"/>
    </row>
    <row r="128" spans="1:24" ht="15" customHeight="1" x14ac:dyDescent="0.25">
      <c r="A128" s="10" t="s">
        <v>6</v>
      </c>
      <c r="B128" s="8" t="s">
        <v>5</v>
      </c>
      <c r="C128" s="323" t="s">
        <v>237</v>
      </c>
      <c r="D128" s="323"/>
      <c r="E128" s="320" t="s">
        <v>10</v>
      </c>
      <c r="F128" s="327">
        <v>0.9</v>
      </c>
      <c r="G128" s="328" t="s">
        <v>2</v>
      </c>
      <c r="H128" s="329">
        <v>100</v>
      </c>
      <c r="I128" s="144" t="s">
        <v>1</v>
      </c>
      <c r="J128" s="330" t="s">
        <v>21</v>
      </c>
      <c r="K128" s="330" t="s">
        <v>21</v>
      </c>
      <c r="L128" s="9"/>
      <c r="N128" s="10" t="s">
        <v>6</v>
      </c>
      <c r="O128" s="8" t="s">
        <v>5</v>
      </c>
      <c r="P128" s="31"/>
      <c r="Q128" s="31"/>
      <c r="R128" s="31"/>
      <c r="S128" s="31"/>
      <c r="T128" s="31"/>
      <c r="U128" s="31"/>
      <c r="V128" s="31"/>
      <c r="W128" s="143" t="s">
        <v>56</v>
      </c>
    </row>
    <row r="129" spans="1:24" ht="15" customHeight="1" x14ac:dyDescent="0.25">
      <c r="A129" s="8" t="s">
        <v>7</v>
      </c>
      <c r="B129" s="43">
        <v>8</v>
      </c>
      <c r="C129" s="323" t="s">
        <v>238</v>
      </c>
      <c r="D129" s="323"/>
      <c r="E129" s="320"/>
      <c r="F129" s="327"/>
      <c r="G129" s="328"/>
      <c r="H129" s="329"/>
      <c r="I129" s="322" t="s">
        <v>61</v>
      </c>
      <c r="J129" s="330"/>
      <c r="K129" s="330"/>
      <c r="L129" s="8"/>
      <c r="M129" s="2"/>
      <c r="N129" s="8" t="s">
        <v>7</v>
      </c>
      <c r="O129" s="50">
        <v>5</v>
      </c>
      <c r="P129" s="33"/>
      <c r="Q129" s="33"/>
      <c r="R129" s="33"/>
      <c r="S129" s="33"/>
      <c r="T129" s="33"/>
      <c r="U129" s="33"/>
      <c r="V129" s="32"/>
      <c r="W129" s="143" t="s">
        <v>57</v>
      </c>
      <c r="X129" s="2"/>
    </row>
    <row r="130" spans="1:24" ht="15" customHeight="1" x14ac:dyDescent="0.25">
      <c r="A130" s="9"/>
      <c r="B130" s="9" t="s">
        <v>236</v>
      </c>
      <c r="C130" s="9"/>
      <c r="D130" s="322" t="s">
        <v>25</v>
      </c>
      <c r="E130" s="331" t="s">
        <v>26</v>
      </c>
      <c r="F130" s="9"/>
      <c r="G130" s="9"/>
      <c r="H130" s="9"/>
      <c r="I130" s="322"/>
      <c r="J130" s="142" t="s">
        <v>45</v>
      </c>
      <c r="K130" s="333" t="s">
        <v>59</v>
      </c>
      <c r="L130" s="134" t="s">
        <v>27</v>
      </c>
      <c r="M130" s="2"/>
      <c r="N130" s="32"/>
      <c r="O130" s="33"/>
      <c r="P130" s="33" t="s">
        <v>19</v>
      </c>
      <c r="Q130" s="33"/>
      <c r="R130" s="33"/>
      <c r="S130" s="33"/>
      <c r="T130" s="33" t="s">
        <v>20</v>
      </c>
      <c r="U130" s="34"/>
      <c r="V130" s="34"/>
      <c r="W130" s="322" t="s">
        <v>39</v>
      </c>
      <c r="X130" s="2"/>
    </row>
    <row r="131" spans="1:24" ht="15" customHeight="1" x14ac:dyDescent="0.25">
      <c r="A131" s="1" t="s">
        <v>15</v>
      </c>
      <c r="B131" s="25"/>
      <c r="C131" s="1" t="s">
        <v>8</v>
      </c>
      <c r="D131" s="322"/>
      <c r="E131" s="331"/>
      <c r="F131" s="1" t="s">
        <v>0</v>
      </c>
      <c r="G131" s="1" t="s">
        <v>9</v>
      </c>
      <c r="H131" s="1" t="s">
        <v>3</v>
      </c>
      <c r="I131" s="322"/>
      <c r="J131" s="142" t="s">
        <v>30</v>
      </c>
      <c r="K131" s="333"/>
      <c r="L131" s="134" t="s">
        <v>28</v>
      </c>
      <c r="N131" s="35" t="s">
        <v>16</v>
      </c>
      <c r="O131" s="35" t="s">
        <v>17</v>
      </c>
      <c r="P131" s="36" t="s">
        <v>67</v>
      </c>
      <c r="Q131" s="37" t="s">
        <v>68</v>
      </c>
      <c r="R131" s="37" t="s">
        <v>62</v>
      </c>
      <c r="S131" s="37" t="s">
        <v>63</v>
      </c>
      <c r="T131" s="37" t="s">
        <v>64</v>
      </c>
      <c r="U131" s="37" t="s">
        <v>65</v>
      </c>
      <c r="V131" s="37" t="s">
        <v>66</v>
      </c>
      <c r="W131" s="322"/>
    </row>
    <row r="132" spans="1:24" ht="15" customHeight="1" x14ac:dyDescent="0.25">
      <c r="A132" s="161">
        <v>1</v>
      </c>
      <c r="B132" s="162" t="s">
        <v>239</v>
      </c>
      <c r="C132" s="163">
        <v>8</v>
      </c>
      <c r="D132" s="164">
        <v>19.5</v>
      </c>
      <c r="E132" s="61">
        <v>27.6</v>
      </c>
      <c r="F132" s="46">
        <f t="shared" ref="F132:F155" si="22">IF(I132="B", $H$4/C132*$F$4,IF(E132&lt;=C132,$I$4,IF(E132&gt;C132,SUM($H$4/C132*$F$4,0,ROUNDUP(,0)))))</f>
        <v>11.25</v>
      </c>
      <c r="G132" s="62">
        <v>2</v>
      </c>
      <c r="H132" s="63">
        <f>IF(F132="NO BET",0,IF(G132&gt;1,F132*-1,IF(G132=1,SUM(F132*E132-F132,0))))</f>
        <v>-11.25</v>
      </c>
      <c r="I132" s="64"/>
      <c r="J132" s="29"/>
      <c r="K132" s="29" t="s">
        <v>87</v>
      </c>
      <c r="L132" s="87">
        <v>0</v>
      </c>
      <c r="M132" s="132"/>
      <c r="N132" s="47">
        <v>1</v>
      </c>
      <c r="O132" s="145" t="s">
        <v>239</v>
      </c>
      <c r="P132" s="196">
        <v>19.5</v>
      </c>
      <c r="Q132" s="48">
        <v>16.5</v>
      </c>
      <c r="R132" s="236">
        <v>16.5</v>
      </c>
      <c r="S132" s="236">
        <v>27.6</v>
      </c>
      <c r="T132" s="49">
        <v>0</v>
      </c>
      <c r="U132" s="49">
        <v>0</v>
      </c>
      <c r="V132" s="49">
        <v>0</v>
      </c>
      <c r="W132" s="29"/>
      <c r="X132" s="132"/>
    </row>
    <row r="133" spans="1:24" ht="15" customHeight="1" x14ac:dyDescent="0.25">
      <c r="A133" s="167">
        <v>2</v>
      </c>
      <c r="B133" s="168" t="s">
        <v>240</v>
      </c>
      <c r="C133" s="169">
        <v>5.5</v>
      </c>
      <c r="D133" s="170">
        <v>3.75</v>
      </c>
      <c r="E133" s="65">
        <v>3.2</v>
      </c>
      <c r="F133" s="3" t="str">
        <f t="shared" si="22"/>
        <v>NO BET</v>
      </c>
      <c r="G133" s="66"/>
      <c r="H133" s="67">
        <f t="shared" ref="H133:H155" si="23">IF(F133="NO BET",0,IF(G133&gt;1,F133*-1,IF(G133=1,SUM(F133*E133-F133,0))))</f>
        <v>0</v>
      </c>
      <c r="I133" s="68"/>
      <c r="J133" s="29" t="s">
        <v>87</v>
      </c>
      <c r="K133" s="29" t="s">
        <v>87</v>
      </c>
      <c r="L133" s="201">
        <v>1.29</v>
      </c>
      <c r="M133" s="132"/>
      <c r="N133" s="51">
        <v>2</v>
      </c>
      <c r="O133" s="145" t="s">
        <v>240</v>
      </c>
      <c r="P133" s="196">
        <v>3.75</v>
      </c>
      <c r="Q133" s="39">
        <v>4.2</v>
      </c>
      <c r="R133" s="74">
        <v>4.3</v>
      </c>
      <c r="S133" s="74">
        <v>3.2</v>
      </c>
      <c r="T133" s="44">
        <v>0</v>
      </c>
      <c r="U133" s="44">
        <v>0</v>
      </c>
      <c r="V133" s="44">
        <v>0</v>
      </c>
      <c r="W133" s="29"/>
      <c r="X133" s="132"/>
    </row>
    <row r="134" spans="1:24" ht="15" customHeight="1" x14ac:dyDescent="0.25">
      <c r="A134" s="89">
        <v>3</v>
      </c>
      <c r="B134" s="145" t="s">
        <v>248</v>
      </c>
      <c r="C134" s="22">
        <v>21</v>
      </c>
      <c r="D134" s="23">
        <v>60</v>
      </c>
      <c r="E134" s="65">
        <v>162</v>
      </c>
      <c r="F134" s="3"/>
      <c r="G134" s="66"/>
      <c r="H134" s="67" t="b">
        <f t="shared" si="23"/>
        <v>0</v>
      </c>
      <c r="I134" s="68"/>
      <c r="J134" s="29"/>
      <c r="K134" s="29"/>
      <c r="L134" s="87">
        <f t="shared" ref="L134:L138" si="24">SUM(I134*J134*K134)</f>
        <v>0</v>
      </c>
      <c r="M134" s="132"/>
      <c r="N134" s="51">
        <v>3</v>
      </c>
      <c r="O134" s="145" t="s">
        <v>248</v>
      </c>
      <c r="P134" s="198">
        <v>60</v>
      </c>
      <c r="Q134" s="39">
        <v>110</v>
      </c>
      <c r="R134" s="74">
        <v>110</v>
      </c>
      <c r="S134" s="74">
        <v>162</v>
      </c>
      <c r="T134" s="44">
        <v>0</v>
      </c>
      <c r="U134" s="44">
        <v>0</v>
      </c>
      <c r="V134" s="44">
        <v>0</v>
      </c>
      <c r="W134" s="29"/>
      <c r="X134" s="132"/>
    </row>
    <row r="135" spans="1:24" ht="15" customHeight="1" x14ac:dyDescent="0.25">
      <c r="A135" s="190">
        <v>4</v>
      </c>
      <c r="B135" s="191" t="s">
        <v>241</v>
      </c>
      <c r="C135" s="192">
        <v>4</v>
      </c>
      <c r="D135" s="193">
        <v>8.8000000000000007</v>
      </c>
      <c r="E135" s="182">
        <v>25.7</v>
      </c>
      <c r="F135" s="183">
        <f t="shared" si="22"/>
        <v>22.5</v>
      </c>
      <c r="G135" s="184">
        <v>2</v>
      </c>
      <c r="H135" s="185">
        <f t="shared" si="23"/>
        <v>-22.5</v>
      </c>
      <c r="I135" s="69"/>
      <c r="J135" s="29" t="s">
        <v>87</v>
      </c>
      <c r="K135" s="29" t="s">
        <v>87</v>
      </c>
      <c r="L135" s="210">
        <v>2.15</v>
      </c>
      <c r="M135" s="187">
        <v>7.3</v>
      </c>
      <c r="N135" s="29">
        <v>4</v>
      </c>
      <c r="O135" s="195" t="s">
        <v>241</v>
      </c>
      <c r="P135" s="197">
        <v>8.8000000000000007</v>
      </c>
      <c r="Q135" s="188">
        <v>13.5</v>
      </c>
      <c r="R135" s="221">
        <v>13.5</v>
      </c>
      <c r="S135" s="221">
        <v>25.7</v>
      </c>
      <c r="T135" s="189">
        <v>0</v>
      </c>
      <c r="U135" s="189">
        <v>0</v>
      </c>
      <c r="V135" s="189">
        <v>0</v>
      </c>
      <c r="W135" s="29"/>
      <c r="X135" s="132"/>
    </row>
    <row r="136" spans="1:24" ht="15" customHeight="1" x14ac:dyDescent="0.25">
      <c r="A136" s="89">
        <v>5</v>
      </c>
      <c r="B136" s="145" t="s">
        <v>242</v>
      </c>
      <c r="C136" s="22">
        <v>15.2</v>
      </c>
      <c r="D136" s="23">
        <v>20</v>
      </c>
      <c r="E136" s="65">
        <v>60</v>
      </c>
      <c r="F136" s="3"/>
      <c r="G136" s="66"/>
      <c r="H136" s="67" t="b">
        <f t="shared" si="23"/>
        <v>0</v>
      </c>
      <c r="I136" s="68"/>
      <c r="J136" s="29"/>
      <c r="K136" s="29"/>
      <c r="L136" s="87">
        <f t="shared" si="24"/>
        <v>0</v>
      </c>
      <c r="M136" s="132"/>
      <c r="N136" s="51">
        <v>5</v>
      </c>
      <c r="O136" s="145" t="s">
        <v>242</v>
      </c>
      <c r="P136" s="198">
        <v>20</v>
      </c>
      <c r="Q136" s="39">
        <v>25</v>
      </c>
      <c r="R136" s="74">
        <v>36</v>
      </c>
      <c r="S136" s="74">
        <v>60</v>
      </c>
      <c r="T136" s="44">
        <v>0</v>
      </c>
      <c r="U136" s="44">
        <v>0</v>
      </c>
      <c r="V136" s="44">
        <v>0</v>
      </c>
      <c r="W136" s="29"/>
      <c r="X136" s="132"/>
    </row>
    <row r="137" spans="1:24" ht="15" customHeight="1" x14ac:dyDescent="0.25">
      <c r="A137" s="89">
        <v>6</v>
      </c>
      <c r="B137" s="145" t="s">
        <v>243</v>
      </c>
      <c r="C137" s="22">
        <v>26.6</v>
      </c>
      <c r="D137" s="23">
        <v>24</v>
      </c>
      <c r="E137" s="65">
        <v>77</v>
      </c>
      <c r="F137" s="3"/>
      <c r="G137" s="66"/>
      <c r="H137" s="67" t="b">
        <f t="shared" si="23"/>
        <v>0</v>
      </c>
      <c r="I137" s="68"/>
      <c r="J137" s="29"/>
      <c r="K137" s="29"/>
      <c r="L137" s="201">
        <v>1.18</v>
      </c>
      <c r="M137" s="132"/>
      <c r="N137" s="51">
        <v>6</v>
      </c>
      <c r="O137" s="145" t="s">
        <v>243</v>
      </c>
      <c r="P137" s="198">
        <v>24</v>
      </c>
      <c r="Q137" s="39">
        <v>28</v>
      </c>
      <c r="R137" s="74">
        <v>34</v>
      </c>
      <c r="S137" s="74">
        <v>77</v>
      </c>
      <c r="T137" s="44">
        <v>0</v>
      </c>
      <c r="U137" s="44">
        <v>0</v>
      </c>
      <c r="V137" s="44">
        <v>0</v>
      </c>
      <c r="W137" s="29"/>
      <c r="X137" s="132"/>
    </row>
    <row r="138" spans="1:24" ht="15" customHeight="1" x14ac:dyDescent="0.25">
      <c r="A138" s="89">
        <v>7</v>
      </c>
      <c r="B138" s="145" t="s">
        <v>244</v>
      </c>
      <c r="C138" s="26">
        <v>31</v>
      </c>
      <c r="D138" s="27">
        <v>16.5</v>
      </c>
      <c r="E138" s="65">
        <v>32</v>
      </c>
      <c r="F138" s="3"/>
      <c r="G138" s="66"/>
      <c r="H138" s="67" t="b">
        <f t="shared" si="23"/>
        <v>0</v>
      </c>
      <c r="I138" s="69"/>
      <c r="J138" s="29"/>
      <c r="K138" s="29"/>
      <c r="L138" s="87">
        <f t="shared" si="24"/>
        <v>0</v>
      </c>
      <c r="M138" s="132">
        <v>9</v>
      </c>
      <c r="N138" s="51">
        <v>7</v>
      </c>
      <c r="O138" s="145" t="s">
        <v>244</v>
      </c>
      <c r="P138" s="196">
        <v>16.5</v>
      </c>
      <c r="Q138" s="39">
        <v>24</v>
      </c>
      <c r="R138" s="74">
        <v>21</v>
      </c>
      <c r="S138" s="74">
        <v>32</v>
      </c>
      <c r="T138" s="44">
        <v>0</v>
      </c>
      <c r="U138" s="44">
        <v>0</v>
      </c>
      <c r="V138" s="44">
        <v>0</v>
      </c>
      <c r="W138" s="29"/>
      <c r="X138" s="132"/>
    </row>
    <row r="139" spans="1:24" ht="15" customHeight="1" x14ac:dyDescent="0.25">
      <c r="A139" s="161">
        <v>8</v>
      </c>
      <c r="B139" s="226" t="s">
        <v>250</v>
      </c>
      <c r="C139" s="163">
        <v>4.5</v>
      </c>
      <c r="D139" s="164">
        <v>3.2</v>
      </c>
      <c r="E139" s="61">
        <v>5.8</v>
      </c>
      <c r="F139" s="46">
        <f t="shared" si="22"/>
        <v>20</v>
      </c>
      <c r="G139" s="62">
        <v>2</v>
      </c>
      <c r="H139" s="63">
        <f t="shared" si="23"/>
        <v>-20</v>
      </c>
      <c r="I139" s="64"/>
      <c r="J139" s="29" t="s">
        <v>87</v>
      </c>
      <c r="K139" s="29" t="s">
        <v>87</v>
      </c>
      <c r="L139" s="212">
        <v>1.1000000000000001</v>
      </c>
      <c r="M139" s="213">
        <v>4.7</v>
      </c>
      <c r="N139" s="47">
        <v>8</v>
      </c>
      <c r="O139" s="215" t="s">
        <v>250</v>
      </c>
      <c r="P139" s="196">
        <v>3.2</v>
      </c>
      <c r="Q139" s="48">
        <v>3.95</v>
      </c>
      <c r="R139" s="236">
        <v>4.8</v>
      </c>
      <c r="S139" s="236">
        <v>5.8</v>
      </c>
      <c r="T139" s="49">
        <v>0</v>
      </c>
      <c r="U139" s="49">
        <v>0</v>
      </c>
      <c r="V139" s="49">
        <v>0</v>
      </c>
      <c r="W139" s="47"/>
      <c r="X139" s="132"/>
    </row>
    <row r="140" spans="1:24" ht="15" customHeight="1" x14ac:dyDescent="0.25">
      <c r="A140" s="89">
        <v>9</v>
      </c>
      <c r="B140" s="145" t="s">
        <v>247</v>
      </c>
      <c r="C140" s="22">
        <v>15.2</v>
      </c>
      <c r="D140" s="23">
        <v>38</v>
      </c>
      <c r="E140" s="65">
        <v>42</v>
      </c>
      <c r="F140" s="3"/>
      <c r="G140" s="66"/>
      <c r="H140" s="67" t="b">
        <f t="shared" si="23"/>
        <v>0</v>
      </c>
      <c r="I140" s="68"/>
      <c r="J140" s="29"/>
      <c r="K140" s="29"/>
      <c r="L140" s="87">
        <v>0</v>
      </c>
      <c r="M140" s="132"/>
      <c r="N140" s="51">
        <v>9</v>
      </c>
      <c r="O140" s="145" t="s">
        <v>247</v>
      </c>
      <c r="P140" s="198">
        <v>38</v>
      </c>
      <c r="Q140" s="39">
        <v>60</v>
      </c>
      <c r="R140" s="74">
        <v>65</v>
      </c>
      <c r="S140" s="74">
        <v>42</v>
      </c>
      <c r="T140" s="44">
        <v>0</v>
      </c>
      <c r="U140" s="44">
        <v>0</v>
      </c>
      <c r="V140" s="44">
        <v>0</v>
      </c>
      <c r="W140" s="29"/>
      <c r="X140" s="132"/>
    </row>
    <row r="141" spans="1:24" ht="15" customHeight="1" x14ac:dyDescent="0.25">
      <c r="A141" s="89">
        <v>10</v>
      </c>
      <c r="B141" s="145" t="s">
        <v>245</v>
      </c>
      <c r="C141" s="269">
        <v>11.4</v>
      </c>
      <c r="D141" s="270">
        <v>7.4</v>
      </c>
      <c r="E141" s="65">
        <v>6.3</v>
      </c>
      <c r="F141" s="262" t="str">
        <f t="shared" si="22"/>
        <v>NO BET</v>
      </c>
      <c r="G141" s="263">
        <v>1</v>
      </c>
      <c r="H141" s="264">
        <f t="shared" si="23"/>
        <v>0</v>
      </c>
      <c r="I141" s="265"/>
      <c r="J141" s="250" t="s">
        <v>87</v>
      </c>
      <c r="K141" s="250"/>
      <c r="L141" s="201">
        <v>1.25</v>
      </c>
      <c r="M141" s="266"/>
      <c r="N141" s="232">
        <v>10</v>
      </c>
      <c r="O141" s="271" t="s">
        <v>245</v>
      </c>
      <c r="P141" s="270">
        <v>7.4</v>
      </c>
      <c r="Q141" s="268">
        <v>9.8000000000000007</v>
      </c>
      <c r="R141" s="65">
        <v>6</v>
      </c>
      <c r="S141" s="65">
        <v>6.3</v>
      </c>
      <c r="T141" s="268">
        <v>0</v>
      </c>
      <c r="U141" s="268">
        <v>0</v>
      </c>
      <c r="V141" s="268">
        <v>0</v>
      </c>
      <c r="W141" s="250"/>
      <c r="X141" s="132"/>
    </row>
    <row r="142" spans="1:24" ht="15" customHeight="1" x14ac:dyDescent="0.25">
      <c r="A142" s="161">
        <v>11</v>
      </c>
      <c r="B142" s="162" t="s">
        <v>249</v>
      </c>
      <c r="C142" s="165">
        <v>5.6</v>
      </c>
      <c r="D142" s="166">
        <v>6.8</v>
      </c>
      <c r="E142" s="65">
        <v>7.25</v>
      </c>
      <c r="F142" s="3">
        <f t="shared" si="22"/>
        <v>16.071428571428573</v>
      </c>
      <c r="G142" s="66">
        <v>2</v>
      </c>
      <c r="H142" s="67">
        <f t="shared" si="23"/>
        <v>-16.071428571428573</v>
      </c>
      <c r="I142" s="68"/>
      <c r="J142" s="29" t="s">
        <v>87</v>
      </c>
      <c r="K142" s="29" t="s">
        <v>87</v>
      </c>
      <c r="L142" s="88">
        <v>0</v>
      </c>
      <c r="M142" s="132"/>
      <c r="N142" s="51">
        <v>11</v>
      </c>
      <c r="O142" s="145" t="s">
        <v>249</v>
      </c>
      <c r="P142" s="198">
        <v>6.8</v>
      </c>
      <c r="Q142" s="39">
        <v>6</v>
      </c>
      <c r="R142" s="74">
        <v>6</v>
      </c>
      <c r="S142" s="74">
        <v>7.25</v>
      </c>
      <c r="T142" s="44">
        <v>0</v>
      </c>
      <c r="U142" s="44">
        <v>100</v>
      </c>
      <c r="V142" s="44">
        <v>0</v>
      </c>
      <c r="W142" s="29"/>
      <c r="X142" s="132"/>
    </row>
    <row r="143" spans="1:24" ht="15" customHeight="1" x14ac:dyDescent="0.25">
      <c r="A143" s="161">
        <v>12</v>
      </c>
      <c r="B143" s="162" t="s">
        <v>246</v>
      </c>
      <c r="C143" s="165">
        <v>15</v>
      </c>
      <c r="D143" s="166">
        <v>14.5</v>
      </c>
      <c r="E143" s="65">
        <v>18</v>
      </c>
      <c r="F143" s="3">
        <f t="shared" si="22"/>
        <v>6</v>
      </c>
      <c r="G143" s="66">
        <v>2</v>
      </c>
      <c r="H143" s="67">
        <f t="shared" si="23"/>
        <v>-6</v>
      </c>
      <c r="I143" s="68"/>
      <c r="J143" s="29"/>
      <c r="K143" s="29" t="s">
        <v>87</v>
      </c>
      <c r="L143" s="88">
        <v>0</v>
      </c>
      <c r="M143" s="132">
        <v>6.3</v>
      </c>
      <c r="N143" s="51">
        <v>12</v>
      </c>
      <c r="O143" s="145" t="s">
        <v>246</v>
      </c>
      <c r="P143" s="198">
        <v>14.5</v>
      </c>
      <c r="Q143" s="39">
        <v>15</v>
      </c>
      <c r="R143" s="74">
        <v>13.5</v>
      </c>
      <c r="S143" s="74">
        <v>18</v>
      </c>
      <c r="T143" s="44">
        <v>0</v>
      </c>
      <c r="U143" s="44">
        <v>0</v>
      </c>
      <c r="V143" s="44">
        <v>0</v>
      </c>
      <c r="W143" s="29"/>
      <c r="X143" s="132"/>
    </row>
    <row r="144" spans="1:24" ht="15" hidden="1" customHeight="1" x14ac:dyDescent="0.25">
      <c r="A144" s="89">
        <v>13</v>
      </c>
      <c r="B144" s="42"/>
      <c r="C144" s="22">
        <v>0</v>
      </c>
      <c r="D144" s="23">
        <v>0</v>
      </c>
      <c r="E144" s="65">
        <f t="shared" ref="E144:E155" si="25">D144</f>
        <v>0</v>
      </c>
      <c r="F144" s="3" t="str">
        <f t="shared" si="22"/>
        <v>NO BET</v>
      </c>
      <c r="G144" s="66"/>
      <c r="H144" s="67">
        <f t="shared" si="23"/>
        <v>0</v>
      </c>
      <c r="I144" s="68"/>
      <c r="J144" s="29"/>
      <c r="K144" s="29"/>
      <c r="L144" s="88">
        <f t="shared" ref="L144:L155" si="26">SUM(I144*J144*K144)</f>
        <v>0</v>
      </c>
      <c r="M144" s="132"/>
      <c r="N144" s="51">
        <v>13</v>
      </c>
      <c r="O144" s="42"/>
      <c r="P144" s="39">
        <v>0</v>
      </c>
      <c r="Q144" s="39">
        <v>0</v>
      </c>
      <c r="R144" s="39">
        <v>0</v>
      </c>
      <c r="S144" s="39">
        <v>0</v>
      </c>
      <c r="T144" s="44">
        <v>0</v>
      </c>
      <c r="U144" s="44">
        <v>0</v>
      </c>
      <c r="V144" s="44">
        <v>0</v>
      </c>
      <c r="W144" s="29"/>
      <c r="X144" s="132"/>
    </row>
    <row r="145" spans="1:24" ht="15" hidden="1" customHeight="1" x14ac:dyDescent="0.25">
      <c r="A145" s="89">
        <v>14</v>
      </c>
      <c r="B145" s="42"/>
      <c r="C145" s="22">
        <v>0</v>
      </c>
      <c r="D145" s="23">
        <v>0</v>
      </c>
      <c r="E145" s="65">
        <f t="shared" si="25"/>
        <v>0</v>
      </c>
      <c r="F145" s="3" t="str">
        <f t="shared" si="22"/>
        <v>NO BET</v>
      </c>
      <c r="G145" s="66"/>
      <c r="H145" s="67">
        <f t="shared" si="23"/>
        <v>0</v>
      </c>
      <c r="I145" s="68"/>
      <c r="J145" s="29"/>
      <c r="K145" s="29"/>
      <c r="L145" s="88">
        <f t="shared" si="26"/>
        <v>0</v>
      </c>
      <c r="M145" s="132"/>
      <c r="N145" s="51">
        <v>14</v>
      </c>
      <c r="O145" s="42"/>
      <c r="P145" s="39">
        <v>0</v>
      </c>
      <c r="Q145" s="39">
        <v>0</v>
      </c>
      <c r="R145" s="39">
        <v>0</v>
      </c>
      <c r="S145" s="39">
        <v>0</v>
      </c>
      <c r="T145" s="44">
        <v>0</v>
      </c>
      <c r="U145" s="44">
        <v>0</v>
      </c>
      <c r="V145" s="44">
        <v>0</v>
      </c>
      <c r="W145" s="29"/>
      <c r="X145" s="132"/>
    </row>
    <row r="146" spans="1:24" ht="15" hidden="1" customHeight="1" x14ac:dyDescent="0.25">
      <c r="A146" s="89">
        <v>15</v>
      </c>
      <c r="B146" s="45"/>
      <c r="C146" s="26">
        <v>0</v>
      </c>
      <c r="D146" s="27">
        <v>0</v>
      </c>
      <c r="E146" s="61">
        <f t="shared" si="25"/>
        <v>0</v>
      </c>
      <c r="F146" s="46" t="str">
        <f t="shared" si="22"/>
        <v>NO BET</v>
      </c>
      <c r="G146" s="62"/>
      <c r="H146" s="63">
        <f t="shared" si="23"/>
        <v>0</v>
      </c>
      <c r="I146" s="64"/>
      <c r="J146" s="47"/>
      <c r="K146" s="47"/>
      <c r="L146" s="88">
        <f t="shared" si="26"/>
        <v>0</v>
      </c>
      <c r="M146" s="132"/>
      <c r="N146" s="47">
        <v>15</v>
      </c>
      <c r="O146" s="45"/>
      <c r="P146" s="48">
        <v>0</v>
      </c>
      <c r="Q146" s="48">
        <v>0</v>
      </c>
      <c r="R146" s="48">
        <v>0</v>
      </c>
      <c r="S146" s="48">
        <v>0</v>
      </c>
      <c r="T146" s="49">
        <v>0</v>
      </c>
      <c r="U146" s="49">
        <v>0</v>
      </c>
      <c r="V146" s="49">
        <v>0</v>
      </c>
      <c r="W146" s="29"/>
      <c r="X146" s="132"/>
    </row>
    <row r="147" spans="1:24" ht="15" hidden="1" customHeight="1" x14ac:dyDescent="0.25">
      <c r="A147" s="89">
        <v>16</v>
      </c>
      <c r="B147" s="42"/>
      <c r="C147" s="22">
        <v>0</v>
      </c>
      <c r="D147" s="23">
        <v>0</v>
      </c>
      <c r="E147" s="65">
        <f t="shared" si="25"/>
        <v>0</v>
      </c>
      <c r="F147" s="3" t="str">
        <f t="shared" si="22"/>
        <v>NO BET</v>
      </c>
      <c r="G147" s="66"/>
      <c r="H147" s="67">
        <f t="shared" si="23"/>
        <v>0</v>
      </c>
      <c r="I147" s="68"/>
      <c r="J147" s="29"/>
      <c r="K147" s="29"/>
      <c r="L147" s="88">
        <f t="shared" si="26"/>
        <v>0</v>
      </c>
      <c r="M147" s="132"/>
      <c r="N147" s="51">
        <v>16</v>
      </c>
      <c r="O147" s="42"/>
      <c r="P147" s="39">
        <v>0</v>
      </c>
      <c r="Q147" s="39">
        <v>0</v>
      </c>
      <c r="R147" s="39">
        <v>0</v>
      </c>
      <c r="S147" s="39">
        <v>0</v>
      </c>
      <c r="T147" s="44">
        <v>0</v>
      </c>
      <c r="U147" s="44">
        <v>0</v>
      </c>
      <c r="V147" s="44">
        <v>0</v>
      </c>
      <c r="W147" s="29"/>
      <c r="X147" s="132"/>
    </row>
    <row r="148" spans="1:24" ht="15" hidden="1" customHeight="1" x14ac:dyDescent="0.3">
      <c r="A148" s="89">
        <v>17</v>
      </c>
      <c r="B148" s="28"/>
      <c r="C148" s="22">
        <v>0</v>
      </c>
      <c r="D148" s="23">
        <v>0</v>
      </c>
      <c r="E148" s="65">
        <f t="shared" si="25"/>
        <v>0</v>
      </c>
      <c r="F148" s="3" t="str">
        <f t="shared" si="22"/>
        <v>NO BET</v>
      </c>
      <c r="G148" s="66"/>
      <c r="H148" s="67">
        <f t="shared" si="23"/>
        <v>0</v>
      </c>
      <c r="I148" s="68"/>
      <c r="J148" s="29"/>
      <c r="K148" s="29"/>
      <c r="L148" s="88">
        <f t="shared" si="26"/>
        <v>0</v>
      </c>
      <c r="M148" s="132"/>
      <c r="N148" s="51">
        <v>17</v>
      </c>
      <c r="O148" s="40"/>
      <c r="P148" s="39">
        <v>0</v>
      </c>
      <c r="Q148" s="39">
        <v>0</v>
      </c>
      <c r="R148" s="39">
        <v>0</v>
      </c>
      <c r="S148" s="39">
        <v>0</v>
      </c>
      <c r="T148" s="44">
        <v>0</v>
      </c>
      <c r="U148" s="44">
        <v>0</v>
      </c>
      <c r="V148" s="44">
        <v>0</v>
      </c>
      <c r="W148" s="29"/>
      <c r="X148" s="132"/>
    </row>
    <row r="149" spans="1:24" ht="15" hidden="1" customHeight="1" x14ac:dyDescent="0.3">
      <c r="A149" s="89">
        <v>18</v>
      </c>
      <c r="B149" s="28"/>
      <c r="C149" s="22">
        <v>0</v>
      </c>
      <c r="D149" s="23">
        <v>0</v>
      </c>
      <c r="E149" s="65">
        <f t="shared" si="25"/>
        <v>0</v>
      </c>
      <c r="F149" s="3" t="str">
        <f t="shared" si="22"/>
        <v>NO BET</v>
      </c>
      <c r="G149" s="66"/>
      <c r="H149" s="67">
        <f t="shared" si="23"/>
        <v>0</v>
      </c>
      <c r="I149" s="68"/>
      <c r="J149" s="29"/>
      <c r="K149" s="29"/>
      <c r="L149" s="88">
        <f t="shared" si="26"/>
        <v>0</v>
      </c>
      <c r="M149" s="132"/>
      <c r="N149" s="51">
        <v>18</v>
      </c>
      <c r="O149" s="40"/>
      <c r="P149" s="39">
        <v>0</v>
      </c>
      <c r="Q149" s="39">
        <v>0</v>
      </c>
      <c r="R149" s="39">
        <v>0</v>
      </c>
      <c r="S149" s="39">
        <v>0</v>
      </c>
      <c r="T149" s="44">
        <v>0</v>
      </c>
      <c r="U149" s="44">
        <v>0</v>
      </c>
      <c r="V149" s="44">
        <v>0</v>
      </c>
      <c r="W149" s="29"/>
      <c r="X149" s="132"/>
    </row>
    <row r="150" spans="1:24" ht="15" hidden="1" customHeight="1" x14ac:dyDescent="0.3">
      <c r="A150" s="89">
        <v>19</v>
      </c>
      <c r="B150" s="28"/>
      <c r="C150" s="22">
        <v>0</v>
      </c>
      <c r="D150" s="23">
        <v>0</v>
      </c>
      <c r="E150" s="65">
        <f t="shared" si="25"/>
        <v>0</v>
      </c>
      <c r="F150" s="3" t="str">
        <f t="shared" si="22"/>
        <v>NO BET</v>
      </c>
      <c r="G150" s="66"/>
      <c r="H150" s="67">
        <f t="shared" si="23"/>
        <v>0</v>
      </c>
      <c r="I150" s="68"/>
      <c r="J150" s="29"/>
      <c r="K150" s="29"/>
      <c r="L150" s="88">
        <f t="shared" si="26"/>
        <v>0</v>
      </c>
      <c r="M150" s="132"/>
      <c r="N150" s="51">
        <v>19</v>
      </c>
      <c r="O150" s="40"/>
      <c r="P150" s="39">
        <v>0</v>
      </c>
      <c r="Q150" s="39">
        <v>0</v>
      </c>
      <c r="R150" s="39">
        <v>0</v>
      </c>
      <c r="S150" s="39">
        <v>0</v>
      </c>
      <c r="T150" s="44">
        <v>0</v>
      </c>
      <c r="U150" s="44">
        <v>0</v>
      </c>
      <c r="V150" s="44">
        <v>0</v>
      </c>
      <c r="W150" s="29"/>
      <c r="X150" s="132"/>
    </row>
    <row r="151" spans="1:24" ht="15" hidden="1" customHeight="1" x14ac:dyDescent="0.3">
      <c r="A151" s="89">
        <v>20</v>
      </c>
      <c r="B151" s="28"/>
      <c r="C151" s="22">
        <v>0</v>
      </c>
      <c r="D151" s="23">
        <v>0</v>
      </c>
      <c r="E151" s="65">
        <f t="shared" si="25"/>
        <v>0</v>
      </c>
      <c r="F151" s="3" t="str">
        <f t="shared" si="22"/>
        <v>NO BET</v>
      </c>
      <c r="G151" s="66"/>
      <c r="H151" s="67">
        <f t="shared" si="23"/>
        <v>0</v>
      </c>
      <c r="I151" s="69"/>
      <c r="J151" s="29"/>
      <c r="K151" s="29"/>
      <c r="L151" s="88">
        <f t="shared" si="26"/>
        <v>0</v>
      </c>
      <c r="M151" s="132"/>
      <c r="N151" s="51">
        <v>20</v>
      </c>
      <c r="O151" s="40"/>
      <c r="P151" s="39">
        <v>0</v>
      </c>
      <c r="Q151" s="39">
        <v>0</v>
      </c>
      <c r="R151" s="39">
        <v>0</v>
      </c>
      <c r="S151" s="39">
        <v>0</v>
      </c>
      <c r="T151" s="44">
        <v>0</v>
      </c>
      <c r="U151" s="44">
        <v>0</v>
      </c>
      <c r="V151" s="44">
        <v>0</v>
      </c>
      <c r="W151" s="29"/>
      <c r="X151" s="132"/>
    </row>
    <row r="152" spans="1:24" ht="15" hidden="1" customHeight="1" x14ac:dyDescent="0.3">
      <c r="A152" s="89">
        <v>21</v>
      </c>
      <c r="B152" s="30"/>
      <c r="C152" s="22">
        <v>0</v>
      </c>
      <c r="D152" s="23">
        <v>0</v>
      </c>
      <c r="E152" s="65">
        <f t="shared" si="25"/>
        <v>0</v>
      </c>
      <c r="F152" s="3" t="str">
        <f t="shared" si="22"/>
        <v>NO BET</v>
      </c>
      <c r="G152" s="66"/>
      <c r="H152" s="67">
        <f t="shared" si="23"/>
        <v>0</v>
      </c>
      <c r="I152" s="68"/>
      <c r="J152" s="29"/>
      <c r="K152" s="29"/>
      <c r="L152" s="88">
        <f t="shared" si="26"/>
        <v>0</v>
      </c>
      <c r="M152" s="132"/>
      <c r="N152" s="51">
        <v>21</v>
      </c>
      <c r="O152" s="40"/>
      <c r="P152" s="39">
        <v>0</v>
      </c>
      <c r="Q152" s="39">
        <v>0</v>
      </c>
      <c r="R152" s="39">
        <v>0</v>
      </c>
      <c r="S152" s="39">
        <v>0</v>
      </c>
      <c r="T152" s="44">
        <v>0</v>
      </c>
      <c r="U152" s="44">
        <v>0</v>
      </c>
      <c r="V152" s="44">
        <v>0</v>
      </c>
      <c r="W152" s="29"/>
      <c r="X152" s="132"/>
    </row>
    <row r="153" spans="1:24" ht="15" hidden="1" customHeight="1" x14ac:dyDescent="0.3">
      <c r="A153" s="89">
        <v>22</v>
      </c>
      <c r="B153" s="28"/>
      <c r="C153" s="26">
        <v>0</v>
      </c>
      <c r="D153" s="27">
        <v>0</v>
      </c>
      <c r="E153" s="65">
        <f t="shared" si="25"/>
        <v>0</v>
      </c>
      <c r="F153" s="3" t="str">
        <f t="shared" si="22"/>
        <v>NO BET</v>
      </c>
      <c r="G153" s="66"/>
      <c r="H153" s="67">
        <f t="shared" si="23"/>
        <v>0</v>
      </c>
      <c r="I153" s="68"/>
      <c r="J153" s="29"/>
      <c r="K153" s="29"/>
      <c r="L153" s="88">
        <f t="shared" si="26"/>
        <v>0</v>
      </c>
      <c r="M153" s="132"/>
      <c r="N153" s="51">
        <v>22</v>
      </c>
      <c r="O153" s="40"/>
      <c r="P153" s="39">
        <v>0</v>
      </c>
      <c r="Q153" s="39">
        <v>0</v>
      </c>
      <c r="R153" s="39">
        <v>0</v>
      </c>
      <c r="S153" s="39">
        <v>0</v>
      </c>
      <c r="T153" s="44">
        <v>0</v>
      </c>
      <c r="U153" s="44">
        <v>0</v>
      </c>
      <c r="V153" s="44">
        <v>0</v>
      </c>
      <c r="W153" s="29"/>
      <c r="X153" s="132"/>
    </row>
    <row r="154" spans="1:24" ht="15" hidden="1" customHeight="1" x14ac:dyDescent="0.3">
      <c r="A154" s="89">
        <v>23</v>
      </c>
      <c r="B154" s="28"/>
      <c r="C154" s="22">
        <v>0</v>
      </c>
      <c r="D154" s="23">
        <v>0</v>
      </c>
      <c r="E154" s="65">
        <f t="shared" si="25"/>
        <v>0</v>
      </c>
      <c r="F154" s="3" t="str">
        <f t="shared" si="22"/>
        <v>NO BET</v>
      </c>
      <c r="G154" s="66"/>
      <c r="H154" s="67">
        <f t="shared" si="23"/>
        <v>0</v>
      </c>
      <c r="I154" s="68"/>
      <c r="J154" s="29"/>
      <c r="K154" s="29"/>
      <c r="L154" s="88">
        <f t="shared" si="26"/>
        <v>0</v>
      </c>
      <c r="M154" s="132"/>
      <c r="N154" s="51">
        <v>23</v>
      </c>
      <c r="O154" s="40"/>
      <c r="P154" s="39">
        <v>0</v>
      </c>
      <c r="Q154" s="39">
        <v>0</v>
      </c>
      <c r="R154" s="39">
        <v>0</v>
      </c>
      <c r="S154" s="39">
        <v>0</v>
      </c>
      <c r="T154" s="44">
        <v>0</v>
      </c>
      <c r="U154" s="44">
        <v>0</v>
      </c>
      <c r="V154" s="44">
        <v>0</v>
      </c>
      <c r="W154" s="29"/>
      <c r="X154" s="132"/>
    </row>
    <row r="155" spans="1:24" ht="15" hidden="1" customHeight="1" x14ac:dyDescent="0.3">
      <c r="A155" s="89">
        <v>24</v>
      </c>
      <c r="B155" s="28"/>
      <c r="C155" s="22">
        <v>0</v>
      </c>
      <c r="D155" s="23">
        <v>0</v>
      </c>
      <c r="E155" s="65">
        <f t="shared" si="25"/>
        <v>0</v>
      </c>
      <c r="F155" s="3" t="str">
        <f t="shared" si="22"/>
        <v>NO BET</v>
      </c>
      <c r="G155" s="66"/>
      <c r="H155" s="67">
        <f t="shared" si="23"/>
        <v>0</v>
      </c>
      <c r="I155" s="68"/>
      <c r="J155" s="29"/>
      <c r="K155" s="29"/>
      <c r="L155" s="88">
        <f t="shared" si="26"/>
        <v>0</v>
      </c>
      <c r="M155" s="132"/>
      <c r="N155" s="51">
        <v>24</v>
      </c>
      <c r="O155" s="40"/>
      <c r="P155" s="39">
        <v>0</v>
      </c>
      <c r="Q155" s="39">
        <v>0</v>
      </c>
      <c r="R155" s="39">
        <v>0</v>
      </c>
      <c r="S155" s="39">
        <v>0</v>
      </c>
      <c r="T155" s="44">
        <v>0</v>
      </c>
      <c r="U155" s="44">
        <v>0</v>
      </c>
      <c r="V155" s="44">
        <v>0</v>
      </c>
      <c r="W155" s="29"/>
      <c r="X155" s="132"/>
    </row>
    <row r="156" spans="1:24" ht="15" customHeight="1" x14ac:dyDescent="0.25">
      <c r="N156" s="321"/>
      <c r="O156" s="321"/>
      <c r="P156" s="321"/>
      <c r="Q156" s="321"/>
      <c r="R156" s="321"/>
      <c r="S156" s="321"/>
      <c r="T156" s="321"/>
      <c r="U156" s="29"/>
      <c r="V156" s="91"/>
    </row>
    <row r="157" spans="1:24" ht="15" customHeight="1" x14ac:dyDescent="0.25">
      <c r="A157" s="24"/>
      <c r="B157" s="209" t="s">
        <v>213</v>
      </c>
      <c r="C157" s="207">
        <v>4</v>
      </c>
      <c r="D157" s="4"/>
      <c r="E157" s="5" t="s">
        <v>11</v>
      </c>
      <c r="F157" s="6">
        <f>SUM(F132:F155)</f>
        <v>75.821428571428569</v>
      </c>
      <c r="G157" s="7" t="s">
        <v>12</v>
      </c>
      <c r="H157" s="6">
        <f>SUM(H132:H156)</f>
        <v>-75.821428571428569</v>
      </c>
      <c r="N157" s="136"/>
      <c r="O157" s="321"/>
      <c r="P157" s="321"/>
      <c r="Q157" s="136"/>
      <c r="R157" s="136"/>
      <c r="S157" s="136"/>
      <c r="T157" s="136"/>
      <c r="U157" s="139" t="s">
        <v>18</v>
      </c>
      <c r="V157" s="140" t="s">
        <v>454</v>
      </c>
      <c r="W157" s="141"/>
    </row>
    <row r="158" spans="1:24" ht="15" customHeight="1" x14ac:dyDescent="0.25">
      <c r="A158" s="73"/>
      <c r="B158" s="73"/>
      <c r="C158" s="13" t="s">
        <v>428</v>
      </c>
      <c r="D158" s="18"/>
      <c r="E158" s="74"/>
      <c r="F158" s="14"/>
      <c r="G158" s="71"/>
      <c r="H158" s="73"/>
      <c r="N158" s="19"/>
    </row>
    <row r="159" spans="1:24" ht="15" customHeight="1" x14ac:dyDescent="0.25">
      <c r="A159" s="10" t="s">
        <v>6</v>
      </c>
      <c r="B159" s="8" t="s">
        <v>5</v>
      </c>
      <c r="C159" s="323" t="s">
        <v>154</v>
      </c>
      <c r="D159" s="323"/>
      <c r="E159" s="320" t="s">
        <v>10</v>
      </c>
      <c r="F159" s="327">
        <v>0.9</v>
      </c>
      <c r="G159" s="328" t="s">
        <v>2</v>
      </c>
      <c r="H159" s="329">
        <v>100</v>
      </c>
      <c r="I159" s="144" t="s">
        <v>1</v>
      </c>
      <c r="J159" s="330" t="s">
        <v>21</v>
      </c>
      <c r="K159" s="330" t="s">
        <v>21</v>
      </c>
      <c r="L159" s="9"/>
      <c r="N159" s="10" t="s">
        <v>6</v>
      </c>
      <c r="O159" s="8" t="s">
        <v>5</v>
      </c>
      <c r="P159" s="31"/>
      <c r="Q159" s="31"/>
      <c r="R159" s="31"/>
      <c r="S159" s="31"/>
      <c r="T159" s="31"/>
      <c r="U159" s="31"/>
      <c r="V159" s="31"/>
      <c r="W159" s="143" t="s">
        <v>56</v>
      </c>
    </row>
    <row r="160" spans="1:24" ht="15" customHeight="1" x14ac:dyDescent="0.25">
      <c r="A160" s="8" t="s">
        <v>7</v>
      </c>
      <c r="B160" s="43">
        <v>9</v>
      </c>
      <c r="C160" s="323" t="s">
        <v>264</v>
      </c>
      <c r="D160" s="323"/>
      <c r="E160" s="320"/>
      <c r="F160" s="327"/>
      <c r="G160" s="328"/>
      <c r="H160" s="329"/>
      <c r="I160" s="322" t="s">
        <v>61</v>
      </c>
      <c r="J160" s="330"/>
      <c r="K160" s="330"/>
      <c r="L160" s="8"/>
      <c r="M160" s="2"/>
      <c r="N160" s="8" t="s">
        <v>7</v>
      </c>
      <c r="O160" s="50">
        <v>6</v>
      </c>
      <c r="P160" s="33"/>
      <c r="Q160" s="33"/>
      <c r="R160" s="33"/>
      <c r="S160" s="33"/>
      <c r="T160" s="33"/>
      <c r="U160" s="33"/>
      <c r="V160" s="32"/>
      <c r="W160" s="143" t="s">
        <v>57</v>
      </c>
      <c r="X160" s="2"/>
    </row>
    <row r="161" spans="1:24" ht="15" customHeight="1" x14ac:dyDescent="0.25">
      <c r="A161" s="9"/>
      <c r="B161" s="9" t="s">
        <v>263</v>
      </c>
      <c r="C161" s="9"/>
      <c r="D161" s="322" t="s">
        <v>25</v>
      </c>
      <c r="E161" s="331" t="s">
        <v>26</v>
      </c>
      <c r="F161" s="9"/>
      <c r="G161" s="9"/>
      <c r="H161" s="9"/>
      <c r="I161" s="322"/>
      <c r="J161" s="142" t="s">
        <v>45</v>
      </c>
      <c r="K161" s="333" t="s">
        <v>59</v>
      </c>
      <c r="L161" s="134" t="s">
        <v>27</v>
      </c>
      <c r="M161" s="2"/>
      <c r="N161" s="32"/>
      <c r="O161" s="33"/>
      <c r="P161" s="33" t="s">
        <v>19</v>
      </c>
      <c r="Q161" s="33"/>
      <c r="R161" s="33"/>
      <c r="S161" s="33"/>
      <c r="T161" s="33" t="s">
        <v>20</v>
      </c>
      <c r="U161" s="34"/>
      <c r="V161" s="34"/>
      <c r="W161" s="322" t="s">
        <v>39</v>
      </c>
      <c r="X161" s="2"/>
    </row>
    <row r="162" spans="1:24" ht="15" customHeight="1" x14ac:dyDescent="0.25">
      <c r="A162" s="1" t="s">
        <v>15</v>
      </c>
      <c r="B162" s="25"/>
      <c r="C162" s="1" t="s">
        <v>8</v>
      </c>
      <c r="D162" s="322"/>
      <c r="E162" s="331"/>
      <c r="F162" s="1" t="s">
        <v>0</v>
      </c>
      <c r="G162" s="1" t="s">
        <v>9</v>
      </c>
      <c r="H162" s="1" t="s">
        <v>3</v>
      </c>
      <c r="I162" s="322"/>
      <c r="J162" s="142" t="s">
        <v>30</v>
      </c>
      <c r="K162" s="333"/>
      <c r="L162" s="134" t="s">
        <v>28</v>
      </c>
      <c r="N162" s="35" t="s">
        <v>16</v>
      </c>
      <c r="O162" s="35" t="s">
        <v>17</v>
      </c>
      <c r="P162" s="36" t="s">
        <v>67</v>
      </c>
      <c r="Q162" s="37" t="s">
        <v>68</v>
      </c>
      <c r="R162" s="37" t="s">
        <v>62</v>
      </c>
      <c r="S162" s="37" t="s">
        <v>63</v>
      </c>
      <c r="T162" s="37" t="s">
        <v>64</v>
      </c>
      <c r="U162" s="37" t="s">
        <v>65</v>
      </c>
      <c r="V162" s="37" t="s">
        <v>66</v>
      </c>
      <c r="W162" s="322"/>
    </row>
    <row r="163" spans="1:24" ht="15" customHeight="1" x14ac:dyDescent="0.25">
      <c r="A163" s="161">
        <v>1</v>
      </c>
      <c r="B163" s="162" t="s">
        <v>251</v>
      </c>
      <c r="C163" s="163">
        <v>57</v>
      </c>
      <c r="D163" s="164">
        <v>38</v>
      </c>
      <c r="E163" s="61">
        <v>67</v>
      </c>
      <c r="F163" s="46">
        <v>5</v>
      </c>
      <c r="G163" s="62">
        <v>2</v>
      </c>
      <c r="H163" s="63">
        <f>IF(F163="NO BET",0,IF(G163&gt;1,F163*-1,IF(G163=1,SUM(F163*E163-F163,0))))</f>
        <v>-5</v>
      </c>
      <c r="I163" s="64"/>
      <c r="J163" s="29"/>
      <c r="K163" s="29" t="s">
        <v>87</v>
      </c>
      <c r="L163" s="87">
        <v>0</v>
      </c>
      <c r="M163" s="132"/>
      <c r="N163" s="47">
        <v>1</v>
      </c>
      <c r="O163" s="145" t="s">
        <v>251</v>
      </c>
      <c r="P163" s="196">
        <v>38</v>
      </c>
      <c r="Q163" s="48">
        <v>50</v>
      </c>
      <c r="R163" s="236">
        <v>50</v>
      </c>
      <c r="S163" s="236">
        <v>67</v>
      </c>
      <c r="T163" s="49">
        <v>0</v>
      </c>
      <c r="U163" s="49">
        <v>0</v>
      </c>
      <c r="V163" s="49">
        <v>0</v>
      </c>
      <c r="W163" s="29"/>
      <c r="X163" s="132"/>
    </row>
    <row r="164" spans="1:24" ht="15" customHeight="1" x14ac:dyDescent="0.25">
      <c r="A164" s="161">
        <v>2</v>
      </c>
      <c r="B164" s="162" t="s">
        <v>252</v>
      </c>
      <c r="C164" s="163">
        <v>9</v>
      </c>
      <c r="D164" s="164">
        <v>26</v>
      </c>
      <c r="E164" s="65">
        <v>22</v>
      </c>
      <c r="F164" s="3">
        <f t="shared" ref="F164:F186" si="27">IF(I164="B", $H$4/C164*$F$4,IF(E164&lt;=C164,$I$4,IF(E164&gt;C164,SUM($H$4/C164*$F$4,0,ROUNDUP(,0)))))</f>
        <v>10</v>
      </c>
      <c r="G164" s="66">
        <v>2</v>
      </c>
      <c r="H164" s="67">
        <f t="shared" ref="H164:H186" si="28">IF(F164="NO BET",0,IF(G164&gt;1,F164*-1,IF(G164=1,SUM(F164*E164-F164,0))))</f>
        <v>-10</v>
      </c>
      <c r="I164" s="68"/>
      <c r="J164" s="29"/>
      <c r="K164" s="29" t="s">
        <v>87</v>
      </c>
      <c r="L164" s="87">
        <v>0</v>
      </c>
      <c r="M164" s="132"/>
      <c r="N164" s="51">
        <v>2</v>
      </c>
      <c r="O164" s="145" t="s">
        <v>252</v>
      </c>
      <c r="P164" s="196">
        <v>26</v>
      </c>
      <c r="Q164" s="39">
        <v>18.5</v>
      </c>
      <c r="R164" s="74">
        <v>25</v>
      </c>
      <c r="S164" s="74">
        <v>22</v>
      </c>
      <c r="T164" s="44">
        <v>0</v>
      </c>
      <c r="U164" s="44">
        <v>0</v>
      </c>
      <c r="V164" s="44">
        <v>0</v>
      </c>
      <c r="W164" s="29"/>
      <c r="X164" s="132"/>
    </row>
    <row r="165" spans="1:24" ht="15" customHeight="1" x14ac:dyDescent="0.25">
      <c r="A165" s="89">
        <v>3</v>
      </c>
      <c r="B165" s="145" t="s">
        <v>253</v>
      </c>
      <c r="C165" s="22">
        <v>8.6999999999999993</v>
      </c>
      <c r="D165" s="23">
        <v>25</v>
      </c>
      <c r="E165" s="65">
        <v>17</v>
      </c>
      <c r="F165" s="3"/>
      <c r="G165" s="66"/>
      <c r="H165" s="67" t="b">
        <f t="shared" si="28"/>
        <v>0</v>
      </c>
      <c r="I165" s="68"/>
      <c r="J165" s="29" t="s">
        <v>87</v>
      </c>
      <c r="K165" s="29"/>
      <c r="L165" s="87">
        <v>0</v>
      </c>
      <c r="M165" s="132"/>
      <c r="N165" s="51">
        <v>3</v>
      </c>
      <c r="O165" s="145" t="s">
        <v>253</v>
      </c>
      <c r="P165" s="198">
        <v>25</v>
      </c>
      <c r="Q165" s="39">
        <v>25</v>
      </c>
      <c r="R165" s="74">
        <v>19.5</v>
      </c>
      <c r="S165" s="74">
        <v>17</v>
      </c>
      <c r="T165" s="44">
        <v>0</v>
      </c>
      <c r="U165" s="44">
        <v>0</v>
      </c>
      <c r="V165" s="44">
        <v>0</v>
      </c>
      <c r="W165" s="29"/>
      <c r="X165" s="132"/>
    </row>
    <row r="166" spans="1:24" ht="15" customHeight="1" x14ac:dyDescent="0.25">
      <c r="A166" s="89">
        <v>4</v>
      </c>
      <c r="B166" s="145" t="s">
        <v>254</v>
      </c>
      <c r="C166" s="22">
        <v>17</v>
      </c>
      <c r="D166" s="23">
        <v>25</v>
      </c>
      <c r="E166" s="65">
        <v>17.5</v>
      </c>
      <c r="F166" s="3"/>
      <c r="G166" s="66"/>
      <c r="H166" s="67" t="b">
        <f t="shared" si="28"/>
        <v>0</v>
      </c>
      <c r="I166" s="68"/>
      <c r="J166" s="29"/>
      <c r="K166" s="29"/>
      <c r="L166" s="87">
        <f t="shared" ref="L166:L186" si="29">SUM(I166*J166*K166)</f>
        <v>0</v>
      </c>
      <c r="M166" s="132"/>
      <c r="N166" s="51">
        <v>4</v>
      </c>
      <c r="O166" s="145" t="s">
        <v>254</v>
      </c>
      <c r="P166" s="198">
        <v>25</v>
      </c>
      <c r="Q166" s="39">
        <v>20</v>
      </c>
      <c r="R166" s="74">
        <v>17.5</v>
      </c>
      <c r="S166" s="74">
        <v>17.5</v>
      </c>
      <c r="T166" s="44">
        <v>0</v>
      </c>
      <c r="U166" s="44">
        <v>0</v>
      </c>
      <c r="V166" s="44">
        <v>0</v>
      </c>
      <c r="W166" s="29"/>
      <c r="X166" s="132"/>
    </row>
    <row r="167" spans="1:24" ht="15" customHeight="1" x14ac:dyDescent="0.25">
      <c r="A167" s="161">
        <v>5</v>
      </c>
      <c r="B167" s="162" t="s">
        <v>255</v>
      </c>
      <c r="C167" s="165">
        <v>12</v>
      </c>
      <c r="D167" s="166">
        <v>18.5</v>
      </c>
      <c r="E167" s="65">
        <v>39</v>
      </c>
      <c r="F167" s="3">
        <f t="shared" si="27"/>
        <v>7.5000000000000009</v>
      </c>
      <c r="G167" s="66">
        <v>2</v>
      </c>
      <c r="H167" s="67">
        <f t="shared" si="28"/>
        <v>-7.5000000000000009</v>
      </c>
      <c r="I167" s="68"/>
      <c r="J167" s="29" t="s">
        <v>87</v>
      </c>
      <c r="K167" s="29" t="s">
        <v>87</v>
      </c>
      <c r="L167" s="87">
        <v>0</v>
      </c>
      <c r="M167" s="132"/>
      <c r="N167" s="51">
        <v>5</v>
      </c>
      <c r="O167" s="145" t="s">
        <v>255</v>
      </c>
      <c r="P167" s="198">
        <v>18.5</v>
      </c>
      <c r="Q167" s="39">
        <v>19.5</v>
      </c>
      <c r="R167" s="74">
        <v>22</v>
      </c>
      <c r="S167" s="74">
        <v>39</v>
      </c>
      <c r="T167" s="44">
        <v>0</v>
      </c>
      <c r="U167" s="44">
        <v>0</v>
      </c>
      <c r="V167" s="44">
        <v>0</v>
      </c>
      <c r="W167" s="29"/>
      <c r="X167" s="132"/>
    </row>
    <row r="168" spans="1:24" ht="15" customHeight="1" x14ac:dyDescent="0.25">
      <c r="A168" s="167">
        <v>6</v>
      </c>
      <c r="B168" s="168" t="s">
        <v>256</v>
      </c>
      <c r="C168" s="171">
        <v>7</v>
      </c>
      <c r="D168" s="172">
        <v>10</v>
      </c>
      <c r="E168" s="65">
        <v>14</v>
      </c>
      <c r="F168" s="3">
        <f t="shared" si="27"/>
        <v>12.857142857142858</v>
      </c>
      <c r="G168" s="66">
        <v>2</v>
      </c>
      <c r="H168" s="67">
        <f t="shared" si="28"/>
        <v>-12.857142857142858</v>
      </c>
      <c r="I168" s="68"/>
      <c r="J168" s="29" t="s">
        <v>87</v>
      </c>
      <c r="K168" s="29" t="s">
        <v>87</v>
      </c>
      <c r="L168" s="87">
        <v>0</v>
      </c>
      <c r="M168" s="132"/>
      <c r="N168" s="51">
        <v>6</v>
      </c>
      <c r="O168" s="145" t="s">
        <v>256</v>
      </c>
      <c r="P168" s="198">
        <v>10</v>
      </c>
      <c r="Q168" s="39">
        <v>9.8000000000000007</v>
      </c>
      <c r="R168" s="74">
        <v>8.8000000000000007</v>
      </c>
      <c r="S168" s="74">
        <v>14</v>
      </c>
      <c r="T168" s="44">
        <v>0</v>
      </c>
      <c r="U168" s="44">
        <v>0</v>
      </c>
      <c r="V168" s="44">
        <v>0</v>
      </c>
      <c r="W168" s="29"/>
      <c r="X168" s="132"/>
    </row>
    <row r="169" spans="1:24" ht="15" customHeight="1" x14ac:dyDescent="0.25">
      <c r="A169" s="89">
        <v>7</v>
      </c>
      <c r="B169" s="145" t="s">
        <v>257</v>
      </c>
      <c r="C169" s="26">
        <v>43.7</v>
      </c>
      <c r="D169" s="27">
        <v>75</v>
      </c>
      <c r="E169" s="65">
        <v>96</v>
      </c>
      <c r="F169" s="3"/>
      <c r="G169" s="66"/>
      <c r="H169" s="67" t="b">
        <f t="shared" si="28"/>
        <v>0</v>
      </c>
      <c r="I169" s="69"/>
      <c r="J169" s="29"/>
      <c r="K169" s="29"/>
      <c r="L169" s="87">
        <f t="shared" si="29"/>
        <v>0</v>
      </c>
      <c r="M169" s="132"/>
      <c r="N169" s="51">
        <v>7</v>
      </c>
      <c r="O169" s="145" t="s">
        <v>257</v>
      </c>
      <c r="P169" s="196">
        <v>75</v>
      </c>
      <c r="Q169" s="39">
        <v>90</v>
      </c>
      <c r="R169" s="74">
        <v>90</v>
      </c>
      <c r="S169" s="74">
        <v>96</v>
      </c>
      <c r="T169" s="44">
        <v>0</v>
      </c>
      <c r="U169" s="44">
        <v>0</v>
      </c>
      <c r="V169" s="44">
        <v>0</v>
      </c>
      <c r="W169" s="29"/>
      <c r="X169" s="132"/>
    </row>
    <row r="170" spans="1:24" ht="15" customHeight="1" x14ac:dyDescent="0.25">
      <c r="A170" s="161">
        <v>8</v>
      </c>
      <c r="B170" s="162" t="s">
        <v>258</v>
      </c>
      <c r="C170" s="165">
        <v>8.6</v>
      </c>
      <c r="D170" s="166">
        <v>11.5</v>
      </c>
      <c r="E170" s="65">
        <v>15</v>
      </c>
      <c r="F170" s="3">
        <f t="shared" si="27"/>
        <v>10.465116279069768</v>
      </c>
      <c r="G170" s="66">
        <v>2</v>
      </c>
      <c r="H170" s="67">
        <f t="shared" si="28"/>
        <v>-10.465116279069768</v>
      </c>
      <c r="I170" s="68"/>
      <c r="J170" s="29"/>
      <c r="K170" s="29" t="s">
        <v>87</v>
      </c>
      <c r="L170" s="87">
        <v>0</v>
      </c>
      <c r="M170" s="132">
        <v>12</v>
      </c>
      <c r="N170" s="51">
        <v>8</v>
      </c>
      <c r="O170" s="145" t="s">
        <v>258</v>
      </c>
      <c r="P170" s="198">
        <v>11.5</v>
      </c>
      <c r="Q170" s="39">
        <v>9.8000000000000007</v>
      </c>
      <c r="R170" s="74">
        <v>11</v>
      </c>
      <c r="S170" s="74">
        <v>15</v>
      </c>
      <c r="T170" s="44">
        <v>0</v>
      </c>
      <c r="U170" s="44">
        <v>0</v>
      </c>
      <c r="V170" s="44">
        <v>0</v>
      </c>
      <c r="W170" s="29"/>
      <c r="X170" s="132"/>
    </row>
    <row r="171" spans="1:24" ht="15" customHeight="1" x14ac:dyDescent="0.25">
      <c r="A171" s="147">
        <v>9</v>
      </c>
      <c r="B171" s="148" t="s">
        <v>259</v>
      </c>
      <c r="C171" s="149">
        <v>0</v>
      </c>
      <c r="D171" s="150">
        <v>0</v>
      </c>
      <c r="E171" s="151">
        <f t="shared" ref="E171:E186" si="30">D171</f>
        <v>0</v>
      </c>
      <c r="F171" s="152" t="str">
        <f t="shared" si="27"/>
        <v>NO BET</v>
      </c>
      <c r="G171" s="153"/>
      <c r="H171" s="154">
        <f t="shared" si="28"/>
        <v>0</v>
      </c>
      <c r="I171" s="155"/>
      <c r="J171" s="156"/>
      <c r="K171" s="156"/>
      <c r="L171" s="173">
        <f t="shared" si="29"/>
        <v>0</v>
      </c>
      <c r="M171" s="158"/>
      <c r="N171" s="156">
        <v>9</v>
      </c>
      <c r="O171" s="148" t="s">
        <v>259</v>
      </c>
      <c r="P171" s="199">
        <v>0</v>
      </c>
      <c r="Q171" s="159">
        <v>0</v>
      </c>
      <c r="R171" s="235">
        <f t="shared" ref="R171:S171" si="31">Q171</f>
        <v>0</v>
      </c>
      <c r="S171" s="235">
        <f t="shared" si="31"/>
        <v>0</v>
      </c>
      <c r="T171" s="160">
        <v>0</v>
      </c>
      <c r="U171" s="160">
        <v>0</v>
      </c>
      <c r="V171" s="160">
        <v>0</v>
      </c>
      <c r="W171" s="156"/>
      <c r="X171" s="132"/>
    </row>
    <row r="172" spans="1:24" ht="15" customHeight="1" x14ac:dyDescent="0.25">
      <c r="A172" s="89">
        <v>10</v>
      </c>
      <c r="B172" s="145" t="s">
        <v>260</v>
      </c>
      <c r="C172" s="22">
        <v>32.200000000000003</v>
      </c>
      <c r="D172" s="23">
        <v>55</v>
      </c>
      <c r="E172" s="65">
        <v>70</v>
      </c>
      <c r="F172" s="3"/>
      <c r="G172" s="66"/>
      <c r="H172" s="67" t="b">
        <f t="shared" si="28"/>
        <v>0</v>
      </c>
      <c r="I172" s="68"/>
      <c r="J172" s="29"/>
      <c r="K172" s="29"/>
      <c r="L172" s="88">
        <f t="shared" si="29"/>
        <v>0</v>
      </c>
      <c r="M172" s="132"/>
      <c r="N172" s="51">
        <v>10</v>
      </c>
      <c r="O172" s="145" t="s">
        <v>260</v>
      </c>
      <c r="P172" s="198">
        <v>55</v>
      </c>
      <c r="Q172" s="39">
        <v>60</v>
      </c>
      <c r="R172" s="74">
        <v>70</v>
      </c>
      <c r="S172" s="74">
        <v>70</v>
      </c>
      <c r="T172" s="44">
        <v>0</v>
      </c>
      <c r="U172" s="44">
        <v>0</v>
      </c>
      <c r="V172" s="44">
        <v>0</v>
      </c>
      <c r="W172" s="29"/>
      <c r="X172" s="132"/>
    </row>
    <row r="173" spans="1:24" ht="15" customHeight="1" x14ac:dyDescent="0.25">
      <c r="A173" s="167">
        <v>11</v>
      </c>
      <c r="B173" s="214" t="s">
        <v>261</v>
      </c>
      <c r="C173" s="260">
        <v>5.3</v>
      </c>
      <c r="D173" s="261">
        <v>4.3</v>
      </c>
      <c r="E173" s="65">
        <v>3.5</v>
      </c>
      <c r="F173" s="262" t="str">
        <f t="shared" si="27"/>
        <v>NO BET</v>
      </c>
      <c r="G173" s="263">
        <v>1</v>
      </c>
      <c r="H173" s="264">
        <f t="shared" si="28"/>
        <v>0</v>
      </c>
      <c r="I173" s="265"/>
      <c r="J173" s="250" t="s">
        <v>87</v>
      </c>
      <c r="K173" s="250" t="s">
        <v>87</v>
      </c>
      <c r="L173" s="201">
        <v>0</v>
      </c>
      <c r="M173" s="266">
        <v>3.7</v>
      </c>
      <c r="N173" s="232">
        <v>11</v>
      </c>
      <c r="O173" s="271" t="s">
        <v>261</v>
      </c>
      <c r="P173" s="270">
        <v>4.3</v>
      </c>
      <c r="Q173" s="268">
        <v>3.9</v>
      </c>
      <c r="R173" s="65">
        <v>3.85</v>
      </c>
      <c r="S173" s="65">
        <v>3.5</v>
      </c>
      <c r="T173" s="268">
        <v>0</v>
      </c>
      <c r="U173" s="268">
        <v>220</v>
      </c>
      <c r="V173" s="268">
        <v>0</v>
      </c>
      <c r="W173" s="250"/>
      <c r="X173" s="132"/>
    </row>
    <row r="174" spans="1:24" ht="15" customHeight="1" x14ac:dyDescent="0.25">
      <c r="A174" s="89">
        <v>12</v>
      </c>
      <c r="B174" s="145" t="s">
        <v>262</v>
      </c>
      <c r="C174" s="22">
        <v>37.4</v>
      </c>
      <c r="D174" s="23">
        <v>70</v>
      </c>
      <c r="E174" s="65">
        <v>100</v>
      </c>
      <c r="F174" s="3"/>
      <c r="G174" s="66"/>
      <c r="H174" s="67" t="b">
        <f t="shared" si="28"/>
        <v>0</v>
      </c>
      <c r="I174" s="68"/>
      <c r="J174" s="29"/>
      <c r="K174" s="29"/>
      <c r="L174" s="88">
        <f t="shared" si="29"/>
        <v>0</v>
      </c>
      <c r="M174" s="132"/>
      <c r="N174" s="51">
        <v>12</v>
      </c>
      <c r="O174" s="145" t="s">
        <v>262</v>
      </c>
      <c r="P174" s="198">
        <v>70</v>
      </c>
      <c r="Q174" s="39">
        <v>95</v>
      </c>
      <c r="R174" s="74">
        <v>100</v>
      </c>
      <c r="S174" s="74">
        <v>100</v>
      </c>
      <c r="T174" s="44">
        <v>0</v>
      </c>
      <c r="U174" s="44">
        <v>0</v>
      </c>
      <c r="V174" s="44">
        <v>0</v>
      </c>
      <c r="W174" s="29"/>
      <c r="X174" s="132"/>
    </row>
    <row r="175" spans="1:24" ht="15" customHeight="1" x14ac:dyDescent="0.25">
      <c r="A175" s="178">
        <v>13</v>
      </c>
      <c r="B175" s="179" t="s">
        <v>265</v>
      </c>
      <c r="C175" s="180">
        <v>3.4</v>
      </c>
      <c r="D175" s="181">
        <v>2.15</v>
      </c>
      <c r="E175" s="182">
        <v>2.2999999999999998</v>
      </c>
      <c r="F175" s="183" t="str">
        <f t="shared" si="27"/>
        <v>NO BET</v>
      </c>
      <c r="G175" s="184"/>
      <c r="H175" s="185">
        <f t="shared" si="28"/>
        <v>0</v>
      </c>
      <c r="I175" s="69"/>
      <c r="J175" s="29" t="s">
        <v>87</v>
      </c>
      <c r="K175" s="29" t="s">
        <v>87</v>
      </c>
      <c r="L175" s="186">
        <v>0</v>
      </c>
      <c r="M175" s="187">
        <v>3</v>
      </c>
      <c r="N175" s="29">
        <v>13</v>
      </c>
      <c r="O175" s="195" t="s">
        <v>265</v>
      </c>
      <c r="P175" s="197">
        <v>2.15</v>
      </c>
      <c r="Q175" s="188">
        <v>2.2000000000000002</v>
      </c>
      <c r="R175" s="221">
        <v>2.2999999999999998</v>
      </c>
      <c r="S175" s="221">
        <v>2.2999999999999998</v>
      </c>
      <c r="T175" s="189">
        <v>800</v>
      </c>
      <c r="U175" s="189">
        <v>900</v>
      </c>
      <c r="V175" s="189">
        <v>0</v>
      </c>
      <c r="W175" s="29"/>
      <c r="X175" s="132"/>
    </row>
    <row r="176" spans="1:24" ht="15" hidden="1" customHeight="1" x14ac:dyDescent="0.25">
      <c r="A176" s="89">
        <v>14</v>
      </c>
      <c r="B176" s="42"/>
      <c r="C176" s="22">
        <v>0</v>
      </c>
      <c r="D176" s="23">
        <v>0</v>
      </c>
      <c r="E176" s="65">
        <f t="shared" si="30"/>
        <v>0</v>
      </c>
      <c r="F176" s="3" t="str">
        <f t="shared" si="27"/>
        <v>NO BET</v>
      </c>
      <c r="G176" s="66"/>
      <c r="H176" s="67">
        <f t="shared" si="28"/>
        <v>0</v>
      </c>
      <c r="I176" s="68"/>
      <c r="J176" s="29"/>
      <c r="K176" s="29"/>
      <c r="L176" s="88">
        <f t="shared" si="29"/>
        <v>0</v>
      </c>
      <c r="M176" s="132"/>
      <c r="N176" s="51">
        <v>14</v>
      </c>
      <c r="O176" s="42"/>
      <c r="P176" s="39">
        <v>0</v>
      </c>
      <c r="Q176" s="39">
        <v>0</v>
      </c>
      <c r="R176" s="39">
        <v>0</v>
      </c>
      <c r="S176" s="39">
        <v>0</v>
      </c>
      <c r="T176" s="44">
        <v>0</v>
      </c>
      <c r="U176" s="44">
        <v>0</v>
      </c>
      <c r="V176" s="44">
        <v>0</v>
      </c>
      <c r="W176" s="29"/>
      <c r="X176" s="132"/>
    </row>
    <row r="177" spans="1:24" ht="15" hidden="1" customHeight="1" x14ac:dyDescent="0.25">
      <c r="A177" s="89">
        <v>15</v>
      </c>
      <c r="B177" s="45"/>
      <c r="C177" s="26">
        <v>0</v>
      </c>
      <c r="D177" s="27">
        <v>0</v>
      </c>
      <c r="E177" s="61">
        <f t="shared" si="30"/>
        <v>0</v>
      </c>
      <c r="F177" s="46" t="str">
        <f t="shared" si="27"/>
        <v>NO BET</v>
      </c>
      <c r="G177" s="62"/>
      <c r="H177" s="63">
        <f t="shared" si="28"/>
        <v>0</v>
      </c>
      <c r="I177" s="64"/>
      <c r="J177" s="47"/>
      <c r="K177" s="47"/>
      <c r="L177" s="88">
        <f t="shared" si="29"/>
        <v>0</v>
      </c>
      <c r="M177" s="132"/>
      <c r="N177" s="47">
        <v>15</v>
      </c>
      <c r="O177" s="45"/>
      <c r="P177" s="48">
        <v>0</v>
      </c>
      <c r="Q177" s="48">
        <v>0</v>
      </c>
      <c r="R177" s="48">
        <v>0</v>
      </c>
      <c r="S177" s="48">
        <v>0</v>
      </c>
      <c r="T177" s="49">
        <v>0</v>
      </c>
      <c r="U177" s="49">
        <v>0</v>
      </c>
      <c r="V177" s="49">
        <v>0</v>
      </c>
      <c r="W177" s="29"/>
      <c r="X177" s="132"/>
    </row>
    <row r="178" spans="1:24" ht="15" hidden="1" customHeight="1" x14ac:dyDescent="0.25">
      <c r="A178" s="89">
        <v>16</v>
      </c>
      <c r="B178" s="42"/>
      <c r="C178" s="22">
        <v>0</v>
      </c>
      <c r="D178" s="23">
        <v>0</v>
      </c>
      <c r="E178" s="65">
        <f t="shared" si="30"/>
        <v>0</v>
      </c>
      <c r="F178" s="3" t="str">
        <f t="shared" si="27"/>
        <v>NO BET</v>
      </c>
      <c r="G178" s="66"/>
      <c r="H178" s="67">
        <f t="shared" si="28"/>
        <v>0</v>
      </c>
      <c r="I178" s="68"/>
      <c r="J178" s="29"/>
      <c r="K178" s="29"/>
      <c r="L178" s="88">
        <f t="shared" si="29"/>
        <v>0</v>
      </c>
      <c r="M178" s="132"/>
      <c r="N178" s="51">
        <v>16</v>
      </c>
      <c r="O178" s="42"/>
      <c r="P178" s="39">
        <v>0</v>
      </c>
      <c r="Q178" s="39">
        <v>0</v>
      </c>
      <c r="R178" s="39">
        <v>0</v>
      </c>
      <c r="S178" s="39">
        <v>0</v>
      </c>
      <c r="T178" s="44">
        <v>0</v>
      </c>
      <c r="U178" s="44">
        <v>0</v>
      </c>
      <c r="V178" s="44">
        <v>0</v>
      </c>
      <c r="W178" s="29"/>
      <c r="X178" s="132"/>
    </row>
    <row r="179" spans="1:24" ht="15" hidden="1" customHeight="1" x14ac:dyDescent="0.3">
      <c r="A179" s="89">
        <v>17</v>
      </c>
      <c r="B179" s="28"/>
      <c r="C179" s="22">
        <v>0</v>
      </c>
      <c r="D179" s="23">
        <v>0</v>
      </c>
      <c r="E179" s="65">
        <f t="shared" si="30"/>
        <v>0</v>
      </c>
      <c r="F179" s="3" t="str">
        <f t="shared" si="27"/>
        <v>NO BET</v>
      </c>
      <c r="G179" s="66"/>
      <c r="H179" s="67">
        <f t="shared" si="28"/>
        <v>0</v>
      </c>
      <c r="I179" s="68"/>
      <c r="J179" s="29"/>
      <c r="K179" s="29"/>
      <c r="L179" s="88">
        <f t="shared" si="29"/>
        <v>0</v>
      </c>
      <c r="M179" s="132"/>
      <c r="N179" s="51">
        <v>17</v>
      </c>
      <c r="O179" s="40"/>
      <c r="P179" s="39">
        <v>0</v>
      </c>
      <c r="Q179" s="39">
        <v>0</v>
      </c>
      <c r="R179" s="39">
        <v>0</v>
      </c>
      <c r="S179" s="39">
        <v>0</v>
      </c>
      <c r="T179" s="44">
        <v>0</v>
      </c>
      <c r="U179" s="44">
        <v>0</v>
      </c>
      <c r="V179" s="44">
        <v>0</v>
      </c>
      <c r="W179" s="29"/>
      <c r="X179" s="132"/>
    </row>
    <row r="180" spans="1:24" ht="15" hidden="1" customHeight="1" x14ac:dyDescent="0.3">
      <c r="A180" s="89">
        <v>18</v>
      </c>
      <c r="B180" s="28"/>
      <c r="C180" s="22">
        <v>0</v>
      </c>
      <c r="D180" s="23">
        <v>0</v>
      </c>
      <c r="E180" s="65">
        <f t="shared" si="30"/>
        <v>0</v>
      </c>
      <c r="F180" s="3" t="str">
        <f t="shared" si="27"/>
        <v>NO BET</v>
      </c>
      <c r="G180" s="66"/>
      <c r="H180" s="67">
        <f t="shared" si="28"/>
        <v>0</v>
      </c>
      <c r="I180" s="68"/>
      <c r="J180" s="29"/>
      <c r="K180" s="29"/>
      <c r="L180" s="88">
        <f t="shared" si="29"/>
        <v>0</v>
      </c>
      <c r="M180" s="132"/>
      <c r="N180" s="51">
        <v>18</v>
      </c>
      <c r="O180" s="40"/>
      <c r="P180" s="39">
        <v>0</v>
      </c>
      <c r="Q180" s="39">
        <v>0</v>
      </c>
      <c r="R180" s="39">
        <v>0</v>
      </c>
      <c r="S180" s="39">
        <v>0</v>
      </c>
      <c r="T180" s="44">
        <v>0</v>
      </c>
      <c r="U180" s="44">
        <v>0</v>
      </c>
      <c r="V180" s="44">
        <v>0</v>
      </c>
      <c r="W180" s="29"/>
      <c r="X180" s="132"/>
    </row>
    <row r="181" spans="1:24" ht="15" hidden="1" customHeight="1" x14ac:dyDescent="0.3">
      <c r="A181" s="89">
        <v>19</v>
      </c>
      <c r="B181" s="28"/>
      <c r="C181" s="22">
        <v>0</v>
      </c>
      <c r="D181" s="23">
        <v>0</v>
      </c>
      <c r="E181" s="65">
        <f t="shared" si="30"/>
        <v>0</v>
      </c>
      <c r="F181" s="3" t="str">
        <f t="shared" si="27"/>
        <v>NO BET</v>
      </c>
      <c r="G181" s="66"/>
      <c r="H181" s="67">
        <f t="shared" si="28"/>
        <v>0</v>
      </c>
      <c r="I181" s="68"/>
      <c r="J181" s="29"/>
      <c r="K181" s="29"/>
      <c r="L181" s="88">
        <f t="shared" si="29"/>
        <v>0</v>
      </c>
      <c r="M181" s="132"/>
      <c r="N181" s="51">
        <v>19</v>
      </c>
      <c r="O181" s="40"/>
      <c r="P181" s="39">
        <v>0</v>
      </c>
      <c r="Q181" s="39">
        <v>0</v>
      </c>
      <c r="R181" s="39">
        <v>0</v>
      </c>
      <c r="S181" s="39">
        <v>0</v>
      </c>
      <c r="T181" s="44">
        <v>0</v>
      </c>
      <c r="U181" s="44">
        <v>0</v>
      </c>
      <c r="V181" s="44">
        <v>0</v>
      </c>
      <c r="W181" s="29"/>
      <c r="X181" s="132"/>
    </row>
    <row r="182" spans="1:24" ht="15" hidden="1" customHeight="1" x14ac:dyDescent="0.3">
      <c r="A182" s="89">
        <v>20</v>
      </c>
      <c r="B182" s="28"/>
      <c r="C182" s="22">
        <v>0</v>
      </c>
      <c r="D182" s="23">
        <v>0</v>
      </c>
      <c r="E182" s="65">
        <f t="shared" si="30"/>
        <v>0</v>
      </c>
      <c r="F182" s="3" t="str">
        <f t="shared" si="27"/>
        <v>NO BET</v>
      </c>
      <c r="G182" s="66"/>
      <c r="H182" s="67">
        <f t="shared" si="28"/>
        <v>0</v>
      </c>
      <c r="I182" s="69"/>
      <c r="J182" s="29"/>
      <c r="K182" s="29"/>
      <c r="L182" s="88">
        <f t="shared" si="29"/>
        <v>0</v>
      </c>
      <c r="M182" s="132"/>
      <c r="N182" s="51">
        <v>20</v>
      </c>
      <c r="O182" s="40"/>
      <c r="P182" s="39">
        <v>0</v>
      </c>
      <c r="Q182" s="39">
        <v>0</v>
      </c>
      <c r="R182" s="39">
        <v>0</v>
      </c>
      <c r="S182" s="39">
        <v>0</v>
      </c>
      <c r="T182" s="44">
        <v>0</v>
      </c>
      <c r="U182" s="44">
        <v>0</v>
      </c>
      <c r="V182" s="44">
        <v>0</v>
      </c>
      <c r="W182" s="29"/>
      <c r="X182" s="132"/>
    </row>
    <row r="183" spans="1:24" ht="15" hidden="1" customHeight="1" x14ac:dyDescent="0.3">
      <c r="A183" s="89">
        <v>21</v>
      </c>
      <c r="B183" s="30"/>
      <c r="C183" s="22">
        <v>0</v>
      </c>
      <c r="D183" s="23">
        <v>0</v>
      </c>
      <c r="E183" s="65">
        <f t="shared" si="30"/>
        <v>0</v>
      </c>
      <c r="F183" s="3" t="str">
        <f t="shared" si="27"/>
        <v>NO BET</v>
      </c>
      <c r="G183" s="66"/>
      <c r="H183" s="67">
        <f t="shared" si="28"/>
        <v>0</v>
      </c>
      <c r="I183" s="68"/>
      <c r="J183" s="29"/>
      <c r="K183" s="29"/>
      <c r="L183" s="88">
        <f t="shared" si="29"/>
        <v>0</v>
      </c>
      <c r="M183" s="132"/>
      <c r="N183" s="51">
        <v>21</v>
      </c>
      <c r="O183" s="40"/>
      <c r="P183" s="39">
        <v>0</v>
      </c>
      <c r="Q183" s="39">
        <v>0</v>
      </c>
      <c r="R183" s="39">
        <v>0</v>
      </c>
      <c r="S183" s="39">
        <v>0</v>
      </c>
      <c r="T183" s="44">
        <v>0</v>
      </c>
      <c r="U183" s="44">
        <v>0</v>
      </c>
      <c r="V183" s="44">
        <v>0</v>
      </c>
      <c r="W183" s="29"/>
      <c r="X183" s="132"/>
    </row>
    <row r="184" spans="1:24" ht="15" hidden="1" customHeight="1" x14ac:dyDescent="0.3">
      <c r="A184" s="89">
        <v>22</v>
      </c>
      <c r="B184" s="28"/>
      <c r="C184" s="26">
        <v>0</v>
      </c>
      <c r="D184" s="27">
        <v>0</v>
      </c>
      <c r="E184" s="65">
        <f t="shared" si="30"/>
        <v>0</v>
      </c>
      <c r="F184" s="3" t="str">
        <f t="shared" si="27"/>
        <v>NO BET</v>
      </c>
      <c r="G184" s="66"/>
      <c r="H184" s="67">
        <f t="shared" si="28"/>
        <v>0</v>
      </c>
      <c r="I184" s="68"/>
      <c r="J184" s="29"/>
      <c r="K184" s="29"/>
      <c r="L184" s="88">
        <f t="shared" si="29"/>
        <v>0</v>
      </c>
      <c r="M184" s="132"/>
      <c r="N184" s="51">
        <v>22</v>
      </c>
      <c r="O184" s="40"/>
      <c r="P184" s="39">
        <v>0</v>
      </c>
      <c r="Q184" s="39">
        <v>0</v>
      </c>
      <c r="R184" s="39">
        <v>0</v>
      </c>
      <c r="S184" s="39">
        <v>0</v>
      </c>
      <c r="T184" s="44">
        <v>0</v>
      </c>
      <c r="U184" s="44">
        <v>0</v>
      </c>
      <c r="V184" s="44">
        <v>0</v>
      </c>
      <c r="W184" s="29"/>
      <c r="X184" s="132"/>
    </row>
    <row r="185" spans="1:24" ht="15" hidden="1" customHeight="1" x14ac:dyDescent="0.3">
      <c r="A185" s="89">
        <v>23</v>
      </c>
      <c r="B185" s="28"/>
      <c r="C185" s="22">
        <v>0</v>
      </c>
      <c r="D185" s="23">
        <v>0</v>
      </c>
      <c r="E185" s="65">
        <f t="shared" si="30"/>
        <v>0</v>
      </c>
      <c r="F185" s="3" t="str">
        <f t="shared" si="27"/>
        <v>NO BET</v>
      </c>
      <c r="G185" s="66"/>
      <c r="H185" s="67">
        <f t="shared" si="28"/>
        <v>0</v>
      </c>
      <c r="I185" s="68"/>
      <c r="J185" s="29"/>
      <c r="K185" s="29"/>
      <c r="L185" s="88">
        <f t="shared" si="29"/>
        <v>0</v>
      </c>
      <c r="M185" s="132"/>
      <c r="N185" s="51">
        <v>23</v>
      </c>
      <c r="O185" s="40"/>
      <c r="P185" s="39">
        <v>0</v>
      </c>
      <c r="Q185" s="39">
        <v>0</v>
      </c>
      <c r="R185" s="39">
        <v>0</v>
      </c>
      <c r="S185" s="39">
        <v>0</v>
      </c>
      <c r="T185" s="44">
        <v>0</v>
      </c>
      <c r="U185" s="44">
        <v>0</v>
      </c>
      <c r="V185" s="44">
        <v>0</v>
      </c>
      <c r="W185" s="29"/>
      <c r="X185" s="132"/>
    </row>
    <row r="186" spans="1:24" ht="15" hidden="1" customHeight="1" x14ac:dyDescent="0.3">
      <c r="A186" s="89">
        <v>24</v>
      </c>
      <c r="B186" s="28"/>
      <c r="C186" s="22">
        <v>0</v>
      </c>
      <c r="D186" s="23">
        <v>0</v>
      </c>
      <c r="E186" s="65">
        <f t="shared" si="30"/>
        <v>0</v>
      </c>
      <c r="F186" s="3" t="str">
        <f t="shared" si="27"/>
        <v>NO BET</v>
      </c>
      <c r="G186" s="66"/>
      <c r="H186" s="67">
        <f t="shared" si="28"/>
        <v>0</v>
      </c>
      <c r="I186" s="68"/>
      <c r="J186" s="29"/>
      <c r="K186" s="29"/>
      <c r="L186" s="88">
        <f t="shared" si="29"/>
        <v>0</v>
      </c>
      <c r="M186" s="132"/>
      <c r="N186" s="51">
        <v>24</v>
      </c>
      <c r="O186" s="40"/>
      <c r="P186" s="39">
        <v>0</v>
      </c>
      <c r="Q186" s="39">
        <v>0</v>
      </c>
      <c r="R186" s="39">
        <v>0</v>
      </c>
      <c r="S186" s="39">
        <v>0</v>
      </c>
      <c r="T186" s="44">
        <v>0</v>
      </c>
      <c r="U186" s="44">
        <v>0</v>
      </c>
      <c r="V186" s="44">
        <v>0</v>
      </c>
      <c r="W186" s="29"/>
      <c r="X186" s="132"/>
    </row>
    <row r="187" spans="1:24" ht="15" customHeight="1" x14ac:dyDescent="0.25">
      <c r="N187" s="321"/>
      <c r="O187" s="321"/>
      <c r="P187" s="321"/>
      <c r="Q187" s="321"/>
      <c r="R187" s="321"/>
      <c r="S187" s="321"/>
      <c r="T187" s="321"/>
      <c r="U187" s="29"/>
      <c r="V187" s="91"/>
    </row>
    <row r="188" spans="1:24" ht="15" customHeight="1" x14ac:dyDescent="0.25">
      <c r="A188" s="24"/>
      <c r="B188" s="209" t="s">
        <v>213</v>
      </c>
      <c r="C188" s="2"/>
      <c r="D188" s="4"/>
      <c r="E188" s="5" t="s">
        <v>11</v>
      </c>
      <c r="F188" s="6">
        <f>SUM(F163:F186)</f>
        <v>45.822259136212629</v>
      </c>
      <c r="G188" s="7" t="s">
        <v>12</v>
      </c>
      <c r="H188" s="6">
        <f>SUM(H163:H187)</f>
        <v>-45.822259136212629</v>
      </c>
      <c r="N188" s="136"/>
      <c r="O188" s="321" t="s">
        <v>441</v>
      </c>
      <c r="P188" s="321"/>
      <c r="Q188" s="136"/>
      <c r="R188" s="136"/>
      <c r="S188" s="136"/>
      <c r="T188" s="136"/>
      <c r="U188" s="139" t="s">
        <v>18</v>
      </c>
      <c r="V188" s="140" t="s">
        <v>455</v>
      </c>
      <c r="W188" s="141"/>
    </row>
    <row r="189" spans="1:24" ht="15" customHeight="1" x14ac:dyDescent="0.25">
      <c r="A189" s="73"/>
      <c r="B189" s="73"/>
      <c r="C189" s="15"/>
      <c r="D189" s="12"/>
      <c r="E189" s="74"/>
      <c r="F189" s="14"/>
      <c r="G189" s="71"/>
      <c r="H189" s="73"/>
      <c r="N189" s="20"/>
    </row>
    <row r="190" spans="1:24" ht="15" hidden="1" customHeight="1" x14ac:dyDescent="0.25">
      <c r="A190" s="10" t="s">
        <v>6</v>
      </c>
      <c r="B190" s="8" t="s">
        <v>5</v>
      </c>
      <c r="C190" s="325"/>
      <c r="D190" s="325"/>
      <c r="E190" s="320" t="s">
        <v>10</v>
      </c>
      <c r="F190" s="327">
        <v>0.9</v>
      </c>
      <c r="G190" s="328" t="s">
        <v>2</v>
      </c>
      <c r="H190" s="329">
        <v>100</v>
      </c>
      <c r="I190" s="144" t="s">
        <v>1</v>
      </c>
      <c r="J190" s="330" t="s">
        <v>21</v>
      </c>
      <c r="K190" s="330" t="s">
        <v>21</v>
      </c>
      <c r="L190" s="9"/>
      <c r="N190" s="10" t="s">
        <v>6</v>
      </c>
      <c r="O190" s="8" t="s">
        <v>5</v>
      </c>
      <c r="P190" s="31"/>
      <c r="Q190" s="31"/>
      <c r="R190" s="31"/>
      <c r="S190" s="31"/>
      <c r="T190" s="31"/>
      <c r="U190" s="31"/>
      <c r="V190" s="31"/>
      <c r="W190" s="143" t="s">
        <v>56</v>
      </c>
    </row>
    <row r="191" spans="1:24" ht="15" hidden="1" customHeight="1" x14ac:dyDescent="0.25">
      <c r="A191" s="8" t="s">
        <v>7</v>
      </c>
      <c r="B191" s="43">
        <v>7</v>
      </c>
      <c r="C191" s="325"/>
      <c r="D191" s="325"/>
      <c r="E191" s="320"/>
      <c r="F191" s="327"/>
      <c r="G191" s="328"/>
      <c r="H191" s="329"/>
      <c r="I191" s="322" t="s">
        <v>61</v>
      </c>
      <c r="J191" s="330"/>
      <c r="K191" s="330"/>
      <c r="L191" s="8"/>
      <c r="M191" s="2"/>
      <c r="N191" s="8" t="s">
        <v>7</v>
      </c>
      <c r="O191" s="50">
        <v>7</v>
      </c>
      <c r="P191" s="33"/>
      <c r="Q191" s="33"/>
      <c r="R191" s="33"/>
      <c r="S191" s="33"/>
      <c r="T191" s="33"/>
      <c r="U191" s="33"/>
      <c r="V191" s="32"/>
      <c r="W191" s="143" t="s">
        <v>57</v>
      </c>
      <c r="X191" s="2"/>
    </row>
    <row r="192" spans="1:24" ht="15" hidden="1" customHeight="1" x14ac:dyDescent="0.25">
      <c r="A192" s="9"/>
      <c r="B192" s="9"/>
      <c r="C192" s="9"/>
      <c r="D192" s="322" t="s">
        <v>25</v>
      </c>
      <c r="E192" s="331" t="s">
        <v>26</v>
      </c>
      <c r="F192" s="9"/>
      <c r="G192" s="9"/>
      <c r="H192" s="9"/>
      <c r="I192" s="322"/>
      <c r="J192" s="142" t="s">
        <v>45</v>
      </c>
      <c r="K192" s="333" t="s">
        <v>29</v>
      </c>
      <c r="L192" s="134" t="s">
        <v>27</v>
      </c>
      <c r="M192" s="2"/>
      <c r="N192" s="32"/>
      <c r="O192" s="33"/>
      <c r="P192" s="33" t="s">
        <v>19</v>
      </c>
      <c r="Q192" s="33"/>
      <c r="R192" s="33"/>
      <c r="S192" s="33"/>
      <c r="T192" s="33" t="s">
        <v>20</v>
      </c>
      <c r="U192" s="34"/>
      <c r="V192" s="34"/>
      <c r="W192" s="322" t="s">
        <v>39</v>
      </c>
      <c r="X192" s="2"/>
    </row>
    <row r="193" spans="1:24" ht="15" hidden="1" customHeight="1" x14ac:dyDescent="0.25">
      <c r="A193" s="1" t="s">
        <v>15</v>
      </c>
      <c r="B193" s="25"/>
      <c r="C193" s="1" t="s">
        <v>8</v>
      </c>
      <c r="D193" s="322"/>
      <c r="E193" s="331"/>
      <c r="F193" s="1" t="s">
        <v>0</v>
      </c>
      <c r="G193" s="1" t="s">
        <v>9</v>
      </c>
      <c r="H193" s="1" t="s">
        <v>3</v>
      </c>
      <c r="I193" s="322"/>
      <c r="J193" s="142" t="s">
        <v>30</v>
      </c>
      <c r="K193" s="333"/>
      <c r="L193" s="134" t="s">
        <v>28</v>
      </c>
      <c r="N193" s="35" t="s">
        <v>16</v>
      </c>
      <c r="O193" s="35" t="s">
        <v>17</v>
      </c>
      <c r="P193" s="36" t="s">
        <v>67</v>
      </c>
      <c r="Q193" s="37" t="s">
        <v>68</v>
      </c>
      <c r="R193" s="37" t="s">
        <v>62</v>
      </c>
      <c r="S193" s="37" t="s">
        <v>63</v>
      </c>
      <c r="T193" s="37" t="s">
        <v>64</v>
      </c>
      <c r="U193" s="37" t="s">
        <v>65</v>
      </c>
      <c r="V193" s="37" t="s">
        <v>66</v>
      </c>
      <c r="W193" s="322"/>
    </row>
    <row r="194" spans="1:24" ht="15" hidden="1" customHeight="1" x14ac:dyDescent="0.25">
      <c r="A194" s="89">
        <v>1</v>
      </c>
      <c r="B194" s="45"/>
      <c r="C194" s="26">
        <v>0</v>
      </c>
      <c r="D194" s="27">
        <v>0</v>
      </c>
      <c r="E194" s="61">
        <f t="shared" ref="E194:E217" si="32">D194</f>
        <v>0</v>
      </c>
      <c r="F194" s="46" t="str">
        <f t="shared" ref="F194:F217" si="33">IF(I194="B", $H$4/C194*$F$4,IF(E194&lt;=C194,$I$4,IF(E194&gt;C194,SUM($H$4/C194*$F$4,0,ROUNDUP(,0)))))</f>
        <v>NO BET</v>
      </c>
      <c r="G194" s="62"/>
      <c r="H194" s="63">
        <f>IF(F194="NO BET",0,IF(G194&gt;1,F194*-1,IF(G194=1,SUM(F194*E194-F194,0))))</f>
        <v>0</v>
      </c>
      <c r="I194" s="64"/>
      <c r="J194" s="47"/>
      <c r="K194" s="47"/>
      <c r="L194" s="87">
        <f>SUM(I194*J194*K194)</f>
        <v>0</v>
      </c>
      <c r="M194" s="132"/>
      <c r="N194" s="47">
        <v>1</v>
      </c>
      <c r="O194" s="45"/>
      <c r="P194" s="48">
        <v>0</v>
      </c>
      <c r="Q194" s="48">
        <v>0</v>
      </c>
      <c r="R194" s="48">
        <v>0</v>
      </c>
      <c r="S194" s="48">
        <v>0</v>
      </c>
      <c r="T194" s="49">
        <v>0</v>
      </c>
      <c r="U194" s="49">
        <v>0</v>
      </c>
      <c r="V194" s="49">
        <v>0</v>
      </c>
      <c r="W194" s="29"/>
      <c r="X194" s="132"/>
    </row>
    <row r="195" spans="1:24" ht="15" hidden="1" customHeight="1" x14ac:dyDescent="0.25">
      <c r="A195" s="89">
        <v>2</v>
      </c>
      <c r="B195" s="42"/>
      <c r="C195" s="26">
        <v>0</v>
      </c>
      <c r="D195" s="27">
        <v>0</v>
      </c>
      <c r="E195" s="65">
        <f t="shared" si="32"/>
        <v>0</v>
      </c>
      <c r="F195" s="3" t="str">
        <f t="shared" si="33"/>
        <v>NO BET</v>
      </c>
      <c r="G195" s="66"/>
      <c r="H195" s="67">
        <f t="shared" ref="H195:H217" si="34">IF(F195="NO BET",0,IF(G195&gt;1,F195*-1,IF(G195=1,SUM(F195*E195-F195,0))))</f>
        <v>0</v>
      </c>
      <c r="I195" s="68"/>
      <c r="J195" s="29"/>
      <c r="K195" s="29"/>
      <c r="L195" s="87">
        <f t="shared" ref="L195:L217" si="35">SUM(I195*J195*K195)</f>
        <v>0</v>
      </c>
      <c r="M195" s="132"/>
      <c r="N195" s="51">
        <v>2</v>
      </c>
      <c r="O195" s="42"/>
      <c r="P195" s="39">
        <v>0</v>
      </c>
      <c r="Q195" s="39">
        <v>0</v>
      </c>
      <c r="R195" s="39">
        <v>0</v>
      </c>
      <c r="S195" s="39">
        <v>0</v>
      </c>
      <c r="T195" s="44">
        <v>0</v>
      </c>
      <c r="U195" s="44">
        <v>0</v>
      </c>
      <c r="V195" s="44">
        <v>0</v>
      </c>
      <c r="W195" s="29"/>
      <c r="X195" s="132"/>
    </row>
    <row r="196" spans="1:24" ht="15" hidden="1" customHeight="1" x14ac:dyDescent="0.25">
      <c r="A196" s="89">
        <v>3</v>
      </c>
      <c r="B196" s="42"/>
      <c r="C196" s="22">
        <v>0</v>
      </c>
      <c r="D196" s="23">
        <v>0</v>
      </c>
      <c r="E196" s="65">
        <f t="shared" si="32"/>
        <v>0</v>
      </c>
      <c r="F196" s="3" t="str">
        <f t="shared" si="33"/>
        <v>NO BET</v>
      </c>
      <c r="G196" s="66"/>
      <c r="H196" s="67">
        <f t="shared" si="34"/>
        <v>0</v>
      </c>
      <c r="I196" s="68"/>
      <c r="J196" s="29"/>
      <c r="K196" s="29"/>
      <c r="L196" s="87">
        <f t="shared" si="35"/>
        <v>0</v>
      </c>
      <c r="M196" s="132"/>
      <c r="N196" s="51">
        <v>3</v>
      </c>
      <c r="O196" s="42"/>
      <c r="P196" s="39">
        <v>0</v>
      </c>
      <c r="Q196" s="39">
        <v>0</v>
      </c>
      <c r="R196" s="39">
        <v>0</v>
      </c>
      <c r="S196" s="39">
        <v>0</v>
      </c>
      <c r="T196" s="44">
        <v>0</v>
      </c>
      <c r="U196" s="44">
        <v>0</v>
      </c>
      <c r="V196" s="44">
        <v>0</v>
      </c>
      <c r="W196" s="29"/>
      <c r="X196" s="132"/>
    </row>
    <row r="197" spans="1:24" ht="15" hidden="1" customHeight="1" x14ac:dyDescent="0.25">
      <c r="A197" s="89">
        <v>4</v>
      </c>
      <c r="B197" s="42"/>
      <c r="C197" s="22">
        <v>0</v>
      </c>
      <c r="D197" s="23">
        <v>0</v>
      </c>
      <c r="E197" s="65">
        <f t="shared" si="32"/>
        <v>0</v>
      </c>
      <c r="F197" s="3" t="str">
        <f t="shared" si="33"/>
        <v>NO BET</v>
      </c>
      <c r="G197" s="66"/>
      <c r="H197" s="67">
        <f t="shared" si="34"/>
        <v>0</v>
      </c>
      <c r="I197" s="68"/>
      <c r="J197" s="29"/>
      <c r="K197" s="29"/>
      <c r="L197" s="87">
        <f t="shared" si="35"/>
        <v>0</v>
      </c>
      <c r="M197" s="132"/>
      <c r="N197" s="51">
        <v>4</v>
      </c>
      <c r="O197" s="42"/>
      <c r="P197" s="39">
        <v>0</v>
      </c>
      <c r="Q197" s="39">
        <v>0</v>
      </c>
      <c r="R197" s="39">
        <v>0</v>
      </c>
      <c r="S197" s="39">
        <v>0</v>
      </c>
      <c r="T197" s="44">
        <v>0</v>
      </c>
      <c r="U197" s="44">
        <v>0</v>
      </c>
      <c r="V197" s="44">
        <v>0</v>
      </c>
      <c r="W197" s="29"/>
      <c r="X197" s="132"/>
    </row>
    <row r="198" spans="1:24" ht="15" hidden="1" customHeight="1" x14ac:dyDescent="0.25">
      <c r="A198" s="89">
        <v>5</v>
      </c>
      <c r="B198" s="42"/>
      <c r="C198" s="22">
        <v>0</v>
      </c>
      <c r="D198" s="23">
        <v>0</v>
      </c>
      <c r="E198" s="65">
        <f t="shared" si="32"/>
        <v>0</v>
      </c>
      <c r="F198" s="3" t="str">
        <f t="shared" si="33"/>
        <v>NO BET</v>
      </c>
      <c r="G198" s="66"/>
      <c r="H198" s="67">
        <f t="shared" si="34"/>
        <v>0</v>
      </c>
      <c r="I198" s="68"/>
      <c r="J198" s="29"/>
      <c r="K198" s="29"/>
      <c r="L198" s="87">
        <f t="shared" si="35"/>
        <v>0</v>
      </c>
      <c r="M198" s="132"/>
      <c r="N198" s="51">
        <v>5</v>
      </c>
      <c r="O198" s="42"/>
      <c r="P198" s="39">
        <v>0</v>
      </c>
      <c r="Q198" s="39">
        <v>0</v>
      </c>
      <c r="R198" s="39">
        <v>0</v>
      </c>
      <c r="S198" s="39">
        <v>0</v>
      </c>
      <c r="T198" s="44">
        <v>0</v>
      </c>
      <c r="U198" s="44">
        <v>0</v>
      </c>
      <c r="V198" s="44">
        <v>0</v>
      </c>
      <c r="W198" s="29"/>
      <c r="X198" s="132"/>
    </row>
    <row r="199" spans="1:24" ht="15" hidden="1" customHeight="1" x14ac:dyDescent="0.25">
      <c r="A199" s="89">
        <v>6</v>
      </c>
      <c r="B199" s="42"/>
      <c r="C199" s="22">
        <v>0</v>
      </c>
      <c r="D199" s="23">
        <v>0</v>
      </c>
      <c r="E199" s="65">
        <f t="shared" si="32"/>
        <v>0</v>
      </c>
      <c r="F199" s="3" t="str">
        <f t="shared" si="33"/>
        <v>NO BET</v>
      </c>
      <c r="G199" s="66"/>
      <c r="H199" s="67">
        <f t="shared" si="34"/>
        <v>0</v>
      </c>
      <c r="I199" s="68"/>
      <c r="J199" s="29"/>
      <c r="K199" s="29"/>
      <c r="L199" s="87">
        <f t="shared" si="35"/>
        <v>0</v>
      </c>
      <c r="M199" s="132"/>
      <c r="N199" s="51">
        <v>6</v>
      </c>
      <c r="O199" s="42"/>
      <c r="P199" s="39">
        <v>0</v>
      </c>
      <c r="Q199" s="39">
        <v>0</v>
      </c>
      <c r="R199" s="39">
        <v>0</v>
      </c>
      <c r="S199" s="39">
        <v>0</v>
      </c>
      <c r="T199" s="44">
        <v>0</v>
      </c>
      <c r="U199" s="44">
        <v>0</v>
      </c>
      <c r="V199" s="44">
        <v>0</v>
      </c>
      <c r="W199" s="29"/>
      <c r="X199" s="132"/>
    </row>
    <row r="200" spans="1:24" ht="15" hidden="1" customHeight="1" x14ac:dyDescent="0.25">
      <c r="A200" s="89">
        <v>7</v>
      </c>
      <c r="B200" s="42"/>
      <c r="C200" s="26">
        <v>0</v>
      </c>
      <c r="D200" s="27">
        <v>0</v>
      </c>
      <c r="E200" s="65">
        <f t="shared" si="32"/>
        <v>0</v>
      </c>
      <c r="F200" s="3" t="str">
        <f t="shared" si="33"/>
        <v>NO BET</v>
      </c>
      <c r="G200" s="66"/>
      <c r="H200" s="67">
        <f t="shared" si="34"/>
        <v>0</v>
      </c>
      <c r="I200" s="69"/>
      <c r="J200" s="29"/>
      <c r="K200" s="29"/>
      <c r="L200" s="87">
        <f t="shared" si="35"/>
        <v>0</v>
      </c>
      <c r="M200" s="132"/>
      <c r="N200" s="51">
        <v>7</v>
      </c>
      <c r="O200" s="42"/>
      <c r="P200" s="39">
        <v>0</v>
      </c>
      <c r="Q200" s="39">
        <v>0</v>
      </c>
      <c r="R200" s="39">
        <v>0</v>
      </c>
      <c r="S200" s="39">
        <v>0</v>
      </c>
      <c r="T200" s="44">
        <v>0</v>
      </c>
      <c r="U200" s="44">
        <v>0</v>
      </c>
      <c r="V200" s="44">
        <v>0</v>
      </c>
      <c r="W200" s="29"/>
      <c r="X200" s="132"/>
    </row>
    <row r="201" spans="1:24" ht="15" hidden="1" customHeight="1" x14ac:dyDescent="0.25">
      <c r="A201" s="89">
        <v>8</v>
      </c>
      <c r="B201" s="42"/>
      <c r="C201" s="22">
        <v>0</v>
      </c>
      <c r="D201" s="23">
        <v>0</v>
      </c>
      <c r="E201" s="65">
        <f t="shared" si="32"/>
        <v>0</v>
      </c>
      <c r="F201" s="3" t="str">
        <f t="shared" si="33"/>
        <v>NO BET</v>
      </c>
      <c r="G201" s="66"/>
      <c r="H201" s="67">
        <f t="shared" si="34"/>
        <v>0</v>
      </c>
      <c r="I201" s="68"/>
      <c r="J201" s="29"/>
      <c r="K201" s="29"/>
      <c r="L201" s="87">
        <f t="shared" si="35"/>
        <v>0</v>
      </c>
      <c r="M201" s="132"/>
      <c r="N201" s="51">
        <v>8</v>
      </c>
      <c r="O201" s="42"/>
      <c r="P201" s="39">
        <v>0</v>
      </c>
      <c r="Q201" s="39">
        <v>0</v>
      </c>
      <c r="R201" s="39">
        <v>0</v>
      </c>
      <c r="S201" s="39">
        <v>0</v>
      </c>
      <c r="T201" s="44">
        <v>0</v>
      </c>
      <c r="U201" s="44">
        <v>0</v>
      </c>
      <c r="V201" s="44">
        <v>0</v>
      </c>
      <c r="W201" s="29"/>
      <c r="X201" s="132"/>
    </row>
    <row r="202" spans="1:24" ht="15" hidden="1" customHeight="1" x14ac:dyDescent="0.25">
      <c r="A202" s="89">
        <v>9</v>
      </c>
      <c r="B202" s="42"/>
      <c r="C202" s="22">
        <v>0</v>
      </c>
      <c r="D202" s="23">
        <v>0</v>
      </c>
      <c r="E202" s="65">
        <f t="shared" si="32"/>
        <v>0</v>
      </c>
      <c r="F202" s="3" t="str">
        <f t="shared" si="33"/>
        <v>NO BET</v>
      </c>
      <c r="G202" s="66"/>
      <c r="H202" s="67">
        <f t="shared" si="34"/>
        <v>0</v>
      </c>
      <c r="I202" s="68"/>
      <c r="J202" s="29"/>
      <c r="K202" s="29"/>
      <c r="L202" s="87">
        <f t="shared" si="35"/>
        <v>0</v>
      </c>
      <c r="M202" s="132"/>
      <c r="N202" s="51">
        <v>9</v>
      </c>
      <c r="O202" s="42"/>
      <c r="P202" s="39">
        <v>0</v>
      </c>
      <c r="Q202" s="39">
        <v>0</v>
      </c>
      <c r="R202" s="39">
        <v>0</v>
      </c>
      <c r="S202" s="39">
        <v>0</v>
      </c>
      <c r="T202" s="44">
        <v>0</v>
      </c>
      <c r="U202" s="44">
        <v>0</v>
      </c>
      <c r="V202" s="44">
        <v>0</v>
      </c>
      <c r="W202" s="29"/>
      <c r="X202" s="132"/>
    </row>
    <row r="203" spans="1:24" ht="15" hidden="1" customHeight="1" x14ac:dyDescent="0.25">
      <c r="A203" s="89">
        <v>10</v>
      </c>
      <c r="B203" s="42"/>
      <c r="C203" s="22">
        <v>0</v>
      </c>
      <c r="D203" s="23">
        <v>0</v>
      </c>
      <c r="E203" s="65">
        <f t="shared" si="32"/>
        <v>0</v>
      </c>
      <c r="F203" s="3" t="str">
        <f t="shared" si="33"/>
        <v>NO BET</v>
      </c>
      <c r="G203" s="66"/>
      <c r="H203" s="67">
        <f t="shared" si="34"/>
        <v>0</v>
      </c>
      <c r="I203" s="68"/>
      <c r="J203" s="29"/>
      <c r="K203" s="29"/>
      <c r="L203" s="88">
        <f t="shared" si="35"/>
        <v>0</v>
      </c>
      <c r="M203" s="132"/>
      <c r="N203" s="51">
        <v>10</v>
      </c>
      <c r="O203" s="42"/>
      <c r="P203" s="39">
        <v>0</v>
      </c>
      <c r="Q203" s="39">
        <v>0</v>
      </c>
      <c r="R203" s="39">
        <v>0</v>
      </c>
      <c r="S203" s="39">
        <v>0</v>
      </c>
      <c r="T203" s="44">
        <v>0</v>
      </c>
      <c r="U203" s="44">
        <v>0</v>
      </c>
      <c r="V203" s="44">
        <v>0</v>
      </c>
      <c r="W203" s="29"/>
      <c r="X203" s="132"/>
    </row>
    <row r="204" spans="1:24" ht="15" hidden="1" customHeight="1" x14ac:dyDescent="0.25">
      <c r="A204" s="89">
        <v>11</v>
      </c>
      <c r="B204" s="42"/>
      <c r="C204" s="22">
        <v>0</v>
      </c>
      <c r="D204" s="23">
        <v>0</v>
      </c>
      <c r="E204" s="65">
        <f t="shared" si="32"/>
        <v>0</v>
      </c>
      <c r="F204" s="3" t="str">
        <f t="shared" si="33"/>
        <v>NO BET</v>
      </c>
      <c r="G204" s="66"/>
      <c r="H204" s="67">
        <f t="shared" si="34"/>
        <v>0</v>
      </c>
      <c r="I204" s="68"/>
      <c r="J204" s="29"/>
      <c r="K204" s="29"/>
      <c r="L204" s="88">
        <f t="shared" si="35"/>
        <v>0</v>
      </c>
      <c r="M204" s="132"/>
      <c r="N204" s="51">
        <v>11</v>
      </c>
      <c r="O204" s="42"/>
      <c r="P204" s="39">
        <v>0</v>
      </c>
      <c r="Q204" s="39">
        <v>0</v>
      </c>
      <c r="R204" s="39">
        <v>0</v>
      </c>
      <c r="S204" s="39">
        <v>0</v>
      </c>
      <c r="T204" s="44">
        <v>0</v>
      </c>
      <c r="U204" s="44">
        <v>0</v>
      </c>
      <c r="V204" s="44">
        <v>0</v>
      </c>
      <c r="W204" s="29"/>
      <c r="X204" s="132"/>
    </row>
    <row r="205" spans="1:24" ht="15" hidden="1" customHeight="1" x14ac:dyDescent="0.25">
      <c r="A205" s="89">
        <v>12</v>
      </c>
      <c r="B205" s="42"/>
      <c r="C205" s="22">
        <v>0</v>
      </c>
      <c r="D205" s="23">
        <v>0</v>
      </c>
      <c r="E205" s="65">
        <f t="shared" si="32"/>
        <v>0</v>
      </c>
      <c r="F205" s="3" t="str">
        <f t="shared" si="33"/>
        <v>NO BET</v>
      </c>
      <c r="G205" s="66"/>
      <c r="H205" s="67">
        <f t="shared" si="34"/>
        <v>0</v>
      </c>
      <c r="I205" s="68"/>
      <c r="J205" s="29"/>
      <c r="K205" s="29"/>
      <c r="L205" s="88">
        <f t="shared" si="35"/>
        <v>0</v>
      </c>
      <c r="M205" s="132"/>
      <c r="N205" s="51">
        <v>12</v>
      </c>
      <c r="O205" s="42"/>
      <c r="P205" s="39">
        <v>0</v>
      </c>
      <c r="Q205" s="39">
        <v>0</v>
      </c>
      <c r="R205" s="39">
        <v>0</v>
      </c>
      <c r="S205" s="39">
        <v>0</v>
      </c>
      <c r="T205" s="44">
        <v>0</v>
      </c>
      <c r="U205" s="44">
        <v>0</v>
      </c>
      <c r="V205" s="44">
        <v>0</v>
      </c>
      <c r="W205" s="29"/>
      <c r="X205" s="132"/>
    </row>
    <row r="206" spans="1:24" ht="15" hidden="1" customHeight="1" x14ac:dyDescent="0.25">
      <c r="A206" s="89">
        <v>13</v>
      </c>
      <c r="B206" s="42"/>
      <c r="C206" s="22">
        <v>0</v>
      </c>
      <c r="D206" s="23">
        <v>0</v>
      </c>
      <c r="E206" s="65">
        <f t="shared" si="32"/>
        <v>0</v>
      </c>
      <c r="F206" s="3" t="str">
        <f t="shared" si="33"/>
        <v>NO BET</v>
      </c>
      <c r="G206" s="66"/>
      <c r="H206" s="67">
        <f t="shared" si="34"/>
        <v>0</v>
      </c>
      <c r="I206" s="68"/>
      <c r="J206" s="29"/>
      <c r="K206" s="29"/>
      <c r="L206" s="88">
        <f t="shared" si="35"/>
        <v>0</v>
      </c>
      <c r="M206" s="132"/>
      <c r="N206" s="51">
        <v>13</v>
      </c>
      <c r="O206" s="42"/>
      <c r="P206" s="39">
        <v>0</v>
      </c>
      <c r="Q206" s="39">
        <v>0</v>
      </c>
      <c r="R206" s="39">
        <v>0</v>
      </c>
      <c r="S206" s="39">
        <v>0</v>
      </c>
      <c r="T206" s="44">
        <v>0</v>
      </c>
      <c r="U206" s="44">
        <v>0</v>
      </c>
      <c r="V206" s="44">
        <v>0</v>
      </c>
      <c r="W206" s="29"/>
      <c r="X206" s="132"/>
    </row>
    <row r="207" spans="1:24" ht="15" hidden="1" customHeight="1" x14ac:dyDescent="0.25">
      <c r="A207" s="89">
        <v>14</v>
      </c>
      <c r="B207" s="42"/>
      <c r="C207" s="22">
        <v>0</v>
      </c>
      <c r="D207" s="23">
        <v>0</v>
      </c>
      <c r="E207" s="65">
        <f t="shared" si="32"/>
        <v>0</v>
      </c>
      <c r="F207" s="3" t="str">
        <f t="shared" si="33"/>
        <v>NO BET</v>
      </c>
      <c r="G207" s="66"/>
      <c r="H207" s="67">
        <f t="shared" si="34"/>
        <v>0</v>
      </c>
      <c r="I207" s="68"/>
      <c r="J207" s="29"/>
      <c r="K207" s="29"/>
      <c r="L207" s="88">
        <f t="shared" si="35"/>
        <v>0</v>
      </c>
      <c r="M207" s="132"/>
      <c r="N207" s="51">
        <v>14</v>
      </c>
      <c r="O207" s="42"/>
      <c r="P207" s="39">
        <v>0</v>
      </c>
      <c r="Q207" s="39">
        <v>0</v>
      </c>
      <c r="R207" s="39">
        <v>0</v>
      </c>
      <c r="S207" s="39">
        <v>0</v>
      </c>
      <c r="T207" s="44">
        <v>0</v>
      </c>
      <c r="U207" s="44">
        <v>0</v>
      </c>
      <c r="V207" s="44">
        <v>0</v>
      </c>
      <c r="W207" s="29"/>
      <c r="X207" s="132"/>
    </row>
    <row r="208" spans="1:24" ht="15" hidden="1" customHeight="1" x14ac:dyDescent="0.25">
      <c r="A208" s="89">
        <v>15</v>
      </c>
      <c r="B208" s="45"/>
      <c r="C208" s="26">
        <v>0</v>
      </c>
      <c r="D208" s="27">
        <v>0</v>
      </c>
      <c r="E208" s="61">
        <f t="shared" si="32"/>
        <v>0</v>
      </c>
      <c r="F208" s="46" t="str">
        <f t="shared" si="33"/>
        <v>NO BET</v>
      </c>
      <c r="G208" s="62"/>
      <c r="H208" s="63">
        <f t="shared" si="34"/>
        <v>0</v>
      </c>
      <c r="I208" s="64"/>
      <c r="J208" s="47"/>
      <c r="K208" s="47"/>
      <c r="L208" s="88">
        <f t="shared" si="35"/>
        <v>0</v>
      </c>
      <c r="M208" s="132"/>
      <c r="N208" s="47">
        <v>15</v>
      </c>
      <c r="O208" s="45"/>
      <c r="P208" s="48">
        <v>0</v>
      </c>
      <c r="Q208" s="48">
        <v>0</v>
      </c>
      <c r="R208" s="48">
        <v>0</v>
      </c>
      <c r="S208" s="48">
        <v>0</v>
      </c>
      <c r="T208" s="49">
        <v>0</v>
      </c>
      <c r="U208" s="49">
        <v>0</v>
      </c>
      <c r="V208" s="49">
        <v>0</v>
      </c>
      <c r="W208" s="29"/>
      <c r="X208" s="132"/>
    </row>
    <row r="209" spans="1:24" ht="15" hidden="1" customHeight="1" x14ac:dyDescent="0.25">
      <c r="A209" s="89">
        <v>16</v>
      </c>
      <c r="B209" s="42"/>
      <c r="C209" s="22">
        <v>0</v>
      </c>
      <c r="D209" s="23">
        <v>0</v>
      </c>
      <c r="E209" s="65">
        <f t="shared" si="32"/>
        <v>0</v>
      </c>
      <c r="F209" s="3" t="str">
        <f t="shared" si="33"/>
        <v>NO BET</v>
      </c>
      <c r="G209" s="66"/>
      <c r="H209" s="67">
        <f t="shared" si="34"/>
        <v>0</v>
      </c>
      <c r="I209" s="68"/>
      <c r="J209" s="29"/>
      <c r="K209" s="29"/>
      <c r="L209" s="88">
        <f t="shared" si="35"/>
        <v>0</v>
      </c>
      <c r="M209" s="132"/>
      <c r="N209" s="51">
        <v>16</v>
      </c>
      <c r="O209" s="42"/>
      <c r="P209" s="39">
        <v>0</v>
      </c>
      <c r="Q209" s="39">
        <v>0</v>
      </c>
      <c r="R209" s="39">
        <v>0</v>
      </c>
      <c r="S209" s="39">
        <v>0</v>
      </c>
      <c r="T209" s="44">
        <v>0</v>
      </c>
      <c r="U209" s="44">
        <v>0</v>
      </c>
      <c r="V209" s="44">
        <v>0</v>
      </c>
      <c r="W209" s="29"/>
      <c r="X209" s="132"/>
    </row>
    <row r="210" spans="1:24" ht="15" hidden="1" customHeight="1" x14ac:dyDescent="0.3">
      <c r="A210" s="89">
        <v>17</v>
      </c>
      <c r="B210" s="28"/>
      <c r="C210" s="22">
        <v>0</v>
      </c>
      <c r="D210" s="23">
        <v>0</v>
      </c>
      <c r="E210" s="65">
        <f t="shared" si="32"/>
        <v>0</v>
      </c>
      <c r="F210" s="3" t="str">
        <f t="shared" si="33"/>
        <v>NO BET</v>
      </c>
      <c r="G210" s="66"/>
      <c r="H210" s="67">
        <f t="shared" si="34"/>
        <v>0</v>
      </c>
      <c r="I210" s="68"/>
      <c r="J210" s="29"/>
      <c r="K210" s="29"/>
      <c r="L210" s="88">
        <f t="shared" si="35"/>
        <v>0</v>
      </c>
      <c r="M210" s="132"/>
      <c r="N210" s="51">
        <v>17</v>
      </c>
      <c r="O210" s="40"/>
      <c r="P210" s="39">
        <v>0</v>
      </c>
      <c r="Q210" s="39">
        <v>0</v>
      </c>
      <c r="R210" s="39">
        <v>0</v>
      </c>
      <c r="S210" s="39">
        <v>0</v>
      </c>
      <c r="T210" s="44">
        <v>0</v>
      </c>
      <c r="U210" s="44">
        <v>0</v>
      </c>
      <c r="V210" s="44">
        <v>0</v>
      </c>
      <c r="W210" s="29"/>
      <c r="X210" s="132"/>
    </row>
    <row r="211" spans="1:24" ht="15" hidden="1" customHeight="1" x14ac:dyDescent="0.3">
      <c r="A211" s="89">
        <v>18</v>
      </c>
      <c r="B211" s="28"/>
      <c r="C211" s="22">
        <v>0</v>
      </c>
      <c r="D211" s="23">
        <v>0</v>
      </c>
      <c r="E211" s="65">
        <f t="shared" si="32"/>
        <v>0</v>
      </c>
      <c r="F211" s="3" t="str">
        <f t="shared" si="33"/>
        <v>NO BET</v>
      </c>
      <c r="G211" s="66"/>
      <c r="H211" s="67">
        <f t="shared" si="34"/>
        <v>0</v>
      </c>
      <c r="I211" s="68"/>
      <c r="J211" s="29"/>
      <c r="K211" s="29"/>
      <c r="L211" s="88">
        <f t="shared" si="35"/>
        <v>0</v>
      </c>
      <c r="M211" s="132"/>
      <c r="N211" s="51">
        <v>18</v>
      </c>
      <c r="O211" s="40"/>
      <c r="P211" s="39">
        <v>0</v>
      </c>
      <c r="Q211" s="39">
        <v>0</v>
      </c>
      <c r="R211" s="39">
        <v>0</v>
      </c>
      <c r="S211" s="39">
        <v>0</v>
      </c>
      <c r="T211" s="44">
        <v>0</v>
      </c>
      <c r="U211" s="44">
        <v>0</v>
      </c>
      <c r="V211" s="44">
        <v>0</v>
      </c>
      <c r="W211" s="29"/>
      <c r="X211" s="132"/>
    </row>
    <row r="212" spans="1:24" ht="15" hidden="1" customHeight="1" x14ac:dyDescent="0.3">
      <c r="A212" s="89">
        <v>19</v>
      </c>
      <c r="B212" s="28"/>
      <c r="C212" s="22">
        <v>0</v>
      </c>
      <c r="D212" s="23">
        <v>0</v>
      </c>
      <c r="E212" s="65">
        <f t="shared" si="32"/>
        <v>0</v>
      </c>
      <c r="F212" s="3" t="str">
        <f t="shared" si="33"/>
        <v>NO BET</v>
      </c>
      <c r="G212" s="66"/>
      <c r="H212" s="67">
        <f t="shared" si="34"/>
        <v>0</v>
      </c>
      <c r="I212" s="68"/>
      <c r="J212" s="29"/>
      <c r="K212" s="29"/>
      <c r="L212" s="88">
        <f t="shared" si="35"/>
        <v>0</v>
      </c>
      <c r="M212" s="132"/>
      <c r="N212" s="51">
        <v>19</v>
      </c>
      <c r="O212" s="40"/>
      <c r="P212" s="39">
        <v>0</v>
      </c>
      <c r="Q212" s="39">
        <v>0</v>
      </c>
      <c r="R212" s="39">
        <v>0</v>
      </c>
      <c r="S212" s="39">
        <v>0</v>
      </c>
      <c r="T212" s="44">
        <v>0</v>
      </c>
      <c r="U212" s="44">
        <v>0</v>
      </c>
      <c r="V212" s="44">
        <v>0</v>
      </c>
      <c r="W212" s="29"/>
      <c r="X212" s="132"/>
    </row>
    <row r="213" spans="1:24" ht="15" hidden="1" customHeight="1" x14ac:dyDescent="0.3">
      <c r="A213" s="89">
        <v>20</v>
      </c>
      <c r="B213" s="28"/>
      <c r="C213" s="22">
        <v>0</v>
      </c>
      <c r="D213" s="23">
        <v>0</v>
      </c>
      <c r="E213" s="65">
        <f t="shared" si="32"/>
        <v>0</v>
      </c>
      <c r="F213" s="3" t="str">
        <f t="shared" si="33"/>
        <v>NO BET</v>
      </c>
      <c r="G213" s="66"/>
      <c r="H213" s="67">
        <f t="shared" si="34"/>
        <v>0</v>
      </c>
      <c r="I213" s="69"/>
      <c r="J213" s="29"/>
      <c r="K213" s="29"/>
      <c r="L213" s="88">
        <f t="shared" si="35"/>
        <v>0</v>
      </c>
      <c r="M213" s="132"/>
      <c r="N213" s="51">
        <v>20</v>
      </c>
      <c r="O213" s="40"/>
      <c r="P213" s="39">
        <v>0</v>
      </c>
      <c r="Q213" s="39">
        <v>0</v>
      </c>
      <c r="R213" s="39">
        <v>0</v>
      </c>
      <c r="S213" s="39">
        <v>0</v>
      </c>
      <c r="T213" s="44">
        <v>0</v>
      </c>
      <c r="U213" s="44">
        <v>0</v>
      </c>
      <c r="V213" s="44">
        <v>0</v>
      </c>
      <c r="W213" s="29"/>
      <c r="X213" s="132"/>
    </row>
    <row r="214" spans="1:24" ht="15" hidden="1" customHeight="1" x14ac:dyDescent="0.3">
      <c r="A214" s="89">
        <v>21</v>
      </c>
      <c r="B214" s="30"/>
      <c r="C214" s="22">
        <v>0</v>
      </c>
      <c r="D214" s="23">
        <v>0</v>
      </c>
      <c r="E214" s="65">
        <f t="shared" si="32"/>
        <v>0</v>
      </c>
      <c r="F214" s="3" t="str">
        <f t="shared" si="33"/>
        <v>NO BET</v>
      </c>
      <c r="G214" s="66"/>
      <c r="H214" s="67">
        <f t="shared" si="34"/>
        <v>0</v>
      </c>
      <c r="I214" s="68"/>
      <c r="J214" s="29"/>
      <c r="K214" s="29"/>
      <c r="L214" s="88">
        <f t="shared" si="35"/>
        <v>0</v>
      </c>
      <c r="M214" s="132"/>
      <c r="N214" s="51">
        <v>21</v>
      </c>
      <c r="O214" s="40"/>
      <c r="P214" s="39">
        <v>0</v>
      </c>
      <c r="Q214" s="39">
        <v>0</v>
      </c>
      <c r="R214" s="39">
        <v>0</v>
      </c>
      <c r="S214" s="39">
        <v>0</v>
      </c>
      <c r="T214" s="44">
        <v>0</v>
      </c>
      <c r="U214" s="44">
        <v>0</v>
      </c>
      <c r="V214" s="44">
        <v>0</v>
      </c>
      <c r="W214" s="29"/>
      <c r="X214" s="132"/>
    </row>
    <row r="215" spans="1:24" ht="15" hidden="1" customHeight="1" x14ac:dyDescent="0.3">
      <c r="A215" s="89">
        <v>22</v>
      </c>
      <c r="B215" s="28"/>
      <c r="C215" s="26">
        <v>0</v>
      </c>
      <c r="D215" s="27">
        <v>0</v>
      </c>
      <c r="E215" s="65">
        <f t="shared" si="32"/>
        <v>0</v>
      </c>
      <c r="F215" s="3" t="str">
        <f t="shared" si="33"/>
        <v>NO BET</v>
      </c>
      <c r="G215" s="66"/>
      <c r="H215" s="67">
        <f t="shared" si="34"/>
        <v>0</v>
      </c>
      <c r="I215" s="68"/>
      <c r="J215" s="29"/>
      <c r="K215" s="29"/>
      <c r="L215" s="88">
        <f t="shared" si="35"/>
        <v>0</v>
      </c>
      <c r="M215" s="132"/>
      <c r="N215" s="51">
        <v>22</v>
      </c>
      <c r="O215" s="40"/>
      <c r="P215" s="39">
        <v>0</v>
      </c>
      <c r="Q215" s="39">
        <v>0</v>
      </c>
      <c r="R215" s="39">
        <v>0</v>
      </c>
      <c r="S215" s="39">
        <v>0</v>
      </c>
      <c r="T215" s="44">
        <v>0</v>
      </c>
      <c r="U215" s="44">
        <v>0</v>
      </c>
      <c r="V215" s="44">
        <v>0</v>
      </c>
      <c r="W215" s="29"/>
      <c r="X215" s="132"/>
    </row>
    <row r="216" spans="1:24" ht="15" hidden="1" customHeight="1" x14ac:dyDescent="0.3">
      <c r="A216" s="89">
        <v>23</v>
      </c>
      <c r="B216" s="28"/>
      <c r="C216" s="22">
        <v>0</v>
      </c>
      <c r="D216" s="23">
        <v>0</v>
      </c>
      <c r="E216" s="65">
        <f t="shared" si="32"/>
        <v>0</v>
      </c>
      <c r="F216" s="3" t="str">
        <f t="shared" si="33"/>
        <v>NO BET</v>
      </c>
      <c r="G216" s="66"/>
      <c r="H216" s="67">
        <f t="shared" si="34"/>
        <v>0</v>
      </c>
      <c r="I216" s="68"/>
      <c r="J216" s="29"/>
      <c r="K216" s="29"/>
      <c r="L216" s="88">
        <f t="shared" si="35"/>
        <v>0</v>
      </c>
      <c r="M216" s="132"/>
      <c r="N216" s="51">
        <v>23</v>
      </c>
      <c r="O216" s="40"/>
      <c r="P216" s="39">
        <v>0</v>
      </c>
      <c r="Q216" s="39">
        <v>0</v>
      </c>
      <c r="R216" s="39">
        <v>0</v>
      </c>
      <c r="S216" s="39">
        <v>0</v>
      </c>
      <c r="T216" s="44">
        <v>0</v>
      </c>
      <c r="U216" s="44">
        <v>0</v>
      </c>
      <c r="V216" s="44">
        <v>0</v>
      </c>
      <c r="W216" s="29"/>
      <c r="X216" s="132"/>
    </row>
    <row r="217" spans="1:24" ht="15" hidden="1" customHeight="1" x14ac:dyDescent="0.3">
      <c r="A217" s="89">
        <v>24</v>
      </c>
      <c r="B217" s="28"/>
      <c r="C217" s="22">
        <v>0</v>
      </c>
      <c r="D217" s="23">
        <v>0</v>
      </c>
      <c r="E217" s="65">
        <f t="shared" si="32"/>
        <v>0</v>
      </c>
      <c r="F217" s="3" t="str">
        <f t="shared" si="33"/>
        <v>NO BET</v>
      </c>
      <c r="G217" s="66"/>
      <c r="H217" s="67">
        <f t="shared" si="34"/>
        <v>0</v>
      </c>
      <c r="I217" s="68"/>
      <c r="J217" s="29"/>
      <c r="K217" s="29"/>
      <c r="L217" s="88">
        <f t="shared" si="35"/>
        <v>0</v>
      </c>
      <c r="M217" s="132"/>
      <c r="N217" s="51">
        <v>24</v>
      </c>
      <c r="O217" s="40"/>
      <c r="P217" s="39">
        <v>0</v>
      </c>
      <c r="Q217" s="39">
        <v>0</v>
      </c>
      <c r="R217" s="39">
        <v>0</v>
      </c>
      <c r="S217" s="39">
        <v>0</v>
      </c>
      <c r="T217" s="44">
        <v>0</v>
      </c>
      <c r="U217" s="44">
        <v>0</v>
      </c>
      <c r="V217" s="44">
        <v>0</v>
      </c>
      <c r="W217" s="29"/>
      <c r="X217" s="132"/>
    </row>
    <row r="218" spans="1:24" ht="15" hidden="1" customHeight="1" x14ac:dyDescent="0.25">
      <c r="N218" s="321"/>
      <c r="O218" s="321"/>
      <c r="P218" s="321"/>
      <c r="Q218" s="321"/>
      <c r="R218" s="321"/>
      <c r="S218" s="321"/>
      <c r="T218" s="321"/>
      <c r="U218" s="29"/>
      <c r="V218" s="91"/>
    </row>
    <row r="219" spans="1:24" ht="15" hidden="1" customHeight="1" x14ac:dyDescent="0.25">
      <c r="A219" s="24"/>
      <c r="B219" s="209" t="s">
        <v>213</v>
      </c>
      <c r="C219" s="2"/>
      <c r="D219" s="4"/>
      <c r="E219" s="5" t="s">
        <v>11</v>
      </c>
      <c r="F219" s="6">
        <f>SUM(F194:F217)</f>
        <v>0</v>
      </c>
      <c r="G219" s="7" t="s">
        <v>12</v>
      </c>
      <c r="H219" s="6">
        <f>SUM(H194:H218)</f>
        <v>0</v>
      </c>
      <c r="N219" s="136"/>
      <c r="O219" s="321"/>
      <c r="P219" s="321"/>
      <c r="Q219" s="136"/>
      <c r="R219" s="136"/>
      <c r="S219" s="136"/>
      <c r="T219" s="136"/>
      <c r="U219" s="139" t="s">
        <v>18</v>
      </c>
      <c r="V219" s="140"/>
      <c r="W219" s="141"/>
    </row>
    <row r="220" spans="1:24" ht="15" hidden="1" customHeight="1" x14ac:dyDescent="0.25"/>
    <row r="221" spans="1:24" ht="15" hidden="1" customHeight="1" x14ac:dyDescent="0.25">
      <c r="A221" s="10" t="s">
        <v>6</v>
      </c>
      <c r="B221" s="8" t="s">
        <v>5</v>
      </c>
      <c r="C221" s="324"/>
      <c r="D221" s="324"/>
      <c r="E221" s="320" t="s">
        <v>10</v>
      </c>
      <c r="F221" s="327">
        <v>0.9</v>
      </c>
      <c r="G221" s="328" t="s">
        <v>2</v>
      </c>
      <c r="H221" s="329">
        <v>100</v>
      </c>
      <c r="I221" s="144" t="s">
        <v>1</v>
      </c>
      <c r="J221" s="330" t="s">
        <v>21</v>
      </c>
      <c r="K221" s="330" t="s">
        <v>21</v>
      </c>
      <c r="L221" s="9"/>
      <c r="N221" s="10" t="s">
        <v>6</v>
      </c>
      <c r="O221" s="8" t="s">
        <v>5</v>
      </c>
      <c r="P221" s="31"/>
      <c r="Q221" s="31"/>
      <c r="R221" s="31"/>
      <c r="S221" s="31"/>
      <c r="T221" s="31"/>
      <c r="U221" s="31"/>
      <c r="V221" s="31"/>
      <c r="W221" s="143" t="s">
        <v>56</v>
      </c>
    </row>
    <row r="222" spans="1:24" ht="15" hidden="1" customHeight="1" x14ac:dyDescent="0.25">
      <c r="A222" s="8" t="s">
        <v>7</v>
      </c>
      <c r="B222" s="43">
        <v>8</v>
      </c>
      <c r="C222" s="324"/>
      <c r="D222" s="324"/>
      <c r="E222" s="320"/>
      <c r="F222" s="327"/>
      <c r="G222" s="328"/>
      <c r="H222" s="329"/>
      <c r="I222" s="322" t="s">
        <v>61</v>
      </c>
      <c r="J222" s="330"/>
      <c r="K222" s="330"/>
      <c r="L222" s="8"/>
      <c r="M222" s="2"/>
      <c r="N222" s="8" t="s">
        <v>7</v>
      </c>
      <c r="O222" s="50">
        <v>8</v>
      </c>
      <c r="P222" s="33"/>
      <c r="Q222" s="33"/>
      <c r="R222" s="33"/>
      <c r="S222" s="33"/>
      <c r="T222" s="33"/>
      <c r="U222" s="33"/>
      <c r="V222" s="32"/>
      <c r="W222" s="143" t="s">
        <v>57</v>
      </c>
      <c r="X222" s="2"/>
    </row>
    <row r="223" spans="1:24" ht="15" hidden="1" customHeight="1" x14ac:dyDescent="0.25">
      <c r="A223" s="9"/>
      <c r="B223" s="9"/>
      <c r="C223" s="9"/>
      <c r="D223" s="322" t="s">
        <v>25</v>
      </c>
      <c r="E223" s="331" t="s">
        <v>26</v>
      </c>
      <c r="F223" s="9"/>
      <c r="G223" s="9"/>
      <c r="H223" s="9"/>
      <c r="I223" s="322"/>
      <c r="J223" s="142" t="s">
        <v>45</v>
      </c>
      <c r="K223" s="333" t="s">
        <v>29</v>
      </c>
      <c r="L223" s="134" t="s">
        <v>27</v>
      </c>
      <c r="M223" s="2"/>
      <c r="N223" s="32"/>
      <c r="O223" s="33"/>
      <c r="P223" s="33" t="s">
        <v>19</v>
      </c>
      <c r="Q223" s="33"/>
      <c r="R223" s="33"/>
      <c r="S223" s="33"/>
      <c r="T223" s="33" t="s">
        <v>20</v>
      </c>
      <c r="U223" s="34"/>
      <c r="V223" s="34"/>
      <c r="W223" s="322" t="s">
        <v>39</v>
      </c>
      <c r="X223" s="2"/>
    </row>
    <row r="224" spans="1:24" ht="15" hidden="1" customHeight="1" x14ac:dyDescent="0.25">
      <c r="A224" s="1" t="s">
        <v>15</v>
      </c>
      <c r="B224" s="25"/>
      <c r="C224" s="1" t="s">
        <v>8</v>
      </c>
      <c r="D224" s="322"/>
      <c r="E224" s="331"/>
      <c r="F224" s="1" t="s">
        <v>0</v>
      </c>
      <c r="G224" s="1" t="s">
        <v>9</v>
      </c>
      <c r="H224" s="1" t="s">
        <v>3</v>
      </c>
      <c r="I224" s="322"/>
      <c r="J224" s="142" t="s">
        <v>30</v>
      </c>
      <c r="K224" s="333"/>
      <c r="L224" s="134" t="s">
        <v>28</v>
      </c>
      <c r="N224" s="35" t="s">
        <v>16</v>
      </c>
      <c r="O224" s="35" t="s">
        <v>17</v>
      </c>
      <c r="P224" s="36" t="s">
        <v>67</v>
      </c>
      <c r="Q224" s="37" t="s">
        <v>68</v>
      </c>
      <c r="R224" s="37" t="s">
        <v>62</v>
      </c>
      <c r="S224" s="37" t="s">
        <v>63</v>
      </c>
      <c r="T224" s="37" t="s">
        <v>64</v>
      </c>
      <c r="U224" s="37" t="s">
        <v>65</v>
      </c>
      <c r="V224" s="37" t="s">
        <v>66</v>
      </c>
      <c r="W224" s="322"/>
    </row>
    <row r="225" spans="1:24" ht="15" hidden="1" customHeight="1" x14ac:dyDescent="0.25">
      <c r="A225" s="89">
        <v>1</v>
      </c>
      <c r="B225" s="45"/>
      <c r="C225" s="26">
        <v>0</v>
      </c>
      <c r="D225" s="27">
        <v>0</v>
      </c>
      <c r="E225" s="61">
        <f t="shared" ref="E225:E248" si="36">D225</f>
        <v>0</v>
      </c>
      <c r="F225" s="46" t="str">
        <f t="shared" ref="F225:F248" si="37">IF(I225="B", $H$4/C225*$F$4,IF(E225&lt;=C225,$I$4,IF(E225&gt;C225,SUM($H$4/C225*$F$4,0,ROUNDUP(,0)))))</f>
        <v>NO BET</v>
      </c>
      <c r="G225" s="62"/>
      <c r="H225" s="63">
        <f>IF(F225="NO BET",0,IF(G225&gt;1,F225*-1,IF(G225=1,SUM(F225*E225-F225,0))))</f>
        <v>0</v>
      </c>
      <c r="I225" s="64"/>
      <c r="J225" s="47"/>
      <c r="K225" s="47"/>
      <c r="L225" s="87">
        <f>SUM(I225*J225*K225)</f>
        <v>0</v>
      </c>
      <c r="M225" s="132"/>
      <c r="N225" s="47">
        <v>1</v>
      </c>
      <c r="O225" s="45"/>
      <c r="P225" s="48">
        <v>0</v>
      </c>
      <c r="Q225" s="48">
        <v>0</v>
      </c>
      <c r="R225" s="48">
        <v>0</v>
      </c>
      <c r="S225" s="48">
        <v>0</v>
      </c>
      <c r="T225" s="49">
        <v>0</v>
      </c>
      <c r="U225" s="49">
        <v>0</v>
      </c>
      <c r="V225" s="49">
        <v>0</v>
      </c>
      <c r="W225" s="29"/>
      <c r="X225" s="132"/>
    </row>
    <row r="226" spans="1:24" ht="15" hidden="1" customHeight="1" x14ac:dyDescent="0.25">
      <c r="A226" s="89">
        <v>2</v>
      </c>
      <c r="B226" s="42"/>
      <c r="C226" s="26">
        <v>0</v>
      </c>
      <c r="D226" s="27">
        <v>0</v>
      </c>
      <c r="E226" s="65">
        <f t="shared" si="36"/>
        <v>0</v>
      </c>
      <c r="F226" s="3" t="str">
        <f t="shared" si="37"/>
        <v>NO BET</v>
      </c>
      <c r="G226" s="66"/>
      <c r="H226" s="67">
        <f t="shared" ref="H226:H248" si="38">IF(F226="NO BET",0,IF(G226&gt;1,F226*-1,IF(G226=1,SUM(F226*E226-F226,0))))</f>
        <v>0</v>
      </c>
      <c r="I226" s="68"/>
      <c r="J226" s="29"/>
      <c r="K226" s="29"/>
      <c r="L226" s="87">
        <f t="shared" ref="L226:L248" si="39">SUM(I226*J226*K226)</f>
        <v>0</v>
      </c>
      <c r="M226" s="132"/>
      <c r="N226" s="51">
        <v>2</v>
      </c>
      <c r="O226" s="42"/>
      <c r="P226" s="39">
        <v>0</v>
      </c>
      <c r="Q226" s="39">
        <v>0</v>
      </c>
      <c r="R226" s="39">
        <v>0</v>
      </c>
      <c r="S226" s="39">
        <v>0</v>
      </c>
      <c r="T226" s="44">
        <v>0</v>
      </c>
      <c r="U226" s="44">
        <v>0</v>
      </c>
      <c r="V226" s="44">
        <v>0</v>
      </c>
      <c r="W226" s="29"/>
      <c r="X226" s="132"/>
    </row>
    <row r="227" spans="1:24" ht="15" hidden="1" customHeight="1" x14ac:dyDescent="0.25">
      <c r="A227" s="89">
        <v>3</v>
      </c>
      <c r="B227" s="42"/>
      <c r="C227" s="22">
        <v>0</v>
      </c>
      <c r="D227" s="23">
        <v>0</v>
      </c>
      <c r="E227" s="65">
        <f t="shared" si="36"/>
        <v>0</v>
      </c>
      <c r="F227" s="3" t="str">
        <f t="shared" si="37"/>
        <v>NO BET</v>
      </c>
      <c r="G227" s="66"/>
      <c r="H227" s="67">
        <f t="shared" si="38"/>
        <v>0</v>
      </c>
      <c r="I227" s="68"/>
      <c r="J227" s="29"/>
      <c r="K227" s="29"/>
      <c r="L227" s="87">
        <f t="shared" si="39"/>
        <v>0</v>
      </c>
      <c r="M227" s="132"/>
      <c r="N227" s="51">
        <v>3</v>
      </c>
      <c r="O227" s="42"/>
      <c r="P227" s="39">
        <v>0</v>
      </c>
      <c r="Q227" s="39">
        <v>0</v>
      </c>
      <c r="R227" s="39">
        <v>0</v>
      </c>
      <c r="S227" s="39">
        <v>0</v>
      </c>
      <c r="T227" s="44">
        <v>0</v>
      </c>
      <c r="U227" s="44">
        <v>0</v>
      </c>
      <c r="V227" s="44">
        <v>0</v>
      </c>
      <c r="W227" s="29"/>
      <c r="X227" s="132"/>
    </row>
    <row r="228" spans="1:24" ht="15" hidden="1" customHeight="1" x14ac:dyDescent="0.25">
      <c r="A228" s="89">
        <v>4</v>
      </c>
      <c r="B228" s="42"/>
      <c r="C228" s="22">
        <v>0</v>
      </c>
      <c r="D228" s="23">
        <v>0</v>
      </c>
      <c r="E228" s="65">
        <f t="shared" si="36"/>
        <v>0</v>
      </c>
      <c r="F228" s="3" t="str">
        <f t="shared" si="37"/>
        <v>NO BET</v>
      </c>
      <c r="G228" s="66"/>
      <c r="H228" s="67">
        <f t="shared" si="38"/>
        <v>0</v>
      </c>
      <c r="I228" s="68"/>
      <c r="J228" s="29"/>
      <c r="K228" s="29"/>
      <c r="L228" s="87">
        <f t="shared" si="39"/>
        <v>0</v>
      </c>
      <c r="M228" s="132"/>
      <c r="N228" s="51">
        <v>4</v>
      </c>
      <c r="O228" s="42"/>
      <c r="P228" s="39">
        <v>0</v>
      </c>
      <c r="Q228" s="39">
        <v>0</v>
      </c>
      <c r="R228" s="39">
        <v>0</v>
      </c>
      <c r="S228" s="39">
        <v>0</v>
      </c>
      <c r="T228" s="44">
        <v>0</v>
      </c>
      <c r="U228" s="44">
        <v>0</v>
      </c>
      <c r="V228" s="44">
        <v>0</v>
      </c>
      <c r="W228" s="29"/>
      <c r="X228" s="132"/>
    </row>
    <row r="229" spans="1:24" ht="15" hidden="1" customHeight="1" x14ac:dyDescent="0.25">
      <c r="A229" s="89">
        <v>5</v>
      </c>
      <c r="B229" s="42"/>
      <c r="C229" s="22">
        <v>0</v>
      </c>
      <c r="D229" s="23">
        <v>0</v>
      </c>
      <c r="E229" s="65">
        <f t="shared" si="36"/>
        <v>0</v>
      </c>
      <c r="F229" s="3" t="str">
        <f t="shared" si="37"/>
        <v>NO BET</v>
      </c>
      <c r="G229" s="66"/>
      <c r="H229" s="67">
        <f t="shared" si="38"/>
        <v>0</v>
      </c>
      <c r="I229" s="68"/>
      <c r="J229" s="29"/>
      <c r="K229" s="29"/>
      <c r="L229" s="87">
        <f t="shared" si="39"/>
        <v>0</v>
      </c>
      <c r="M229" s="132"/>
      <c r="N229" s="51">
        <v>5</v>
      </c>
      <c r="O229" s="42"/>
      <c r="P229" s="39">
        <v>0</v>
      </c>
      <c r="Q229" s="39">
        <v>0</v>
      </c>
      <c r="R229" s="39">
        <v>0</v>
      </c>
      <c r="S229" s="39">
        <v>0</v>
      </c>
      <c r="T229" s="44">
        <v>0</v>
      </c>
      <c r="U229" s="44">
        <v>0</v>
      </c>
      <c r="V229" s="44">
        <v>0</v>
      </c>
      <c r="W229" s="29"/>
      <c r="X229" s="132"/>
    </row>
    <row r="230" spans="1:24" ht="15" hidden="1" customHeight="1" x14ac:dyDescent="0.25">
      <c r="A230" s="89">
        <v>6</v>
      </c>
      <c r="B230" s="42"/>
      <c r="C230" s="22">
        <v>0</v>
      </c>
      <c r="D230" s="23">
        <v>0</v>
      </c>
      <c r="E230" s="65">
        <f t="shared" si="36"/>
        <v>0</v>
      </c>
      <c r="F230" s="3" t="str">
        <f t="shared" si="37"/>
        <v>NO BET</v>
      </c>
      <c r="G230" s="66"/>
      <c r="H230" s="67">
        <f t="shared" si="38"/>
        <v>0</v>
      </c>
      <c r="I230" s="68"/>
      <c r="J230" s="29"/>
      <c r="K230" s="29"/>
      <c r="L230" s="87">
        <f t="shared" si="39"/>
        <v>0</v>
      </c>
      <c r="M230" s="132"/>
      <c r="N230" s="51">
        <v>6</v>
      </c>
      <c r="O230" s="42"/>
      <c r="P230" s="39">
        <v>0</v>
      </c>
      <c r="Q230" s="39">
        <v>0</v>
      </c>
      <c r="R230" s="39">
        <v>0</v>
      </c>
      <c r="S230" s="39">
        <v>0</v>
      </c>
      <c r="T230" s="44">
        <v>0</v>
      </c>
      <c r="U230" s="44">
        <v>0</v>
      </c>
      <c r="V230" s="44">
        <v>0</v>
      </c>
      <c r="W230" s="29"/>
      <c r="X230" s="132"/>
    </row>
    <row r="231" spans="1:24" ht="15" hidden="1" customHeight="1" x14ac:dyDescent="0.25">
      <c r="A231" s="89">
        <v>7</v>
      </c>
      <c r="B231" s="42"/>
      <c r="C231" s="26">
        <v>0</v>
      </c>
      <c r="D231" s="27">
        <v>0</v>
      </c>
      <c r="E231" s="65">
        <f t="shared" si="36"/>
        <v>0</v>
      </c>
      <c r="F231" s="3" t="str">
        <f t="shared" si="37"/>
        <v>NO BET</v>
      </c>
      <c r="G231" s="66"/>
      <c r="H231" s="67">
        <f t="shared" si="38"/>
        <v>0</v>
      </c>
      <c r="I231" s="69"/>
      <c r="J231" s="29"/>
      <c r="K231" s="29"/>
      <c r="L231" s="87">
        <f t="shared" si="39"/>
        <v>0</v>
      </c>
      <c r="M231" s="132"/>
      <c r="N231" s="51">
        <v>7</v>
      </c>
      <c r="O231" s="42"/>
      <c r="P231" s="39">
        <v>0</v>
      </c>
      <c r="Q231" s="39">
        <v>0</v>
      </c>
      <c r="R231" s="39">
        <v>0</v>
      </c>
      <c r="S231" s="39">
        <v>0</v>
      </c>
      <c r="T231" s="44">
        <v>0</v>
      </c>
      <c r="U231" s="44">
        <v>0</v>
      </c>
      <c r="V231" s="44">
        <v>0</v>
      </c>
      <c r="W231" s="29"/>
      <c r="X231" s="132"/>
    </row>
    <row r="232" spans="1:24" ht="15" hidden="1" customHeight="1" x14ac:dyDescent="0.25">
      <c r="A232" s="89">
        <v>8</v>
      </c>
      <c r="B232" s="42"/>
      <c r="C232" s="22">
        <v>0</v>
      </c>
      <c r="D232" s="23">
        <v>0</v>
      </c>
      <c r="E232" s="65">
        <f t="shared" si="36"/>
        <v>0</v>
      </c>
      <c r="F232" s="3" t="str">
        <f t="shared" si="37"/>
        <v>NO BET</v>
      </c>
      <c r="G232" s="66"/>
      <c r="H232" s="67">
        <f t="shared" si="38"/>
        <v>0</v>
      </c>
      <c r="I232" s="68"/>
      <c r="J232" s="29"/>
      <c r="K232" s="29"/>
      <c r="L232" s="87">
        <f t="shared" si="39"/>
        <v>0</v>
      </c>
      <c r="M232" s="132"/>
      <c r="N232" s="51">
        <v>8</v>
      </c>
      <c r="O232" s="42"/>
      <c r="P232" s="39">
        <v>0</v>
      </c>
      <c r="Q232" s="39">
        <v>0</v>
      </c>
      <c r="R232" s="39">
        <v>0</v>
      </c>
      <c r="S232" s="39">
        <v>0</v>
      </c>
      <c r="T232" s="44">
        <v>0</v>
      </c>
      <c r="U232" s="44">
        <v>0</v>
      </c>
      <c r="V232" s="44">
        <v>0</v>
      </c>
      <c r="W232" s="29"/>
      <c r="X232" s="132"/>
    </row>
    <row r="233" spans="1:24" ht="15" hidden="1" customHeight="1" x14ac:dyDescent="0.25">
      <c r="A233" s="89">
        <v>9</v>
      </c>
      <c r="B233" s="42"/>
      <c r="C233" s="22">
        <v>0</v>
      </c>
      <c r="D233" s="23">
        <v>0</v>
      </c>
      <c r="E233" s="65">
        <f t="shared" si="36"/>
        <v>0</v>
      </c>
      <c r="F233" s="3" t="str">
        <f t="shared" si="37"/>
        <v>NO BET</v>
      </c>
      <c r="G233" s="66"/>
      <c r="H233" s="67">
        <f t="shared" si="38"/>
        <v>0</v>
      </c>
      <c r="I233" s="68"/>
      <c r="J233" s="29"/>
      <c r="K233" s="29"/>
      <c r="L233" s="87">
        <f t="shared" si="39"/>
        <v>0</v>
      </c>
      <c r="M233" s="132"/>
      <c r="N233" s="51">
        <v>9</v>
      </c>
      <c r="O233" s="42"/>
      <c r="P233" s="39">
        <v>0</v>
      </c>
      <c r="Q233" s="39">
        <v>0</v>
      </c>
      <c r="R233" s="39">
        <v>0</v>
      </c>
      <c r="S233" s="39">
        <v>0</v>
      </c>
      <c r="T233" s="44">
        <v>0</v>
      </c>
      <c r="U233" s="44">
        <v>0</v>
      </c>
      <c r="V233" s="44">
        <v>0</v>
      </c>
      <c r="W233" s="29"/>
      <c r="X233" s="132"/>
    </row>
    <row r="234" spans="1:24" ht="15" hidden="1" customHeight="1" x14ac:dyDescent="0.25">
      <c r="A234" s="89">
        <v>10</v>
      </c>
      <c r="B234" s="42"/>
      <c r="C234" s="22">
        <v>0</v>
      </c>
      <c r="D234" s="23">
        <v>0</v>
      </c>
      <c r="E234" s="65">
        <f t="shared" si="36"/>
        <v>0</v>
      </c>
      <c r="F234" s="3" t="str">
        <f t="shared" si="37"/>
        <v>NO BET</v>
      </c>
      <c r="G234" s="66"/>
      <c r="H234" s="67">
        <f t="shared" si="38"/>
        <v>0</v>
      </c>
      <c r="I234" s="68"/>
      <c r="J234" s="29"/>
      <c r="K234" s="29"/>
      <c r="L234" s="88">
        <f t="shared" si="39"/>
        <v>0</v>
      </c>
      <c r="M234" s="132"/>
      <c r="N234" s="51">
        <v>10</v>
      </c>
      <c r="O234" s="42"/>
      <c r="P234" s="39">
        <v>0</v>
      </c>
      <c r="Q234" s="39">
        <v>0</v>
      </c>
      <c r="R234" s="39">
        <v>0</v>
      </c>
      <c r="S234" s="39">
        <v>0</v>
      </c>
      <c r="T234" s="44">
        <v>0</v>
      </c>
      <c r="U234" s="44">
        <v>0</v>
      </c>
      <c r="V234" s="44">
        <v>0</v>
      </c>
      <c r="W234" s="29"/>
      <c r="X234" s="132"/>
    </row>
    <row r="235" spans="1:24" ht="15" hidden="1" customHeight="1" x14ac:dyDescent="0.25">
      <c r="A235" s="89">
        <v>11</v>
      </c>
      <c r="B235" s="42"/>
      <c r="C235" s="22">
        <v>0</v>
      </c>
      <c r="D235" s="23">
        <v>0</v>
      </c>
      <c r="E235" s="65">
        <f t="shared" si="36"/>
        <v>0</v>
      </c>
      <c r="F235" s="3" t="str">
        <f t="shared" si="37"/>
        <v>NO BET</v>
      </c>
      <c r="G235" s="66"/>
      <c r="H235" s="67">
        <f t="shared" si="38"/>
        <v>0</v>
      </c>
      <c r="I235" s="68"/>
      <c r="J235" s="29"/>
      <c r="K235" s="29"/>
      <c r="L235" s="88">
        <f t="shared" si="39"/>
        <v>0</v>
      </c>
      <c r="M235" s="132"/>
      <c r="N235" s="51">
        <v>11</v>
      </c>
      <c r="O235" s="42"/>
      <c r="P235" s="39">
        <v>0</v>
      </c>
      <c r="Q235" s="39">
        <v>0</v>
      </c>
      <c r="R235" s="39">
        <v>0</v>
      </c>
      <c r="S235" s="39">
        <v>0</v>
      </c>
      <c r="T235" s="44">
        <v>0</v>
      </c>
      <c r="U235" s="44">
        <v>0</v>
      </c>
      <c r="V235" s="44">
        <v>0</v>
      </c>
      <c r="W235" s="29"/>
      <c r="X235" s="132"/>
    </row>
    <row r="236" spans="1:24" ht="15" hidden="1" customHeight="1" x14ac:dyDescent="0.25">
      <c r="A236" s="89">
        <v>12</v>
      </c>
      <c r="B236" s="42"/>
      <c r="C236" s="22">
        <v>0</v>
      </c>
      <c r="D236" s="23">
        <v>0</v>
      </c>
      <c r="E236" s="65">
        <f t="shared" si="36"/>
        <v>0</v>
      </c>
      <c r="F236" s="3" t="str">
        <f t="shared" si="37"/>
        <v>NO BET</v>
      </c>
      <c r="G236" s="66"/>
      <c r="H236" s="67">
        <f t="shared" si="38"/>
        <v>0</v>
      </c>
      <c r="I236" s="68"/>
      <c r="J236" s="29"/>
      <c r="K236" s="29"/>
      <c r="L236" s="88">
        <f t="shared" si="39"/>
        <v>0</v>
      </c>
      <c r="M236" s="132"/>
      <c r="N236" s="51">
        <v>12</v>
      </c>
      <c r="O236" s="42"/>
      <c r="P236" s="39">
        <v>0</v>
      </c>
      <c r="Q236" s="39">
        <v>0</v>
      </c>
      <c r="R236" s="39">
        <v>0</v>
      </c>
      <c r="S236" s="39">
        <v>0</v>
      </c>
      <c r="T236" s="44">
        <v>0</v>
      </c>
      <c r="U236" s="44">
        <v>0</v>
      </c>
      <c r="V236" s="44">
        <v>0</v>
      </c>
      <c r="W236" s="29"/>
      <c r="X236" s="132"/>
    </row>
    <row r="237" spans="1:24" ht="15" hidden="1" customHeight="1" x14ac:dyDescent="0.25">
      <c r="A237" s="89">
        <v>13</v>
      </c>
      <c r="B237" s="42"/>
      <c r="C237" s="22">
        <v>0</v>
      </c>
      <c r="D237" s="23">
        <v>0</v>
      </c>
      <c r="E237" s="65">
        <f t="shared" si="36"/>
        <v>0</v>
      </c>
      <c r="F237" s="3" t="str">
        <f t="shared" si="37"/>
        <v>NO BET</v>
      </c>
      <c r="G237" s="66"/>
      <c r="H237" s="67">
        <f t="shared" si="38"/>
        <v>0</v>
      </c>
      <c r="I237" s="68"/>
      <c r="J237" s="29"/>
      <c r="K237" s="29"/>
      <c r="L237" s="88">
        <f t="shared" si="39"/>
        <v>0</v>
      </c>
      <c r="M237" s="132"/>
      <c r="N237" s="51">
        <v>13</v>
      </c>
      <c r="O237" s="42"/>
      <c r="P237" s="39">
        <v>0</v>
      </c>
      <c r="Q237" s="39">
        <v>0</v>
      </c>
      <c r="R237" s="39">
        <v>0</v>
      </c>
      <c r="S237" s="39">
        <v>0</v>
      </c>
      <c r="T237" s="44">
        <v>0</v>
      </c>
      <c r="U237" s="44">
        <v>0</v>
      </c>
      <c r="V237" s="44">
        <v>0</v>
      </c>
      <c r="W237" s="29"/>
      <c r="X237" s="132"/>
    </row>
    <row r="238" spans="1:24" ht="15" hidden="1" customHeight="1" x14ac:dyDescent="0.25">
      <c r="A238" s="89">
        <v>14</v>
      </c>
      <c r="B238" s="42"/>
      <c r="C238" s="22">
        <v>0</v>
      </c>
      <c r="D238" s="23">
        <v>0</v>
      </c>
      <c r="E238" s="65">
        <f t="shared" si="36"/>
        <v>0</v>
      </c>
      <c r="F238" s="3" t="str">
        <f t="shared" si="37"/>
        <v>NO BET</v>
      </c>
      <c r="G238" s="66"/>
      <c r="H238" s="67">
        <f t="shared" si="38"/>
        <v>0</v>
      </c>
      <c r="I238" s="68"/>
      <c r="J238" s="29"/>
      <c r="K238" s="29"/>
      <c r="L238" s="88">
        <f t="shared" si="39"/>
        <v>0</v>
      </c>
      <c r="M238" s="132"/>
      <c r="N238" s="51">
        <v>14</v>
      </c>
      <c r="O238" s="42"/>
      <c r="P238" s="39">
        <v>0</v>
      </c>
      <c r="Q238" s="39">
        <v>0</v>
      </c>
      <c r="R238" s="39">
        <v>0</v>
      </c>
      <c r="S238" s="39">
        <v>0</v>
      </c>
      <c r="T238" s="44">
        <v>0</v>
      </c>
      <c r="U238" s="44">
        <v>0</v>
      </c>
      <c r="V238" s="44">
        <v>0</v>
      </c>
      <c r="W238" s="29"/>
      <c r="X238" s="132"/>
    </row>
    <row r="239" spans="1:24" ht="15" hidden="1" customHeight="1" x14ac:dyDescent="0.25">
      <c r="A239" s="89">
        <v>15</v>
      </c>
      <c r="B239" s="45"/>
      <c r="C239" s="26">
        <v>0</v>
      </c>
      <c r="D239" s="27">
        <v>0</v>
      </c>
      <c r="E239" s="61">
        <f t="shared" si="36"/>
        <v>0</v>
      </c>
      <c r="F239" s="46" t="str">
        <f t="shared" si="37"/>
        <v>NO BET</v>
      </c>
      <c r="G239" s="62"/>
      <c r="H239" s="63">
        <f t="shared" si="38"/>
        <v>0</v>
      </c>
      <c r="I239" s="64"/>
      <c r="J239" s="47"/>
      <c r="K239" s="47"/>
      <c r="L239" s="88">
        <f t="shared" si="39"/>
        <v>0</v>
      </c>
      <c r="M239" s="132"/>
      <c r="N239" s="47">
        <v>15</v>
      </c>
      <c r="O239" s="45"/>
      <c r="P239" s="48">
        <v>0</v>
      </c>
      <c r="Q239" s="48">
        <v>0</v>
      </c>
      <c r="R239" s="48">
        <v>0</v>
      </c>
      <c r="S239" s="48">
        <v>0</v>
      </c>
      <c r="T239" s="49">
        <v>0</v>
      </c>
      <c r="U239" s="49">
        <v>0</v>
      </c>
      <c r="V239" s="49">
        <v>0</v>
      </c>
      <c r="W239" s="29"/>
      <c r="X239" s="132"/>
    </row>
    <row r="240" spans="1:24" ht="15" hidden="1" customHeight="1" x14ac:dyDescent="0.25">
      <c r="A240" s="89">
        <v>16</v>
      </c>
      <c r="B240" s="42"/>
      <c r="C240" s="22">
        <v>0</v>
      </c>
      <c r="D240" s="23">
        <v>0</v>
      </c>
      <c r="E240" s="65">
        <f t="shared" si="36"/>
        <v>0</v>
      </c>
      <c r="F240" s="3" t="str">
        <f t="shared" si="37"/>
        <v>NO BET</v>
      </c>
      <c r="G240" s="66"/>
      <c r="H240" s="67">
        <f t="shared" si="38"/>
        <v>0</v>
      </c>
      <c r="I240" s="68"/>
      <c r="J240" s="29"/>
      <c r="K240" s="29"/>
      <c r="L240" s="88">
        <f t="shared" si="39"/>
        <v>0</v>
      </c>
      <c r="M240" s="132"/>
      <c r="N240" s="51">
        <v>16</v>
      </c>
      <c r="O240" s="42"/>
      <c r="P240" s="39">
        <v>0</v>
      </c>
      <c r="Q240" s="39">
        <v>0</v>
      </c>
      <c r="R240" s="39">
        <v>0</v>
      </c>
      <c r="S240" s="39">
        <v>0</v>
      </c>
      <c r="T240" s="44">
        <v>0</v>
      </c>
      <c r="U240" s="44">
        <v>0</v>
      </c>
      <c r="V240" s="44">
        <v>0</v>
      </c>
      <c r="W240" s="29"/>
      <c r="X240" s="132"/>
    </row>
    <row r="241" spans="1:24" ht="15" hidden="1" customHeight="1" x14ac:dyDescent="0.3">
      <c r="A241" s="89">
        <v>17</v>
      </c>
      <c r="B241" s="28"/>
      <c r="C241" s="22">
        <v>0</v>
      </c>
      <c r="D241" s="23">
        <v>0</v>
      </c>
      <c r="E241" s="65">
        <f t="shared" si="36"/>
        <v>0</v>
      </c>
      <c r="F241" s="3" t="str">
        <f t="shared" si="37"/>
        <v>NO BET</v>
      </c>
      <c r="G241" s="66"/>
      <c r="H241" s="67">
        <f t="shared" si="38"/>
        <v>0</v>
      </c>
      <c r="I241" s="68"/>
      <c r="J241" s="29"/>
      <c r="K241" s="29"/>
      <c r="L241" s="88">
        <f t="shared" si="39"/>
        <v>0</v>
      </c>
      <c r="M241" s="132"/>
      <c r="N241" s="51">
        <v>17</v>
      </c>
      <c r="O241" s="40"/>
      <c r="P241" s="39">
        <v>0</v>
      </c>
      <c r="Q241" s="39">
        <v>0</v>
      </c>
      <c r="R241" s="39">
        <v>0</v>
      </c>
      <c r="S241" s="39">
        <v>0</v>
      </c>
      <c r="T241" s="44">
        <v>0</v>
      </c>
      <c r="U241" s="44">
        <v>0</v>
      </c>
      <c r="V241" s="44">
        <v>0</v>
      </c>
      <c r="W241" s="29"/>
      <c r="X241" s="132"/>
    </row>
    <row r="242" spans="1:24" ht="15" hidden="1" customHeight="1" x14ac:dyDescent="0.3">
      <c r="A242" s="89">
        <v>18</v>
      </c>
      <c r="B242" s="28"/>
      <c r="C242" s="22">
        <v>0</v>
      </c>
      <c r="D242" s="23">
        <v>0</v>
      </c>
      <c r="E242" s="65">
        <f t="shared" si="36"/>
        <v>0</v>
      </c>
      <c r="F242" s="3" t="str">
        <f t="shared" si="37"/>
        <v>NO BET</v>
      </c>
      <c r="G242" s="66"/>
      <c r="H242" s="67">
        <f t="shared" si="38"/>
        <v>0</v>
      </c>
      <c r="I242" s="68"/>
      <c r="J242" s="29"/>
      <c r="K242" s="29"/>
      <c r="L242" s="88">
        <f t="shared" si="39"/>
        <v>0</v>
      </c>
      <c r="M242" s="132"/>
      <c r="N242" s="51">
        <v>18</v>
      </c>
      <c r="O242" s="40"/>
      <c r="P242" s="39">
        <v>0</v>
      </c>
      <c r="Q242" s="39">
        <v>0</v>
      </c>
      <c r="R242" s="39">
        <v>0</v>
      </c>
      <c r="S242" s="39">
        <v>0</v>
      </c>
      <c r="T242" s="44">
        <v>0</v>
      </c>
      <c r="U242" s="44">
        <v>0</v>
      </c>
      <c r="V242" s="44">
        <v>0</v>
      </c>
      <c r="W242" s="29"/>
      <c r="X242" s="132"/>
    </row>
    <row r="243" spans="1:24" ht="15" hidden="1" customHeight="1" x14ac:dyDescent="0.3">
      <c r="A243" s="89">
        <v>19</v>
      </c>
      <c r="B243" s="28"/>
      <c r="C243" s="22">
        <v>0</v>
      </c>
      <c r="D243" s="23">
        <v>0</v>
      </c>
      <c r="E243" s="65">
        <f t="shared" si="36"/>
        <v>0</v>
      </c>
      <c r="F243" s="3" t="str">
        <f t="shared" si="37"/>
        <v>NO BET</v>
      </c>
      <c r="G243" s="66"/>
      <c r="H243" s="67">
        <f t="shared" si="38"/>
        <v>0</v>
      </c>
      <c r="I243" s="68"/>
      <c r="J243" s="29"/>
      <c r="K243" s="29"/>
      <c r="L243" s="88">
        <f t="shared" si="39"/>
        <v>0</v>
      </c>
      <c r="M243" s="132"/>
      <c r="N243" s="51">
        <v>19</v>
      </c>
      <c r="O243" s="40"/>
      <c r="P243" s="39">
        <v>0</v>
      </c>
      <c r="Q243" s="39">
        <v>0</v>
      </c>
      <c r="R243" s="39">
        <v>0</v>
      </c>
      <c r="S243" s="39">
        <v>0</v>
      </c>
      <c r="T243" s="44">
        <v>0</v>
      </c>
      <c r="U243" s="44">
        <v>0</v>
      </c>
      <c r="V243" s="44">
        <v>0</v>
      </c>
      <c r="W243" s="29"/>
      <c r="X243" s="132"/>
    </row>
    <row r="244" spans="1:24" ht="15" hidden="1" customHeight="1" x14ac:dyDescent="0.3">
      <c r="A244" s="89">
        <v>20</v>
      </c>
      <c r="B244" s="28"/>
      <c r="C244" s="22">
        <v>0</v>
      </c>
      <c r="D244" s="23">
        <v>0</v>
      </c>
      <c r="E244" s="65">
        <f t="shared" si="36"/>
        <v>0</v>
      </c>
      <c r="F244" s="3" t="str">
        <f t="shared" si="37"/>
        <v>NO BET</v>
      </c>
      <c r="G244" s="66"/>
      <c r="H244" s="67">
        <f t="shared" si="38"/>
        <v>0</v>
      </c>
      <c r="I244" s="69"/>
      <c r="J244" s="29"/>
      <c r="K244" s="29"/>
      <c r="L244" s="88">
        <f t="shared" si="39"/>
        <v>0</v>
      </c>
      <c r="M244" s="132"/>
      <c r="N244" s="51">
        <v>20</v>
      </c>
      <c r="O244" s="40"/>
      <c r="P244" s="39">
        <v>0</v>
      </c>
      <c r="Q244" s="39">
        <v>0</v>
      </c>
      <c r="R244" s="39">
        <v>0</v>
      </c>
      <c r="S244" s="39">
        <v>0</v>
      </c>
      <c r="T244" s="44">
        <v>0</v>
      </c>
      <c r="U244" s="44">
        <v>0</v>
      </c>
      <c r="V244" s="44">
        <v>0</v>
      </c>
      <c r="W244" s="29"/>
      <c r="X244" s="132"/>
    </row>
    <row r="245" spans="1:24" ht="15" hidden="1" customHeight="1" x14ac:dyDescent="0.3">
      <c r="A245" s="89">
        <v>21</v>
      </c>
      <c r="B245" s="30"/>
      <c r="C245" s="22">
        <v>0</v>
      </c>
      <c r="D245" s="23">
        <v>0</v>
      </c>
      <c r="E245" s="65">
        <f t="shared" si="36"/>
        <v>0</v>
      </c>
      <c r="F245" s="3" t="str">
        <f t="shared" si="37"/>
        <v>NO BET</v>
      </c>
      <c r="G245" s="66"/>
      <c r="H245" s="67">
        <f t="shared" si="38"/>
        <v>0</v>
      </c>
      <c r="I245" s="68"/>
      <c r="J245" s="29"/>
      <c r="K245" s="29"/>
      <c r="L245" s="88">
        <f t="shared" si="39"/>
        <v>0</v>
      </c>
      <c r="M245" s="132"/>
      <c r="N245" s="51">
        <v>21</v>
      </c>
      <c r="O245" s="40"/>
      <c r="P245" s="39">
        <v>0</v>
      </c>
      <c r="Q245" s="39">
        <v>0</v>
      </c>
      <c r="R245" s="39">
        <v>0</v>
      </c>
      <c r="S245" s="39">
        <v>0</v>
      </c>
      <c r="T245" s="44">
        <v>0</v>
      </c>
      <c r="U245" s="44">
        <v>0</v>
      </c>
      <c r="V245" s="44">
        <v>0</v>
      </c>
      <c r="W245" s="29"/>
      <c r="X245" s="132"/>
    </row>
    <row r="246" spans="1:24" ht="15" hidden="1" customHeight="1" x14ac:dyDescent="0.3">
      <c r="A246" s="89">
        <v>22</v>
      </c>
      <c r="B246" s="28"/>
      <c r="C246" s="26">
        <v>0</v>
      </c>
      <c r="D246" s="27">
        <v>0</v>
      </c>
      <c r="E246" s="65">
        <f t="shared" si="36"/>
        <v>0</v>
      </c>
      <c r="F246" s="3" t="str">
        <f t="shared" si="37"/>
        <v>NO BET</v>
      </c>
      <c r="G246" s="66"/>
      <c r="H246" s="67">
        <f t="shared" si="38"/>
        <v>0</v>
      </c>
      <c r="I246" s="68"/>
      <c r="J246" s="29"/>
      <c r="K246" s="29"/>
      <c r="L246" s="88">
        <f t="shared" si="39"/>
        <v>0</v>
      </c>
      <c r="M246" s="132"/>
      <c r="N246" s="51">
        <v>22</v>
      </c>
      <c r="O246" s="40"/>
      <c r="P246" s="39">
        <v>0</v>
      </c>
      <c r="Q246" s="39">
        <v>0</v>
      </c>
      <c r="R246" s="39">
        <v>0</v>
      </c>
      <c r="S246" s="39">
        <v>0</v>
      </c>
      <c r="T246" s="44">
        <v>0</v>
      </c>
      <c r="U246" s="44">
        <v>0</v>
      </c>
      <c r="V246" s="44">
        <v>0</v>
      </c>
      <c r="W246" s="29"/>
      <c r="X246" s="132"/>
    </row>
    <row r="247" spans="1:24" ht="15" hidden="1" customHeight="1" x14ac:dyDescent="0.3">
      <c r="A247" s="89">
        <v>23</v>
      </c>
      <c r="B247" s="28"/>
      <c r="C247" s="22">
        <v>0</v>
      </c>
      <c r="D247" s="23">
        <v>0</v>
      </c>
      <c r="E247" s="65">
        <f t="shared" si="36"/>
        <v>0</v>
      </c>
      <c r="F247" s="3" t="str">
        <f t="shared" si="37"/>
        <v>NO BET</v>
      </c>
      <c r="G247" s="66"/>
      <c r="H247" s="67">
        <f t="shared" si="38"/>
        <v>0</v>
      </c>
      <c r="I247" s="68"/>
      <c r="J247" s="29"/>
      <c r="K247" s="29"/>
      <c r="L247" s="88">
        <f t="shared" si="39"/>
        <v>0</v>
      </c>
      <c r="M247" s="132"/>
      <c r="N247" s="51">
        <v>23</v>
      </c>
      <c r="O247" s="40"/>
      <c r="P247" s="39">
        <v>0</v>
      </c>
      <c r="Q247" s="39">
        <v>0</v>
      </c>
      <c r="R247" s="39">
        <v>0</v>
      </c>
      <c r="S247" s="39">
        <v>0</v>
      </c>
      <c r="T247" s="44">
        <v>0</v>
      </c>
      <c r="U247" s="44">
        <v>0</v>
      </c>
      <c r="V247" s="44">
        <v>0</v>
      </c>
      <c r="W247" s="29"/>
      <c r="X247" s="132"/>
    </row>
    <row r="248" spans="1:24" ht="15" hidden="1" customHeight="1" x14ac:dyDescent="0.3">
      <c r="A248" s="89">
        <v>24</v>
      </c>
      <c r="B248" s="28"/>
      <c r="C248" s="22">
        <v>0</v>
      </c>
      <c r="D248" s="23">
        <v>0</v>
      </c>
      <c r="E248" s="65">
        <f t="shared" si="36"/>
        <v>0</v>
      </c>
      <c r="F248" s="3" t="str">
        <f t="shared" si="37"/>
        <v>NO BET</v>
      </c>
      <c r="G248" s="66"/>
      <c r="H248" s="67">
        <f t="shared" si="38"/>
        <v>0</v>
      </c>
      <c r="I248" s="68"/>
      <c r="J248" s="29"/>
      <c r="K248" s="29"/>
      <c r="L248" s="88">
        <f t="shared" si="39"/>
        <v>0</v>
      </c>
      <c r="M248" s="132"/>
      <c r="N248" s="51">
        <v>24</v>
      </c>
      <c r="O248" s="40"/>
      <c r="P248" s="39">
        <v>0</v>
      </c>
      <c r="Q248" s="39">
        <v>0</v>
      </c>
      <c r="R248" s="39">
        <v>0</v>
      </c>
      <c r="S248" s="39">
        <v>0</v>
      </c>
      <c r="T248" s="44">
        <v>0</v>
      </c>
      <c r="U248" s="44">
        <v>0</v>
      </c>
      <c r="V248" s="44">
        <v>0</v>
      </c>
      <c r="W248" s="29"/>
      <c r="X248" s="132"/>
    </row>
    <row r="249" spans="1:24" ht="15" hidden="1" customHeight="1" x14ac:dyDescent="0.25">
      <c r="N249" s="321"/>
      <c r="O249" s="321"/>
      <c r="P249" s="321"/>
      <c r="Q249" s="321"/>
      <c r="R249" s="321"/>
      <c r="S249" s="321"/>
      <c r="T249" s="321"/>
      <c r="U249" s="29"/>
      <c r="V249" s="91"/>
    </row>
    <row r="250" spans="1:24" ht="15" hidden="1" customHeight="1" x14ac:dyDescent="0.25">
      <c r="A250" s="24"/>
      <c r="B250" s="209" t="s">
        <v>213</v>
      </c>
      <c r="C250" s="2"/>
      <c r="D250" s="4"/>
      <c r="E250" s="5" t="s">
        <v>11</v>
      </c>
      <c r="F250" s="6">
        <f>SUM(F225:F248)</f>
        <v>0</v>
      </c>
      <c r="G250" s="7" t="s">
        <v>12</v>
      </c>
      <c r="H250" s="6">
        <f>SUM(H225:H249)</f>
        <v>0</v>
      </c>
      <c r="N250" s="136"/>
      <c r="O250" s="321"/>
      <c r="P250" s="321"/>
      <c r="Q250" s="136"/>
      <c r="R250" s="136"/>
      <c r="S250" s="136"/>
      <c r="T250" s="136"/>
      <c r="U250" s="139" t="s">
        <v>18</v>
      </c>
      <c r="V250" s="140"/>
      <c r="W250" s="141"/>
    </row>
    <row r="251" spans="1:24" ht="15" hidden="1" customHeight="1" x14ac:dyDescent="0.25"/>
    <row r="252" spans="1:24" ht="15" customHeight="1" x14ac:dyDescent="0.25">
      <c r="E252" s="334" t="s">
        <v>46</v>
      </c>
      <c r="F252" s="334"/>
      <c r="G252" s="334"/>
      <c r="H252" s="21">
        <f>H33+H64+H95+H126+H157+H188+H219+H250</f>
        <v>-170.9296439684077</v>
      </c>
      <c r="P252" s="334" t="s">
        <v>53</v>
      </c>
      <c r="Q252" s="334"/>
      <c r="R252" s="334"/>
      <c r="S252" s="137">
        <v>-318</v>
      </c>
      <c r="T252" s="138"/>
    </row>
    <row r="253" spans="1:24" ht="15" customHeight="1" x14ac:dyDescent="0.35">
      <c r="E253" s="72"/>
      <c r="F253" s="58"/>
      <c r="G253" s="59"/>
      <c r="H253" s="58"/>
      <c r="I253" s="72"/>
    </row>
    <row r="254" spans="1:24" ht="15" customHeight="1" x14ac:dyDescent="0.25">
      <c r="A254" s="332" t="s">
        <v>24</v>
      </c>
      <c r="B254" s="332"/>
      <c r="C254" s="332"/>
      <c r="D254" s="332"/>
      <c r="E254" s="332"/>
      <c r="F254" s="332"/>
      <c r="G254" s="332"/>
      <c r="H254" s="332"/>
      <c r="I254" s="332"/>
      <c r="J254" s="332"/>
      <c r="K254" s="332"/>
      <c r="L254" s="332"/>
      <c r="M254" s="332"/>
      <c r="N254" s="332"/>
      <c r="O254" s="332"/>
      <c r="P254" s="332"/>
      <c r="Q254" s="332"/>
      <c r="R254" s="332"/>
      <c r="S254" s="332"/>
      <c r="T254" s="332"/>
      <c r="U254" s="332"/>
      <c r="V254" s="332"/>
      <c r="W254" s="9"/>
    </row>
    <row r="255" spans="1:24" ht="15" customHeight="1" x14ac:dyDescent="0.25">
      <c r="A255" s="332"/>
      <c r="B255" s="332"/>
      <c r="C255" s="332"/>
      <c r="D255" s="332"/>
      <c r="E255" s="332"/>
      <c r="F255" s="332"/>
      <c r="G255" s="332"/>
      <c r="H255" s="332"/>
      <c r="I255" s="332"/>
      <c r="J255" s="332"/>
      <c r="K255" s="332"/>
      <c r="L255" s="332"/>
      <c r="M255" s="332"/>
      <c r="N255" s="332"/>
      <c r="O255" s="332"/>
      <c r="P255" s="332"/>
      <c r="Q255" s="332"/>
      <c r="R255" s="332"/>
      <c r="S255" s="332"/>
      <c r="T255" s="332"/>
      <c r="U255" s="332"/>
      <c r="V255" s="332"/>
      <c r="W255" s="9"/>
    </row>
    <row r="256" spans="1:24" ht="15" customHeight="1" x14ac:dyDescent="0.25">
      <c r="A256" s="332"/>
      <c r="B256" s="332"/>
      <c r="C256" s="332"/>
      <c r="D256" s="332"/>
      <c r="E256" s="332"/>
      <c r="F256" s="332"/>
      <c r="G256" s="332"/>
      <c r="H256" s="332"/>
      <c r="I256" s="332"/>
      <c r="J256" s="332"/>
      <c r="K256" s="332"/>
      <c r="L256" s="332"/>
      <c r="M256" s="332"/>
      <c r="N256" s="332"/>
      <c r="O256" s="332"/>
      <c r="P256" s="332"/>
      <c r="Q256" s="332"/>
      <c r="R256" s="332"/>
      <c r="S256" s="332"/>
      <c r="T256" s="332"/>
      <c r="U256" s="332"/>
      <c r="V256" s="332"/>
      <c r="W256" s="9"/>
    </row>
  </sheetData>
  <mergeCells count="124">
    <mergeCell ref="W161:W162"/>
    <mergeCell ref="O188:P188"/>
    <mergeCell ref="W192:W193"/>
    <mergeCell ref="O219:P219"/>
    <mergeCell ref="W223:W224"/>
    <mergeCell ref="O250:P250"/>
    <mergeCell ref="I1:J1"/>
    <mergeCell ref="O33:P33"/>
    <mergeCell ref="W37:W38"/>
    <mergeCell ref="O64:P64"/>
    <mergeCell ref="W68:W69"/>
    <mergeCell ref="O95:P95"/>
    <mergeCell ref="W99:W100"/>
    <mergeCell ref="O126:P126"/>
    <mergeCell ref="W130:W131"/>
    <mergeCell ref="J4:J5"/>
    <mergeCell ref="K4:K5"/>
    <mergeCell ref="K6:K7"/>
    <mergeCell ref="K66:K67"/>
    <mergeCell ref="K37:K38"/>
    <mergeCell ref="K68:K69"/>
    <mergeCell ref="K99:K100"/>
    <mergeCell ref="K130:K131"/>
    <mergeCell ref="J66:J67"/>
    <mergeCell ref="P252:R252"/>
    <mergeCell ref="A254:V256"/>
    <mergeCell ref="K223:K224"/>
    <mergeCell ref="E252:G252"/>
    <mergeCell ref="E221:E222"/>
    <mergeCell ref="F221:F222"/>
    <mergeCell ref="G221:G222"/>
    <mergeCell ref="H221:H222"/>
    <mergeCell ref="J221:J222"/>
    <mergeCell ref="K221:K222"/>
    <mergeCell ref="C222:D222"/>
    <mergeCell ref="N249:T249"/>
    <mergeCell ref="D223:D224"/>
    <mergeCell ref="E223:E224"/>
    <mergeCell ref="I222:I224"/>
    <mergeCell ref="J128:J129"/>
    <mergeCell ref="D6:D7"/>
    <mergeCell ref="E6:E7"/>
    <mergeCell ref="G66:G67"/>
    <mergeCell ref="H66:H67"/>
    <mergeCell ref="E128:E129"/>
    <mergeCell ref="F128:F129"/>
    <mergeCell ref="C67:D67"/>
    <mergeCell ref="D68:D69"/>
    <mergeCell ref="E68:E69"/>
    <mergeCell ref="E66:E67"/>
    <mergeCell ref="F66:F67"/>
    <mergeCell ref="C129:D129"/>
    <mergeCell ref="C97:D97"/>
    <mergeCell ref="C98:D98"/>
    <mergeCell ref="D99:D100"/>
    <mergeCell ref="E99:E100"/>
    <mergeCell ref="W6:W7"/>
    <mergeCell ref="N32:T32"/>
    <mergeCell ref="C35:D35"/>
    <mergeCell ref="C36:D36"/>
    <mergeCell ref="N63:T63"/>
    <mergeCell ref="D37:D38"/>
    <mergeCell ref="E37:E38"/>
    <mergeCell ref="J35:J36"/>
    <mergeCell ref="E35:E36"/>
    <mergeCell ref="F35:F36"/>
    <mergeCell ref="G35:G36"/>
    <mergeCell ref="H35:H36"/>
    <mergeCell ref="K35:K36"/>
    <mergeCell ref="E161:E162"/>
    <mergeCell ref="D130:D131"/>
    <mergeCell ref="E130:E131"/>
    <mergeCell ref="E159:E160"/>
    <mergeCell ref="F159:F160"/>
    <mergeCell ref="G159:G160"/>
    <mergeCell ref="H159:H160"/>
    <mergeCell ref="C128:D128"/>
    <mergeCell ref="C4:D4"/>
    <mergeCell ref="C5:D5"/>
    <mergeCell ref="E4:E5"/>
    <mergeCell ref="F4:F5"/>
    <mergeCell ref="G4:G5"/>
    <mergeCell ref="H4:H5"/>
    <mergeCell ref="C66:D66"/>
    <mergeCell ref="G128:G129"/>
    <mergeCell ref="H128:H129"/>
    <mergeCell ref="C191:D191"/>
    <mergeCell ref="N218:T218"/>
    <mergeCell ref="C221:D221"/>
    <mergeCell ref="D192:D193"/>
    <mergeCell ref="E192:E193"/>
    <mergeCell ref="E190:E191"/>
    <mergeCell ref="F190:F191"/>
    <mergeCell ref="G190:G191"/>
    <mergeCell ref="H190:H191"/>
    <mergeCell ref="J190:J191"/>
    <mergeCell ref="K190:K191"/>
    <mergeCell ref="C190:D190"/>
    <mergeCell ref="K192:K193"/>
    <mergeCell ref="I191:I193"/>
    <mergeCell ref="N156:T156"/>
    <mergeCell ref="C159:D159"/>
    <mergeCell ref="C160:D160"/>
    <mergeCell ref="J159:J160"/>
    <mergeCell ref="K159:K160"/>
    <mergeCell ref="K161:K162"/>
    <mergeCell ref="N187:T187"/>
    <mergeCell ref="I5:I7"/>
    <mergeCell ref="I36:I38"/>
    <mergeCell ref="I67:I69"/>
    <mergeCell ref="I98:I100"/>
    <mergeCell ref="I129:I131"/>
    <mergeCell ref="I160:I162"/>
    <mergeCell ref="N94:T94"/>
    <mergeCell ref="K128:K129"/>
    <mergeCell ref="O157:P157"/>
    <mergeCell ref="N125:T125"/>
    <mergeCell ref="K97:K98"/>
    <mergeCell ref="E97:E98"/>
    <mergeCell ref="F97:F98"/>
    <mergeCell ref="G97:G98"/>
    <mergeCell ref="H97:H98"/>
    <mergeCell ref="J97:J98"/>
    <mergeCell ref="D161:D162"/>
  </mergeCells>
  <dataValidations count="2">
    <dataValidation type="list" allowBlank="1" showInputMessage="1" showErrorMessage="1" sqref="B35 N35" xr:uid="{C7B6C88C-F490-4DF6-A55A-D94CD87F7FB4}">
      <formula1>#REF!</formula1>
    </dataValidation>
    <dataValidation type="list" allowBlank="1" showInputMessage="1" showErrorMessage="1" sqref="B4 N4" xr:uid="{9EA45B92-6C3A-487E-BA43-6D6CDCC77A1B}">
      <formula1>#REF!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6F5DD-414E-4D36-A015-7A11AB3B2BED}">
  <dimension ref="A1:X256"/>
  <sheetViews>
    <sheetView topLeftCell="A83" workbookViewId="0">
      <selection activeCell="I82" sqref="I82"/>
    </sheetView>
  </sheetViews>
  <sheetFormatPr defaultRowHeight="15" x14ac:dyDescent="0.25"/>
  <cols>
    <col min="1" max="1" width="6.7109375" style="11" customWidth="1"/>
    <col min="2" max="2" width="24.7109375" style="11" customWidth="1"/>
    <col min="3" max="4" width="9.7109375" style="11" customWidth="1"/>
    <col min="5" max="5" width="9.7109375" style="70" customWidth="1"/>
    <col min="6" max="12" width="9.7109375" style="11" customWidth="1"/>
    <col min="13" max="13" width="5.7109375" style="11" customWidth="1"/>
    <col min="14" max="14" width="8.7109375" style="11" customWidth="1"/>
    <col min="15" max="15" width="24.7109375" style="11" customWidth="1"/>
    <col min="16" max="19" width="9.7109375" style="11" customWidth="1"/>
    <col min="20" max="22" width="17.7109375" style="11" customWidth="1"/>
    <col min="23" max="23" width="7.7109375" style="11" customWidth="1"/>
    <col min="24" max="24" width="7.28515625" style="11" customWidth="1"/>
    <col min="25" max="16384" width="9.140625" style="11"/>
  </cols>
  <sheetData>
    <row r="1" spans="1:24" ht="15.75" x14ac:dyDescent="0.25">
      <c r="A1" s="38" t="s">
        <v>69</v>
      </c>
      <c r="B1" s="38"/>
      <c r="C1" s="38"/>
      <c r="D1" s="202" t="s">
        <v>14</v>
      </c>
      <c r="E1" s="60"/>
      <c r="F1" s="9"/>
      <c r="G1" s="9"/>
      <c r="H1" s="9"/>
      <c r="I1" s="324" t="s">
        <v>413</v>
      </c>
      <c r="J1" s="324"/>
      <c r="K1" s="9"/>
    </row>
    <row r="2" spans="1:24" ht="15.75" x14ac:dyDescent="0.25">
      <c r="A2" s="38"/>
      <c r="B2" s="38"/>
      <c r="C2" s="38"/>
      <c r="D2" s="38"/>
      <c r="E2" s="60"/>
      <c r="F2" s="9"/>
      <c r="G2" s="9"/>
      <c r="H2" s="9"/>
      <c r="I2" s="9"/>
      <c r="J2" s="9"/>
      <c r="K2" s="9"/>
    </row>
    <row r="4" spans="1:24" ht="15" customHeight="1" x14ac:dyDescent="0.25">
      <c r="A4" s="50" t="s">
        <v>6</v>
      </c>
      <c r="B4" s="8" t="s">
        <v>14</v>
      </c>
      <c r="C4" s="323" t="s">
        <v>337</v>
      </c>
      <c r="D4" s="323"/>
      <c r="E4" s="320" t="s">
        <v>10</v>
      </c>
      <c r="F4" s="327">
        <v>0.9</v>
      </c>
      <c r="G4" s="328" t="s">
        <v>2</v>
      </c>
      <c r="H4" s="329">
        <v>100</v>
      </c>
      <c r="I4" s="144" t="s">
        <v>1</v>
      </c>
      <c r="J4" s="330" t="s">
        <v>21</v>
      </c>
      <c r="K4" s="330" t="s">
        <v>21</v>
      </c>
      <c r="L4" s="9"/>
      <c r="N4" s="50" t="s">
        <v>6</v>
      </c>
      <c r="O4" s="8" t="s">
        <v>14</v>
      </c>
      <c r="P4" s="31"/>
      <c r="Q4" s="31"/>
      <c r="R4" s="31"/>
      <c r="S4" s="31"/>
      <c r="T4" s="31"/>
      <c r="U4" s="31"/>
      <c r="V4" s="31"/>
      <c r="W4" s="143" t="s">
        <v>56</v>
      </c>
    </row>
    <row r="5" spans="1:24" ht="15" customHeight="1" x14ac:dyDescent="0.25">
      <c r="A5" s="8" t="s">
        <v>7</v>
      </c>
      <c r="B5" s="43">
        <v>5</v>
      </c>
      <c r="C5" s="323" t="s">
        <v>338</v>
      </c>
      <c r="D5" s="323"/>
      <c r="E5" s="320"/>
      <c r="F5" s="327"/>
      <c r="G5" s="328"/>
      <c r="H5" s="329"/>
      <c r="I5" s="322" t="s">
        <v>61</v>
      </c>
      <c r="J5" s="330"/>
      <c r="K5" s="330"/>
      <c r="L5" s="8"/>
      <c r="M5" s="2"/>
      <c r="N5" s="8" t="s">
        <v>7</v>
      </c>
      <c r="O5" s="50">
        <v>5</v>
      </c>
      <c r="P5" s="33"/>
      <c r="Q5" s="33"/>
      <c r="R5" s="33"/>
      <c r="S5" s="33"/>
      <c r="T5" s="33"/>
      <c r="U5" s="33"/>
      <c r="V5" s="32"/>
      <c r="W5" s="143" t="s">
        <v>57</v>
      </c>
      <c r="X5" s="2"/>
    </row>
    <row r="6" spans="1:24" ht="15" customHeight="1" x14ac:dyDescent="0.25">
      <c r="A6" s="9"/>
      <c r="B6" s="9" t="s">
        <v>336</v>
      </c>
      <c r="C6" s="9"/>
      <c r="D6" s="322" t="s">
        <v>25</v>
      </c>
      <c r="E6" s="331" t="s">
        <v>26</v>
      </c>
      <c r="F6" s="9"/>
      <c r="G6" s="9"/>
      <c r="H6" s="9"/>
      <c r="I6" s="322"/>
      <c r="J6" s="142" t="s">
        <v>45</v>
      </c>
      <c r="K6" s="333" t="s">
        <v>59</v>
      </c>
      <c r="L6" s="134" t="s">
        <v>27</v>
      </c>
      <c r="M6" s="2"/>
      <c r="N6" s="32"/>
      <c r="O6" s="33"/>
      <c r="P6" s="33" t="s">
        <v>60</v>
      </c>
      <c r="Q6" s="33"/>
      <c r="R6" s="33"/>
      <c r="S6" s="33"/>
      <c r="T6" s="33" t="s">
        <v>20</v>
      </c>
      <c r="U6" s="34"/>
      <c r="V6" s="34"/>
      <c r="W6" s="322" t="s">
        <v>39</v>
      </c>
      <c r="X6" s="2"/>
    </row>
    <row r="7" spans="1:24" ht="15" customHeight="1" x14ac:dyDescent="0.25">
      <c r="A7" s="35" t="s">
        <v>15</v>
      </c>
      <c r="B7" s="25"/>
      <c r="C7" s="1" t="s">
        <v>8</v>
      </c>
      <c r="D7" s="322"/>
      <c r="E7" s="331"/>
      <c r="F7" s="1" t="s">
        <v>0</v>
      </c>
      <c r="G7" s="1" t="s">
        <v>9</v>
      </c>
      <c r="H7" s="1" t="s">
        <v>3</v>
      </c>
      <c r="I7" s="322"/>
      <c r="J7" s="142" t="s">
        <v>30</v>
      </c>
      <c r="K7" s="333"/>
      <c r="L7" s="134" t="s">
        <v>28</v>
      </c>
      <c r="M7" s="2"/>
      <c r="N7" s="35" t="s">
        <v>16</v>
      </c>
      <c r="O7" s="35" t="s">
        <v>17</v>
      </c>
      <c r="P7" s="36" t="s">
        <v>67</v>
      </c>
      <c r="Q7" s="37" t="s">
        <v>68</v>
      </c>
      <c r="R7" s="37" t="s">
        <v>62</v>
      </c>
      <c r="S7" s="37" t="s">
        <v>63</v>
      </c>
      <c r="T7" s="37" t="s">
        <v>64</v>
      </c>
      <c r="U7" s="37" t="s">
        <v>65</v>
      </c>
      <c r="V7" s="37" t="s">
        <v>66</v>
      </c>
      <c r="W7" s="322"/>
      <c r="X7" s="2"/>
    </row>
    <row r="8" spans="1:24" ht="15" customHeight="1" x14ac:dyDescent="0.25">
      <c r="A8" s="178">
        <v>1</v>
      </c>
      <c r="B8" s="234" t="s">
        <v>349</v>
      </c>
      <c r="C8" s="244">
        <v>2.9</v>
      </c>
      <c r="D8" s="245">
        <v>1.9</v>
      </c>
      <c r="E8" s="182">
        <v>2.15</v>
      </c>
      <c r="F8" s="246" t="str">
        <f t="shared" ref="F8:F31" si="0">IF(I8="B", $H$4/C8*$F$4,IF(E8&lt;=C8,$I$4,IF(E8&gt;C8,SUM($H$4/C8*$F$4,0,ROUNDUP(,0)))))</f>
        <v>NO BET</v>
      </c>
      <c r="G8" s="247">
        <v>1</v>
      </c>
      <c r="H8" s="248">
        <f>IF(F8="NO BET",0,IF(G8&gt;1,F8*-1,IF(G8=1,SUM(F8*E8-F8,0))))</f>
        <v>0</v>
      </c>
      <c r="I8" s="249"/>
      <c r="J8" s="250" t="s">
        <v>87</v>
      </c>
      <c r="K8" s="250" t="s">
        <v>87</v>
      </c>
      <c r="L8" s="211">
        <v>0</v>
      </c>
      <c r="M8" s="251"/>
      <c r="N8" s="250">
        <v>1</v>
      </c>
      <c r="O8" s="311" t="s">
        <v>349</v>
      </c>
      <c r="P8" s="245">
        <v>1.9</v>
      </c>
      <c r="Q8" s="253">
        <v>1.8</v>
      </c>
      <c r="R8" s="182">
        <v>2.15</v>
      </c>
      <c r="S8" s="253">
        <v>0</v>
      </c>
      <c r="T8" s="253">
        <v>0</v>
      </c>
      <c r="U8" s="253">
        <v>0</v>
      </c>
      <c r="V8" s="253">
        <v>0</v>
      </c>
      <c r="W8" s="250"/>
      <c r="X8" s="132"/>
    </row>
    <row r="9" spans="1:24" ht="15" customHeight="1" x14ac:dyDescent="0.25">
      <c r="A9" s="167">
        <v>2</v>
      </c>
      <c r="B9" s="205" t="s">
        <v>339</v>
      </c>
      <c r="C9" s="169">
        <v>14.8</v>
      </c>
      <c r="D9" s="170">
        <v>14</v>
      </c>
      <c r="E9" s="65">
        <v>11.5</v>
      </c>
      <c r="F9" s="3" t="str">
        <f t="shared" si="0"/>
        <v>NO BET</v>
      </c>
      <c r="G9" s="66"/>
      <c r="H9" s="67">
        <f t="shared" ref="H9:H31" si="1">IF(F9="NO BET",0,IF(G9&gt;1,F9*-1,IF(G9=1,SUM(F9*E9-F9,0))))</f>
        <v>0</v>
      </c>
      <c r="I9" s="68"/>
      <c r="J9" s="29"/>
      <c r="K9" s="29" t="s">
        <v>87</v>
      </c>
      <c r="L9" s="87">
        <v>0</v>
      </c>
      <c r="M9" s="132"/>
      <c r="N9" s="51">
        <v>2</v>
      </c>
      <c r="O9" s="204" t="s">
        <v>339</v>
      </c>
      <c r="P9" s="27">
        <v>14</v>
      </c>
      <c r="Q9" s="39">
        <v>12</v>
      </c>
      <c r="R9" s="74">
        <v>11.5</v>
      </c>
      <c r="S9" s="39">
        <v>0</v>
      </c>
      <c r="T9" s="44">
        <v>0</v>
      </c>
      <c r="U9" s="44">
        <v>0</v>
      </c>
      <c r="V9" s="44">
        <v>0</v>
      </c>
      <c r="W9" s="29"/>
      <c r="X9" s="132"/>
    </row>
    <row r="10" spans="1:24" ht="15" customHeight="1" x14ac:dyDescent="0.25">
      <c r="A10" s="161">
        <v>3</v>
      </c>
      <c r="B10" s="162" t="s">
        <v>340</v>
      </c>
      <c r="C10" s="165">
        <v>10.6</v>
      </c>
      <c r="D10" s="166">
        <v>27</v>
      </c>
      <c r="E10" s="65">
        <v>190</v>
      </c>
      <c r="F10" s="3">
        <f t="shared" si="0"/>
        <v>8.4905660377358494</v>
      </c>
      <c r="G10" s="66">
        <v>2</v>
      </c>
      <c r="H10" s="67">
        <f t="shared" si="1"/>
        <v>-8.4905660377358494</v>
      </c>
      <c r="I10" s="68"/>
      <c r="J10" s="29" t="s">
        <v>87</v>
      </c>
      <c r="K10" s="29"/>
      <c r="L10" s="87">
        <v>0</v>
      </c>
      <c r="M10" s="132"/>
      <c r="N10" s="51">
        <v>3</v>
      </c>
      <c r="O10" s="145" t="s">
        <v>340</v>
      </c>
      <c r="P10" s="23">
        <v>26</v>
      </c>
      <c r="Q10" s="39">
        <v>27</v>
      </c>
      <c r="R10" s="74">
        <v>190</v>
      </c>
      <c r="S10" s="39">
        <v>0</v>
      </c>
      <c r="T10" s="44">
        <v>0</v>
      </c>
      <c r="U10" s="44">
        <v>0</v>
      </c>
      <c r="V10" s="44">
        <v>0</v>
      </c>
      <c r="W10" s="29"/>
      <c r="X10" s="132"/>
    </row>
    <row r="11" spans="1:24" ht="15" customHeight="1" x14ac:dyDescent="0.25">
      <c r="A11" s="161">
        <v>4</v>
      </c>
      <c r="B11" s="162" t="s">
        <v>341</v>
      </c>
      <c r="C11" s="165">
        <v>3.6</v>
      </c>
      <c r="D11" s="166">
        <v>21</v>
      </c>
      <c r="E11" s="65">
        <f t="shared" ref="E11:E31" si="2">D11</f>
        <v>21</v>
      </c>
      <c r="F11" s="3">
        <f t="shared" si="0"/>
        <v>25</v>
      </c>
      <c r="G11" s="66">
        <v>2</v>
      </c>
      <c r="H11" s="67">
        <f t="shared" si="1"/>
        <v>-25</v>
      </c>
      <c r="I11" s="68"/>
      <c r="J11" s="29"/>
      <c r="K11" s="29" t="s">
        <v>87</v>
      </c>
      <c r="L11" s="87">
        <v>0</v>
      </c>
      <c r="M11" s="132"/>
      <c r="N11" s="51">
        <v>4</v>
      </c>
      <c r="O11" s="145" t="s">
        <v>341</v>
      </c>
      <c r="P11" s="23">
        <v>21</v>
      </c>
      <c r="Q11" s="39">
        <v>14</v>
      </c>
      <c r="R11" s="74">
        <f t="shared" ref="R11:R18" si="3">Q11</f>
        <v>14</v>
      </c>
      <c r="S11" s="39">
        <v>0</v>
      </c>
      <c r="T11" s="44">
        <v>0</v>
      </c>
      <c r="U11" s="44">
        <v>0</v>
      </c>
      <c r="V11" s="44">
        <v>0</v>
      </c>
      <c r="W11" s="29"/>
      <c r="X11" s="132"/>
    </row>
    <row r="12" spans="1:24" ht="15" customHeight="1" x14ac:dyDescent="0.25">
      <c r="A12" s="167">
        <v>5</v>
      </c>
      <c r="B12" s="168" t="s">
        <v>342</v>
      </c>
      <c r="C12" s="171">
        <v>7.3</v>
      </c>
      <c r="D12" s="172">
        <v>6</v>
      </c>
      <c r="E12" s="65">
        <v>5.3</v>
      </c>
      <c r="F12" s="3" t="str">
        <f t="shared" si="0"/>
        <v>NO BET</v>
      </c>
      <c r="G12" s="66"/>
      <c r="H12" s="67">
        <f t="shared" si="1"/>
        <v>0</v>
      </c>
      <c r="I12" s="68"/>
      <c r="J12" s="29" t="s">
        <v>87</v>
      </c>
      <c r="K12" s="29" t="s">
        <v>87</v>
      </c>
      <c r="L12" s="87">
        <v>0</v>
      </c>
      <c r="M12" s="132"/>
      <c r="N12" s="51">
        <v>5</v>
      </c>
      <c r="O12" s="145" t="s">
        <v>342</v>
      </c>
      <c r="P12" s="23">
        <v>6</v>
      </c>
      <c r="Q12" s="39">
        <v>5.7</v>
      </c>
      <c r="R12" s="74">
        <v>5.3</v>
      </c>
      <c r="S12" s="39">
        <v>0</v>
      </c>
      <c r="T12" s="44">
        <v>0</v>
      </c>
      <c r="U12" s="44">
        <v>0</v>
      </c>
      <c r="V12" s="44">
        <v>0</v>
      </c>
      <c r="W12" s="29"/>
      <c r="X12" s="132"/>
    </row>
    <row r="13" spans="1:24" ht="15" customHeight="1" x14ac:dyDescent="0.25">
      <c r="A13" s="161">
        <v>6</v>
      </c>
      <c r="B13" s="162" t="s">
        <v>343</v>
      </c>
      <c r="C13" s="165">
        <v>8.8000000000000007</v>
      </c>
      <c r="D13" s="166">
        <v>15</v>
      </c>
      <c r="E13" s="65">
        <v>34</v>
      </c>
      <c r="F13" s="3">
        <v>11</v>
      </c>
      <c r="G13" s="66">
        <v>2</v>
      </c>
      <c r="H13" s="67">
        <f t="shared" si="1"/>
        <v>-11</v>
      </c>
      <c r="I13" s="68"/>
      <c r="J13" s="29"/>
      <c r="K13" s="29"/>
      <c r="L13" s="87">
        <f t="shared" ref="L13:L31" si="4">SUM(I13*J13*K13)</f>
        <v>0</v>
      </c>
      <c r="M13" s="132"/>
      <c r="N13" s="51">
        <v>6</v>
      </c>
      <c r="O13" s="145" t="s">
        <v>343</v>
      </c>
      <c r="P13" s="23">
        <v>15</v>
      </c>
      <c r="Q13" s="39">
        <v>13.5</v>
      </c>
      <c r="R13" s="74">
        <v>34</v>
      </c>
      <c r="S13" s="39">
        <v>0</v>
      </c>
      <c r="T13" s="44">
        <v>0</v>
      </c>
      <c r="U13" s="44">
        <v>0</v>
      </c>
      <c r="V13" s="44">
        <v>0</v>
      </c>
      <c r="W13" s="29"/>
      <c r="X13" s="132"/>
    </row>
    <row r="14" spans="1:24" ht="15" customHeight="1" x14ac:dyDescent="0.25">
      <c r="A14" s="89">
        <v>7</v>
      </c>
      <c r="B14" s="145" t="s">
        <v>344</v>
      </c>
      <c r="C14" s="26">
        <v>13.2</v>
      </c>
      <c r="D14" s="27">
        <v>17.2</v>
      </c>
      <c r="E14" s="65">
        <f t="shared" si="2"/>
        <v>17.2</v>
      </c>
      <c r="F14" s="3">
        <v>0</v>
      </c>
      <c r="G14" s="66"/>
      <c r="H14" s="67" t="b">
        <f t="shared" si="1"/>
        <v>0</v>
      </c>
      <c r="I14" s="69"/>
      <c r="J14" s="29" t="s">
        <v>87</v>
      </c>
      <c r="K14" s="29"/>
      <c r="L14" s="87">
        <v>0</v>
      </c>
      <c r="M14" s="132"/>
      <c r="N14" s="51">
        <v>7</v>
      </c>
      <c r="O14" s="145" t="s">
        <v>344</v>
      </c>
      <c r="P14" s="27">
        <v>17.2</v>
      </c>
      <c r="Q14" s="39">
        <v>15.5</v>
      </c>
      <c r="R14" s="74">
        <f t="shared" si="3"/>
        <v>15.5</v>
      </c>
      <c r="S14" s="39">
        <v>0</v>
      </c>
      <c r="T14" s="44">
        <v>0</v>
      </c>
      <c r="U14" s="44">
        <v>0</v>
      </c>
      <c r="V14" s="44">
        <v>0</v>
      </c>
      <c r="W14" s="29"/>
      <c r="X14" s="132"/>
    </row>
    <row r="15" spans="1:24" s="206" customFormat="1" ht="15" customHeight="1" x14ac:dyDescent="0.25">
      <c r="A15" s="147">
        <v>8</v>
      </c>
      <c r="B15" s="148" t="s">
        <v>345</v>
      </c>
      <c r="C15" s="149">
        <v>0</v>
      </c>
      <c r="D15" s="150">
        <v>0</v>
      </c>
      <c r="E15" s="151">
        <f t="shared" si="2"/>
        <v>0</v>
      </c>
      <c r="F15" s="152" t="str">
        <f t="shared" si="0"/>
        <v>NO BET</v>
      </c>
      <c r="G15" s="153"/>
      <c r="H15" s="154">
        <f t="shared" si="1"/>
        <v>0</v>
      </c>
      <c r="I15" s="155"/>
      <c r="J15" s="156"/>
      <c r="K15" s="156"/>
      <c r="L15" s="173">
        <f t="shared" si="4"/>
        <v>0</v>
      </c>
      <c r="M15" s="158"/>
      <c r="N15" s="156">
        <v>8</v>
      </c>
      <c r="O15" s="148" t="s">
        <v>345</v>
      </c>
      <c r="P15" s="150">
        <v>0</v>
      </c>
      <c r="Q15" s="159">
        <v>0</v>
      </c>
      <c r="R15" s="235">
        <f t="shared" si="3"/>
        <v>0</v>
      </c>
      <c r="S15" s="159">
        <v>0</v>
      </c>
      <c r="T15" s="160">
        <v>0</v>
      </c>
      <c r="U15" s="160">
        <v>0</v>
      </c>
      <c r="V15" s="160">
        <v>0</v>
      </c>
      <c r="W15" s="156"/>
      <c r="X15" s="158"/>
    </row>
    <row r="16" spans="1:24" ht="15" customHeight="1" x14ac:dyDescent="0.25">
      <c r="A16" s="161">
        <v>9</v>
      </c>
      <c r="B16" s="162" t="s">
        <v>346</v>
      </c>
      <c r="C16" s="165">
        <v>10</v>
      </c>
      <c r="D16" s="166">
        <v>17</v>
      </c>
      <c r="E16" s="65">
        <f t="shared" si="2"/>
        <v>17</v>
      </c>
      <c r="F16" s="3">
        <f t="shared" si="0"/>
        <v>9</v>
      </c>
      <c r="G16" s="66">
        <v>2</v>
      </c>
      <c r="H16" s="67">
        <f t="shared" si="1"/>
        <v>-9</v>
      </c>
      <c r="I16" s="68"/>
      <c r="J16" s="29"/>
      <c r="K16" s="29" t="s">
        <v>87</v>
      </c>
      <c r="L16" s="87">
        <v>0</v>
      </c>
      <c r="M16" s="132"/>
      <c r="N16" s="51">
        <v>9</v>
      </c>
      <c r="O16" s="145" t="s">
        <v>346</v>
      </c>
      <c r="P16" s="23">
        <v>17</v>
      </c>
      <c r="Q16" s="39">
        <v>15</v>
      </c>
      <c r="R16" s="74">
        <f t="shared" si="3"/>
        <v>15</v>
      </c>
      <c r="S16" s="39">
        <v>0</v>
      </c>
      <c r="T16" s="44">
        <v>0</v>
      </c>
      <c r="U16" s="44">
        <v>0</v>
      </c>
      <c r="V16" s="44">
        <v>0</v>
      </c>
      <c r="W16" s="29"/>
      <c r="X16" s="132"/>
    </row>
    <row r="17" spans="1:24" ht="15" customHeight="1" x14ac:dyDescent="0.25">
      <c r="A17" s="161">
        <v>10</v>
      </c>
      <c r="B17" s="162" t="s">
        <v>347</v>
      </c>
      <c r="C17" s="165">
        <v>8</v>
      </c>
      <c r="D17" s="166">
        <v>13</v>
      </c>
      <c r="E17" s="65">
        <f t="shared" si="2"/>
        <v>13</v>
      </c>
      <c r="F17" s="3">
        <f t="shared" si="0"/>
        <v>11.25</v>
      </c>
      <c r="G17" s="66">
        <v>2</v>
      </c>
      <c r="H17" s="67">
        <f t="shared" si="1"/>
        <v>-11.25</v>
      </c>
      <c r="I17" s="68"/>
      <c r="J17" s="29"/>
      <c r="K17" s="29" t="s">
        <v>87</v>
      </c>
      <c r="L17" s="88">
        <v>0</v>
      </c>
      <c r="M17" s="132"/>
      <c r="N17" s="51">
        <v>10</v>
      </c>
      <c r="O17" s="145" t="s">
        <v>347</v>
      </c>
      <c r="P17" s="198">
        <v>13</v>
      </c>
      <c r="Q17" s="39">
        <v>11</v>
      </c>
      <c r="R17" s="74">
        <f t="shared" si="3"/>
        <v>11</v>
      </c>
      <c r="S17" s="39">
        <v>0</v>
      </c>
      <c r="T17" s="44">
        <v>0</v>
      </c>
      <c r="U17" s="44">
        <v>0</v>
      </c>
      <c r="V17" s="44">
        <v>0</v>
      </c>
      <c r="W17" s="29"/>
      <c r="X17" s="132"/>
    </row>
    <row r="18" spans="1:24" ht="15" customHeight="1" x14ac:dyDescent="0.25">
      <c r="A18" s="147">
        <v>11</v>
      </c>
      <c r="B18" s="148" t="s">
        <v>348</v>
      </c>
      <c r="C18" s="149">
        <v>0</v>
      </c>
      <c r="D18" s="150">
        <v>0</v>
      </c>
      <c r="E18" s="151">
        <f t="shared" si="2"/>
        <v>0</v>
      </c>
      <c r="F18" s="152" t="str">
        <f t="shared" si="0"/>
        <v>NO BET</v>
      </c>
      <c r="G18" s="153"/>
      <c r="H18" s="154">
        <f t="shared" si="1"/>
        <v>0</v>
      </c>
      <c r="I18" s="155"/>
      <c r="J18" s="156"/>
      <c r="K18" s="156"/>
      <c r="L18" s="157">
        <f t="shared" si="4"/>
        <v>0</v>
      </c>
      <c r="M18" s="158"/>
      <c r="N18" s="156">
        <v>11</v>
      </c>
      <c r="O18" s="148" t="s">
        <v>348</v>
      </c>
      <c r="P18" s="199">
        <v>0</v>
      </c>
      <c r="Q18" s="159">
        <v>0</v>
      </c>
      <c r="R18" s="235">
        <f t="shared" si="3"/>
        <v>0</v>
      </c>
      <c r="S18" s="159">
        <v>0</v>
      </c>
      <c r="T18" s="160">
        <v>0</v>
      </c>
      <c r="U18" s="160">
        <v>0</v>
      </c>
      <c r="V18" s="160">
        <v>0</v>
      </c>
      <c r="W18" s="29"/>
      <c r="X18" s="132"/>
    </row>
    <row r="19" spans="1:24" ht="15" hidden="1" customHeight="1" x14ac:dyDescent="0.25">
      <c r="A19" s="89">
        <v>12</v>
      </c>
      <c r="B19" s="42"/>
      <c r="C19" s="22">
        <v>0</v>
      </c>
      <c r="D19" s="23">
        <v>0</v>
      </c>
      <c r="E19" s="65">
        <f t="shared" si="2"/>
        <v>0</v>
      </c>
      <c r="F19" s="3" t="str">
        <f t="shared" si="0"/>
        <v>NO BET</v>
      </c>
      <c r="G19" s="66"/>
      <c r="H19" s="67">
        <f t="shared" si="1"/>
        <v>0</v>
      </c>
      <c r="I19" s="68"/>
      <c r="J19" s="29"/>
      <c r="K19" s="29"/>
      <c r="L19" s="88">
        <f t="shared" si="4"/>
        <v>0</v>
      </c>
      <c r="M19" s="132"/>
      <c r="N19" s="51">
        <v>12</v>
      </c>
      <c r="O19" s="42"/>
      <c r="P19" s="39">
        <v>0</v>
      </c>
      <c r="Q19" s="39">
        <v>0</v>
      </c>
      <c r="R19" s="39">
        <v>0</v>
      </c>
      <c r="S19" s="39">
        <v>0</v>
      </c>
      <c r="T19" s="44">
        <v>0</v>
      </c>
      <c r="U19" s="44">
        <v>0</v>
      </c>
      <c r="V19" s="44">
        <v>0</v>
      </c>
      <c r="W19" s="29"/>
      <c r="X19" s="132"/>
    </row>
    <row r="20" spans="1:24" ht="15" hidden="1" customHeight="1" x14ac:dyDescent="0.25">
      <c r="A20" s="89">
        <v>13</v>
      </c>
      <c r="B20" s="42"/>
      <c r="C20" s="22">
        <v>0</v>
      </c>
      <c r="D20" s="23">
        <v>0</v>
      </c>
      <c r="E20" s="65">
        <f t="shared" si="2"/>
        <v>0</v>
      </c>
      <c r="F20" s="3" t="str">
        <f t="shared" si="0"/>
        <v>NO BET</v>
      </c>
      <c r="G20" s="66"/>
      <c r="H20" s="67">
        <f t="shared" si="1"/>
        <v>0</v>
      </c>
      <c r="I20" s="68"/>
      <c r="J20" s="29"/>
      <c r="K20" s="29"/>
      <c r="L20" s="88">
        <f t="shared" si="4"/>
        <v>0</v>
      </c>
      <c r="M20" s="132"/>
      <c r="N20" s="51">
        <v>13</v>
      </c>
      <c r="O20" s="42"/>
      <c r="P20" s="39">
        <v>0</v>
      </c>
      <c r="Q20" s="39">
        <v>0</v>
      </c>
      <c r="R20" s="39">
        <v>0</v>
      </c>
      <c r="S20" s="39">
        <v>0</v>
      </c>
      <c r="T20" s="44">
        <v>0</v>
      </c>
      <c r="U20" s="44">
        <v>0</v>
      </c>
      <c r="V20" s="44">
        <v>0</v>
      </c>
      <c r="W20" s="29"/>
      <c r="X20" s="132"/>
    </row>
    <row r="21" spans="1:24" ht="15" hidden="1" customHeight="1" x14ac:dyDescent="0.25">
      <c r="A21" s="89">
        <v>14</v>
      </c>
      <c r="B21" s="42"/>
      <c r="C21" s="22">
        <v>0</v>
      </c>
      <c r="D21" s="23">
        <v>0</v>
      </c>
      <c r="E21" s="65">
        <f t="shared" si="2"/>
        <v>0</v>
      </c>
      <c r="F21" s="3" t="str">
        <f t="shared" si="0"/>
        <v>NO BET</v>
      </c>
      <c r="G21" s="66"/>
      <c r="H21" s="67">
        <f t="shared" si="1"/>
        <v>0</v>
      </c>
      <c r="I21" s="68"/>
      <c r="J21" s="29"/>
      <c r="K21" s="29"/>
      <c r="L21" s="88">
        <f t="shared" si="4"/>
        <v>0</v>
      </c>
      <c r="M21" s="132"/>
      <c r="N21" s="51">
        <v>14</v>
      </c>
      <c r="O21" s="42"/>
      <c r="P21" s="39">
        <v>0</v>
      </c>
      <c r="Q21" s="39">
        <v>0</v>
      </c>
      <c r="R21" s="39">
        <v>0</v>
      </c>
      <c r="S21" s="39">
        <v>0</v>
      </c>
      <c r="T21" s="44">
        <v>0</v>
      </c>
      <c r="U21" s="44">
        <v>0</v>
      </c>
      <c r="V21" s="44">
        <v>0</v>
      </c>
      <c r="W21" s="29"/>
      <c r="X21" s="132"/>
    </row>
    <row r="22" spans="1:24" ht="15" hidden="1" customHeight="1" x14ac:dyDescent="0.25">
      <c r="A22" s="89">
        <v>15</v>
      </c>
      <c r="B22" s="45"/>
      <c r="C22" s="26">
        <v>0</v>
      </c>
      <c r="D22" s="27">
        <v>0</v>
      </c>
      <c r="E22" s="61">
        <f t="shared" si="2"/>
        <v>0</v>
      </c>
      <c r="F22" s="46" t="str">
        <f t="shared" si="0"/>
        <v>NO BET</v>
      </c>
      <c r="G22" s="62"/>
      <c r="H22" s="63">
        <f t="shared" si="1"/>
        <v>0</v>
      </c>
      <c r="I22" s="64"/>
      <c r="J22" s="47"/>
      <c r="K22" s="47"/>
      <c r="L22" s="88">
        <f t="shared" si="4"/>
        <v>0</v>
      </c>
      <c r="M22" s="132"/>
      <c r="N22" s="47">
        <v>15</v>
      </c>
      <c r="O22" s="45"/>
      <c r="P22" s="48">
        <v>0</v>
      </c>
      <c r="Q22" s="48">
        <v>0</v>
      </c>
      <c r="R22" s="48">
        <v>0</v>
      </c>
      <c r="S22" s="48">
        <v>0</v>
      </c>
      <c r="T22" s="49">
        <v>0</v>
      </c>
      <c r="U22" s="49">
        <v>0</v>
      </c>
      <c r="V22" s="49">
        <v>0</v>
      </c>
      <c r="W22" s="29"/>
      <c r="X22" s="132"/>
    </row>
    <row r="23" spans="1:24" ht="15" hidden="1" customHeight="1" x14ac:dyDescent="0.25">
      <c r="A23" s="89">
        <v>16</v>
      </c>
      <c r="B23" s="42"/>
      <c r="C23" s="22">
        <v>0</v>
      </c>
      <c r="D23" s="23">
        <v>0</v>
      </c>
      <c r="E23" s="65">
        <f t="shared" si="2"/>
        <v>0</v>
      </c>
      <c r="F23" s="3" t="str">
        <f t="shared" si="0"/>
        <v>NO BET</v>
      </c>
      <c r="G23" s="66"/>
      <c r="H23" s="67">
        <f t="shared" si="1"/>
        <v>0</v>
      </c>
      <c r="I23" s="68"/>
      <c r="J23" s="29"/>
      <c r="K23" s="29"/>
      <c r="L23" s="88">
        <f t="shared" si="4"/>
        <v>0</v>
      </c>
      <c r="M23" s="132"/>
      <c r="N23" s="51">
        <v>16</v>
      </c>
      <c r="O23" s="42"/>
      <c r="P23" s="39">
        <v>0</v>
      </c>
      <c r="Q23" s="39">
        <v>0</v>
      </c>
      <c r="R23" s="39">
        <v>0</v>
      </c>
      <c r="S23" s="39">
        <v>0</v>
      </c>
      <c r="T23" s="44">
        <v>0</v>
      </c>
      <c r="U23" s="44">
        <v>0</v>
      </c>
      <c r="V23" s="44">
        <v>0</v>
      </c>
      <c r="W23" s="29"/>
      <c r="X23" s="132"/>
    </row>
    <row r="24" spans="1:24" ht="15" hidden="1" customHeight="1" x14ac:dyDescent="0.3">
      <c r="A24" s="89">
        <v>17</v>
      </c>
      <c r="B24" s="28"/>
      <c r="C24" s="22">
        <v>0</v>
      </c>
      <c r="D24" s="23">
        <v>0</v>
      </c>
      <c r="E24" s="65">
        <f t="shared" si="2"/>
        <v>0</v>
      </c>
      <c r="F24" s="3" t="str">
        <f t="shared" si="0"/>
        <v>NO BET</v>
      </c>
      <c r="G24" s="66"/>
      <c r="H24" s="67">
        <f t="shared" si="1"/>
        <v>0</v>
      </c>
      <c r="I24" s="68"/>
      <c r="J24" s="29"/>
      <c r="K24" s="29"/>
      <c r="L24" s="88">
        <f t="shared" si="4"/>
        <v>0</v>
      </c>
      <c r="M24" s="132"/>
      <c r="N24" s="51">
        <v>17</v>
      </c>
      <c r="O24" s="40"/>
      <c r="P24" s="39">
        <v>0</v>
      </c>
      <c r="Q24" s="39">
        <v>0</v>
      </c>
      <c r="R24" s="39">
        <v>0</v>
      </c>
      <c r="S24" s="39">
        <v>0</v>
      </c>
      <c r="T24" s="44">
        <v>0</v>
      </c>
      <c r="U24" s="44">
        <v>0</v>
      </c>
      <c r="V24" s="44">
        <v>0</v>
      </c>
      <c r="W24" s="29"/>
      <c r="X24" s="132"/>
    </row>
    <row r="25" spans="1:24" ht="15" hidden="1" customHeight="1" x14ac:dyDescent="0.3">
      <c r="A25" s="89">
        <v>18</v>
      </c>
      <c r="B25" s="28"/>
      <c r="C25" s="22">
        <v>0</v>
      </c>
      <c r="D25" s="23">
        <v>0</v>
      </c>
      <c r="E25" s="65">
        <f t="shared" si="2"/>
        <v>0</v>
      </c>
      <c r="F25" s="3" t="str">
        <f t="shared" si="0"/>
        <v>NO BET</v>
      </c>
      <c r="G25" s="66"/>
      <c r="H25" s="67">
        <f t="shared" si="1"/>
        <v>0</v>
      </c>
      <c r="I25" s="68"/>
      <c r="J25" s="29"/>
      <c r="K25" s="29"/>
      <c r="L25" s="88">
        <f t="shared" si="4"/>
        <v>0</v>
      </c>
      <c r="M25" s="132"/>
      <c r="N25" s="51">
        <v>18</v>
      </c>
      <c r="O25" s="40"/>
      <c r="P25" s="39">
        <v>0</v>
      </c>
      <c r="Q25" s="39">
        <v>0</v>
      </c>
      <c r="R25" s="39">
        <v>0</v>
      </c>
      <c r="S25" s="39">
        <v>0</v>
      </c>
      <c r="T25" s="44">
        <v>0</v>
      </c>
      <c r="U25" s="44">
        <v>0</v>
      </c>
      <c r="V25" s="44">
        <v>0</v>
      </c>
      <c r="W25" s="29"/>
      <c r="X25" s="132"/>
    </row>
    <row r="26" spans="1:24" ht="15" hidden="1" customHeight="1" x14ac:dyDescent="0.3">
      <c r="A26" s="89">
        <v>19</v>
      </c>
      <c r="B26" s="28"/>
      <c r="C26" s="22">
        <v>0</v>
      </c>
      <c r="D26" s="23">
        <v>0</v>
      </c>
      <c r="E26" s="65">
        <f t="shared" si="2"/>
        <v>0</v>
      </c>
      <c r="F26" s="3" t="str">
        <f t="shared" si="0"/>
        <v>NO BET</v>
      </c>
      <c r="G26" s="66"/>
      <c r="H26" s="67">
        <f t="shared" si="1"/>
        <v>0</v>
      </c>
      <c r="I26" s="68"/>
      <c r="J26" s="29"/>
      <c r="K26" s="29"/>
      <c r="L26" s="88">
        <f t="shared" si="4"/>
        <v>0</v>
      </c>
      <c r="M26" s="132"/>
      <c r="N26" s="51">
        <v>19</v>
      </c>
      <c r="O26" s="40"/>
      <c r="P26" s="39">
        <v>0</v>
      </c>
      <c r="Q26" s="39">
        <v>0</v>
      </c>
      <c r="R26" s="39">
        <v>0</v>
      </c>
      <c r="S26" s="39">
        <v>0</v>
      </c>
      <c r="T26" s="44">
        <v>0</v>
      </c>
      <c r="U26" s="44">
        <v>0</v>
      </c>
      <c r="V26" s="44">
        <v>0</v>
      </c>
      <c r="W26" s="29"/>
      <c r="X26" s="132"/>
    </row>
    <row r="27" spans="1:24" ht="15" hidden="1" customHeight="1" x14ac:dyDescent="0.3">
      <c r="A27" s="89">
        <v>20</v>
      </c>
      <c r="B27" s="28"/>
      <c r="C27" s="22">
        <v>0</v>
      </c>
      <c r="D27" s="23">
        <v>0</v>
      </c>
      <c r="E27" s="65">
        <f t="shared" si="2"/>
        <v>0</v>
      </c>
      <c r="F27" s="3" t="str">
        <f t="shared" si="0"/>
        <v>NO BET</v>
      </c>
      <c r="G27" s="66"/>
      <c r="H27" s="67">
        <f t="shared" si="1"/>
        <v>0</v>
      </c>
      <c r="I27" s="69"/>
      <c r="J27" s="29"/>
      <c r="K27" s="29"/>
      <c r="L27" s="88">
        <f t="shared" si="4"/>
        <v>0</v>
      </c>
      <c r="M27" s="132"/>
      <c r="N27" s="51">
        <v>20</v>
      </c>
      <c r="O27" s="40"/>
      <c r="P27" s="39">
        <v>0</v>
      </c>
      <c r="Q27" s="39">
        <v>0</v>
      </c>
      <c r="R27" s="39">
        <v>0</v>
      </c>
      <c r="S27" s="39">
        <v>0</v>
      </c>
      <c r="T27" s="44">
        <v>0</v>
      </c>
      <c r="U27" s="44">
        <v>0</v>
      </c>
      <c r="V27" s="44">
        <v>0</v>
      </c>
      <c r="W27" s="29"/>
      <c r="X27" s="132"/>
    </row>
    <row r="28" spans="1:24" ht="15" hidden="1" customHeight="1" x14ac:dyDescent="0.3">
      <c r="A28" s="89">
        <v>21</v>
      </c>
      <c r="B28" s="30"/>
      <c r="C28" s="22">
        <v>0</v>
      </c>
      <c r="D28" s="23">
        <v>0</v>
      </c>
      <c r="E28" s="65">
        <f t="shared" si="2"/>
        <v>0</v>
      </c>
      <c r="F28" s="3" t="str">
        <f t="shared" si="0"/>
        <v>NO BET</v>
      </c>
      <c r="G28" s="66"/>
      <c r="H28" s="67">
        <f t="shared" si="1"/>
        <v>0</v>
      </c>
      <c r="I28" s="68"/>
      <c r="J28" s="29"/>
      <c r="K28" s="29"/>
      <c r="L28" s="88">
        <f t="shared" si="4"/>
        <v>0</v>
      </c>
      <c r="M28" s="132"/>
      <c r="N28" s="51">
        <v>21</v>
      </c>
      <c r="O28" s="40"/>
      <c r="P28" s="39">
        <v>0</v>
      </c>
      <c r="Q28" s="39">
        <v>0</v>
      </c>
      <c r="R28" s="39">
        <v>0</v>
      </c>
      <c r="S28" s="39">
        <v>0</v>
      </c>
      <c r="T28" s="44">
        <v>0</v>
      </c>
      <c r="U28" s="44">
        <v>0</v>
      </c>
      <c r="V28" s="44">
        <v>0</v>
      </c>
      <c r="W28" s="29"/>
      <c r="X28" s="132"/>
    </row>
    <row r="29" spans="1:24" ht="15" hidden="1" customHeight="1" x14ac:dyDescent="0.3">
      <c r="A29" s="89">
        <v>22</v>
      </c>
      <c r="B29" s="28"/>
      <c r="C29" s="26">
        <v>0</v>
      </c>
      <c r="D29" s="27">
        <v>0</v>
      </c>
      <c r="E29" s="65">
        <f t="shared" si="2"/>
        <v>0</v>
      </c>
      <c r="F29" s="3" t="str">
        <f t="shared" si="0"/>
        <v>NO BET</v>
      </c>
      <c r="G29" s="66"/>
      <c r="H29" s="67">
        <f t="shared" si="1"/>
        <v>0</v>
      </c>
      <c r="I29" s="68"/>
      <c r="J29" s="29"/>
      <c r="K29" s="29"/>
      <c r="L29" s="88">
        <f t="shared" si="4"/>
        <v>0</v>
      </c>
      <c r="M29" s="132"/>
      <c r="N29" s="51">
        <v>22</v>
      </c>
      <c r="O29" s="40"/>
      <c r="P29" s="39">
        <v>0</v>
      </c>
      <c r="Q29" s="39">
        <v>0</v>
      </c>
      <c r="R29" s="39">
        <v>0</v>
      </c>
      <c r="S29" s="39">
        <v>0</v>
      </c>
      <c r="T29" s="44">
        <v>0</v>
      </c>
      <c r="U29" s="44">
        <v>0</v>
      </c>
      <c r="V29" s="44">
        <v>0</v>
      </c>
      <c r="W29" s="29"/>
      <c r="X29" s="132"/>
    </row>
    <row r="30" spans="1:24" ht="15" hidden="1" customHeight="1" x14ac:dyDescent="0.3">
      <c r="A30" s="89">
        <v>23</v>
      </c>
      <c r="B30" s="28"/>
      <c r="C30" s="22">
        <v>0</v>
      </c>
      <c r="D30" s="23">
        <v>0</v>
      </c>
      <c r="E30" s="65">
        <f t="shared" si="2"/>
        <v>0</v>
      </c>
      <c r="F30" s="3" t="str">
        <f t="shared" si="0"/>
        <v>NO BET</v>
      </c>
      <c r="G30" s="66"/>
      <c r="H30" s="67">
        <f t="shared" si="1"/>
        <v>0</v>
      </c>
      <c r="I30" s="68"/>
      <c r="J30" s="29"/>
      <c r="K30" s="29"/>
      <c r="L30" s="88">
        <f t="shared" si="4"/>
        <v>0</v>
      </c>
      <c r="M30" s="132"/>
      <c r="N30" s="51">
        <v>23</v>
      </c>
      <c r="O30" s="40"/>
      <c r="P30" s="39">
        <v>0</v>
      </c>
      <c r="Q30" s="39">
        <v>0</v>
      </c>
      <c r="R30" s="39">
        <v>0</v>
      </c>
      <c r="S30" s="39">
        <v>0</v>
      </c>
      <c r="T30" s="44">
        <v>0</v>
      </c>
      <c r="U30" s="44">
        <v>0</v>
      </c>
      <c r="V30" s="44">
        <v>0</v>
      </c>
      <c r="W30" s="29"/>
      <c r="X30" s="132"/>
    </row>
    <row r="31" spans="1:24" ht="15" hidden="1" customHeight="1" x14ac:dyDescent="0.3">
      <c r="A31" s="89">
        <v>24</v>
      </c>
      <c r="B31" s="28"/>
      <c r="C31" s="22">
        <v>0</v>
      </c>
      <c r="D31" s="23">
        <v>0</v>
      </c>
      <c r="E31" s="65">
        <f t="shared" si="2"/>
        <v>0</v>
      </c>
      <c r="F31" s="3" t="str">
        <f t="shared" si="0"/>
        <v>NO BET</v>
      </c>
      <c r="G31" s="66"/>
      <c r="H31" s="67">
        <f t="shared" si="1"/>
        <v>0</v>
      </c>
      <c r="I31" s="68"/>
      <c r="J31" s="29"/>
      <c r="K31" s="29"/>
      <c r="L31" s="88">
        <f t="shared" si="4"/>
        <v>0</v>
      </c>
      <c r="M31" s="132"/>
      <c r="N31" s="51">
        <v>24</v>
      </c>
      <c r="O31" s="40"/>
      <c r="P31" s="39">
        <v>0</v>
      </c>
      <c r="Q31" s="39">
        <v>0</v>
      </c>
      <c r="R31" s="39">
        <v>0</v>
      </c>
      <c r="S31" s="39">
        <v>0</v>
      </c>
      <c r="T31" s="44">
        <v>0</v>
      </c>
      <c r="U31" s="44">
        <v>0</v>
      </c>
      <c r="V31" s="44">
        <v>0</v>
      </c>
      <c r="W31" s="29"/>
      <c r="X31" s="132"/>
    </row>
    <row r="32" spans="1:24" ht="15" customHeight="1" x14ac:dyDescent="0.25">
      <c r="I32" s="68"/>
      <c r="N32" s="321"/>
      <c r="O32" s="321"/>
      <c r="P32" s="321"/>
      <c r="Q32" s="321"/>
      <c r="R32" s="321"/>
      <c r="S32" s="321"/>
      <c r="T32" s="321"/>
      <c r="U32" s="29"/>
      <c r="V32" s="91"/>
    </row>
    <row r="33" spans="1:24" ht="15" customHeight="1" x14ac:dyDescent="0.25">
      <c r="A33" s="24"/>
      <c r="B33" s="209" t="s">
        <v>213</v>
      </c>
      <c r="C33" s="2"/>
      <c r="D33" s="4"/>
      <c r="E33" s="5" t="s">
        <v>11</v>
      </c>
      <c r="F33" s="6">
        <f>SUM(F8:F31)</f>
        <v>64.740566037735846</v>
      </c>
      <c r="G33" s="7" t="s">
        <v>12</v>
      </c>
      <c r="H33" s="6">
        <f>SUM(H8:H32)</f>
        <v>-64.740566037735846</v>
      </c>
      <c r="I33" s="68"/>
      <c r="N33" s="136"/>
      <c r="O33" s="321"/>
      <c r="P33" s="321"/>
      <c r="Q33" s="136"/>
      <c r="R33" s="136"/>
      <c r="S33" s="136"/>
      <c r="T33" s="136"/>
      <c r="U33" s="139" t="s">
        <v>18</v>
      </c>
      <c r="V33" s="140" t="s">
        <v>437</v>
      </c>
      <c r="W33" s="141"/>
    </row>
    <row r="35" spans="1:24" ht="15" customHeight="1" x14ac:dyDescent="0.25">
      <c r="A35" s="50" t="s">
        <v>6</v>
      </c>
      <c r="B35" s="8" t="s">
        <v>14</v>
      </c>
      <c r="C35" s="323" t="s">
        <v>337</v>
      </c>
      <c r="D35" s="323"/>
      <c r="E35" s="320" t="s">
        <v>10</v>
      </c>
      <c r="F35" s="327">
        <v>0.9</v>
      </c>
      <c r="G35" s="328" t="s">
        <v>2</v>
      </c>
      <c r="H35" s="329">
        <v>100</v>
      </c>
      <c r="I35" s="144" t="s">
        <v>1</v>
      </c>
      <c r="J35" s="330" t="s">
        <v>21</v>
      </c>
      <c r="K35" s="330" t="s">
        <v>21</v>
      </c>
      <c r="L35" s="9"/>
      <c r="N35" s="50" t="s">
        <v>6</v>
      </c>
      <c r="O35" s="8" t="s">
        <v>14</v>
      </c>
      <c r="P35" s="31"/>
      <c r="Q35" s="31"/>
      <c r="R35" s="31"/>
      <c r="S35" s="31"/>
      <c r="T35" s="31"/>
      <c r="U35" s="31"/>
      <c r="V35" s="31"/>
      <c r="W35" s="143" t="s">
        <v>56</v>
      </c>
    </row>
    <row r="36" spans="1:24" ht="15" customHeight="1" x14ac:dyDescent="0.25">
      <c r="A36" s="8" t="s">
        <v>7</v>
      </c>
      <c r="B36" s="43">
        <v>6</v>
      </c>
      <c r="C36" s="323" t="s">
        <v>351</v>
      </c>
      <c r="D36" s="323"/>
      <c r="E36" s="320"/>
      <c r="F36" s="327"/>
      <c r="G36" s="328"/>
      <c r="H36" s="329"/>
      <c r="I36" s="322" t="s">
        <v>61</v>
      </c>
      <c r="J36" s="330"/>
      <c r="K36" s="330"/>
      <c r="L36" s="8"/>
      <c r="M36" s="2"/>
      <c r="N36" s="8" t="s">
        <v>7</v>
      </c>
      <c r="O36" s="50">
        <v>6</v>
      </c>
      <c r="P36" s="33"/>
      <c r="Q36" s="33"/>
      <c r="R36" s="33"/>
      <c r="S36" s="33"/>
      <c r="T36" s="33"/>
      <c r="U36" s="33"/>
      <c r="V36" s="32"/>
      <c r="W36" s="143" t="s">
        <v>57</v>
      </c>
      <c r="X36" s="2"/>
    </row>
    <row r="37" spans="1:24" ht="15" customHeight="1" x14ac:dyDescent="0.25">
      <c r="A37" s="9"/>
      <c r="B37" s="9" t="s">
        <v>350</v>
      </c>
      <c r="C37" s="9"/>
      <c r="D37" s="322" t="s">
        <v>25</v>
      </c>
      <c r="E37" s="331" t="s">
        <v>26</v>
      </c>
      <c r="F37" s="9"/>
      <c r="G37" s="9"/>
      <c r="H37" s="9"/>
      <c r="I37" s="322"/>
      <c r="J37" s="142" t="s">
        <v>45</v>
      </c>
      <c r="K37" s="333" t="s">
        <v>59</v>
      </c>
      <c r="L37" s="134" t="s">
        <v>27</v>
      </c>
      <c r="M37" s="2"/>
      <c r="N37" s="32"/>
      <c r="O37" s="33"/>
      <c r="P37" s="33" t="s">
        <v>19</v>
      </c>
      <c r="Q37" s="33"/>
      <c r="R37" s="33"/>
      <c r="S37" s="33"/>
      <c r="T37" s="33" t="s">
        <v>20</v>
      </c>
      <c r="U37" s="34"/>
      <c r="V37" s="34"/>
      <c r="W37" s="322" t="s">
        <v>39</v>
      </c>
      <c r="X37" s="2"/>
    </row>
    <row r="38" spans="1:24" ht="15" customHeight="1" x14ac:dyDescent="0.25">
      <c r="A38" s="1" t="s">
        <v>15</v>
      </c>
      <c r="B38" s="25"/>
      <c r="C38" s="1" t="s">
        <v>8</v>
      </c>
      <c r="D38" s="322"/>
      <c r="E38" s="331"/>
      <c r="F38" s="1" t="s">
        <v>0</v>
      </c>
      <c r="G38" s="1" t="s">
        <v>9</v>
      </c>
      <c r="H38" s="1" t="s">
        <v>3</v>
      </c>
      <c r="I38" s="322"/>
      <c r="J38" s="142" t="s">
        <v>30</v>
      </c>
      <c r="K38" s="333"/>
      <c r="L38" s="134" t="s">
        <v>28</v>
      </c>
      <c r="N38" s="35" t="s">
        <v>16</v>
      </c>
      <c r="O38" s="35" t="s">
        <v>17</v>
      </c>
      <c r="P38" s="36" t="s">
        <v>67</v>
      </c>
      <c r="Q38" s="37" t="s">
        <v>68</v>
      </c>
      <c r="R38" s="37" t="s">
        <v>62</v>
      </c>
      <c r="S38" s="37" t="s">
        <v>63</v>
      </c>
      <c r="T38" s="37" t="s">
        <v>64</v>
      </c>
      <c r="U38" s="37" t="s">
        <v>65</v>
      </c>
      <c r="V38" s="37" t="s">
        <v>66</v>
      </c>
      <c r="W38" s="322"/>
    </row>
    <row r="39" spans="1:24" ht="15" customHeight="1" x14ac:dyDescent="0.25">
      <c r="A39" s="167">
        <v>1</v>
      </c>
      <c r="B39" s="168" t="s">
        <v>352</v>
      </c>
      <c r="C39" s="169">
        <v>9.8000000000000007</v>
      </c>
      <c r="D39" s="170">
        <v>6.2</v>
      </c>
      <c r="E39" s="61">
        <v>9.8000000000000007</v>
      </c>
      <c r="F39" s="46" t="str">
        <f t="shared" ref="F39:F62" si="5">IF(I39="B", $H$4/C39*$F$4,IF(E39&lt;=C39,$I$4,IF(E39&gt;C39,SUM($H$4/C39*$F$4,0,ROUNDUP(,0)))))</f>
        <v>NO BET</v>
      </c>
      <c r="G39" s="62"/>
      <c r="H39" s="63">
        <f>IF(F39="NO BET",0,IF(G39&gt;1,F39*-1,IF(G39=1,SUM(F39*E39-F39,0))))</f>
        <v>0</v>
      </c>
      <c r="I39" s="64"/>
      <c r="J39" s="29"/>
      <c r="K39" s="29" t="s">
        <v>87</v>
      </c>
      <c r="L39" s="201">
        <v>1.1399999999999999</v>
      </c>
      <c r="M39" s="132"/>
      <c r="N39" s="47">
        <v>1</v>
      </c>
      <c r="O39" s="145" t="s">
        <v>352</v>
      </c>
      <c r="P39" s="27">
        <v>6.2</v>
      </c>
      <c r="Q39" s="48">
        <v>6.4</v>
      </c>
      <c r="R39" s="236">
        <v>9.8000000000000007</v>
      </c>
      <c r="S39" s="48">
        <v>0</v>
      </c>
      <c r="T39" s="49">
        <v>0</v>
      </c>
      <c r="U39" s="49">
        <v>0</v>
      </c>
      <c r="V39" s="49">
        <v>0</v>
      </c>
      <c r="W39" s="29"/>
      <c r="X39" s="132"/>
    </row>
    <row r="40" spans="1:24" ht="15" customHeight="1" x14ac:dyDescent="0.25">
      <c r="A40" s="178">
        <v>2</v>
      </c>
      <c r="B40" s="179" t="s">
        <v>353</v>
      </c>
      <c r="C40" s="180">
        <v>2.8</v>
      </c>
      <c r="D40" s="181">
        <v>2.65</v>
      </c>
      <c r="E40" s="182">
        <v>2.5</v>
      </c>
      <c r="F40" s="183" t="str">
        <f t="shared" si="5"/>
        <v>NO BET</v>
      </c>
      <c r="G40" s="184"/>
      <c r="H40" s="185">
        <f t="shared" ref="H40:H62" si="6">IF(F40="NO BET",0,IF(G40&gt;1,F40*-1,IF(G40=1,SUM(F40*E40-F40,0))))</f>
        <v>0</v>
      </c>
      <c r="I40" s="69"/>
      <c r="J40" s="29" t="s">
        <v>87</v>
      </c>
      <c r="K40" s="29" t="s">
        <v>87</v>
      </c>
      <c r="L40" s="211">
        <v>1.37</v>
      </c>
      <c r="M40" s="187"/>
      <c r="N40" s="29">
        <v>2</v>
      </c>
      <c r="O40" s="195" t="s">
        <v>353</v>
      </c>
      <c r="P40" s="203">
        <v>2.65</v>
      </c>
      <c r="Q40" s="188">
        <v>2.75</v>
      </c>
      <c r="R40" s="221">
        <v>2.5</v>
      </c>
      <c r="S40" s="188">
        <v>0</v>
      </c>
      <c r="T40" s="189">
        <v>0</v>
      </c>
      <c r="U40" s="189">
        <v>0</v>
      </c>
      <c r="V40" s="189">
        <v>0</v>
      </c>
      <c r="W40" s="29"/>
      <c r="X40" s="132"/>
    </row>
    <row r="41" spans="1:24" ht="15" customHeight="1" x14ac:dyDescent="0.25">
      <c r="A41" s="89">
        <v>3</v>
      </c>
      <c r="B41" s="145" t="s">
        <v>354</v>
      </c>
      <c r="C41" s="22">
        <v>99</v>
      </c>
      <c r="D41" s="23">
        <v>42</v>
      </c>
      <c r="E41" s="65">
        <v>233</v>
      </c>
      <c r="F41" s="3">
        <v>0</v>
      </c>
      <c r="G41" s="66"/>
      <c r="H41" s="67" t="b">
        <f t="shared" si="6"/>
        <v>0</v>
      </c>
      <c r="I41" s="68"/>
      <c r="J41" s="29"/>
      <c r="K41" s="29"/>
      <c r="L41" s="87">
        <f t="shared" ref="L41:L47" si="7">SUM(I41*J41*K41)</f>
        <v>0</v>
      </c>
      <c r="M41" s="132"/>
      <c r="N41" s="51">
        <v>3</v>
      </c>
      <c r="O41" s="145" t="s">
        <v>354</v>
      </c>
      <c r="P41" s="23">
        <v>42</v>
      </c>
      <c r="Q41" s="39">
        <v>44</v>
      </c>
      <c r="R41" s="74">
        <v>233</v>
      </c>
      <c r="S41" s="39">
        <v>0</v>
      </c>
      <c r="T41" s="44">
        <v>0</v>
      </c>
      <c r="U41" s="44">
        <v>0</v>
      </c>
      <c r="V41" s="44">
        <v>0</v>
      </c>
      <c r="W41" s="29"/>
      <c r="X41" s="132"/>
    </row>
    <row r="42" spans="1:24" ht="15" customHeight="1" x14ac:dyDescent="0.25">
      <c r="A42" s="161">
        <v>4</v>
      </c>
      <c r="B42" s="162" t="s">
        <v>355</v>
      </c>
      <c r="C42" s="165">
        <v>5.5</v>
      </c>
      <c r="D42" s="166">
        <v>6.6</v>
      </c>
      <c r="E42" s="65">
        <v>12</v>
      </c>
      <c r="F42" s="3">
        <f t="shared" si="5"/>
        <v>16.363636363636367</v>
      </c>
      <c r="G42" s="66">
        <v>2</v>
      </c>
      <c r="H42" s="67">
        <f t="shared" si="6"/>
        <v>-16.363636363636367</v>
      </c>
      <c r="I42" s="68"/>
      <c r="J42" s="29"/>
      <c r="K42" s="29" t="s">
        <v>87</v>
      </c>
      <c r="L42" s="201">
        <v>1.18</v>
      </c>
      <c r="M42" s="132"/>
      <c r="N42" s="51">
        <v>4</v>
      </c>
      <c r="O42" s="145" t="s">
        <v>355</v>
      </c>
      <c r="P42" s="23">
        <v>6.6</v>
      </c>
      <c r="Q42" s="39">
        <v>5.2</v>
      </c>
      <c r="R42" s="74">
        <v>12</v>
      </c>
      <c r="S42" s="39">
        <v>0</v>
      </c>
      <c r="T42" s="44">
        <v>0</v>
      </c>
      <c r="U42" s="44">
        <v>0</v>
      </c>
      <c r="V42" s="44">
        <v>0</v>
      </c>
      <c r="W42" s="29"/>
      <c r="X42" s="132"/>
    </row>
    <row r="43" spans="1:24" ht="15" customHeight="1" x14ac:dyDescent="0.25">
      <c r="A43" s="89">
        <v>5</v>
      </c>
      <c r="B43" s="145" t="s">
        <v>356</v>
      </c>
      <c r="C43" s="22">
        <v>28.2</v>
      </c>
      <c r="D43" s="23">
        <v>23</v>
      </c>
      <c r="E43" s="65">
        <v>44</v>
      </c>
      <c r="F43" s="3"/>
      <c r="G43" s="66"/>
      <c r="H43" s="67" t="b">
        <f t="shared" si="6"/>
        <v>0</v>
      </c>
      <c r="I43" s="68"/>
      <c r="J43" s="29"/>
      <c r="K43" s="29"/>
      <c r="L43" s="87">
        <f t="shared" si="7"/>
        <v>0</v>
      </c>
      <c r="M43" s="132"/>
      <c r="N43" s="51">
        <v>5</v>
      </c>
      <c r="O43" s="145" t="s">
        <v>356</v>
      </c>
      <c r="P43" s="23">
        <v>23</v>
      </c>
      <c r="Q43" s="39">
        <v>27</v>
      </c>
      <c r="R43" s="74">
        <v>44</v>
      </c>
      <c r="S43" s="39">
        <v>0</v>
      </c>
      <c r="T43" s="44">
        <v>0</v>
      </c>
      <c r="U43" s="44">
        <v>0</v>
      </c>
      <c r="V43" s="44">
        <v>0</v>
      </c>
      <c r="W43" s="29"/>
      <c r="X43" s="132"/>
    </row>
    <row r="44" spans="1:24" ht="15" customHeight="1" x14ac:dyDescent="0.25">
      <c r="A44" s="161">
        <v>6</v>
      </c>
      <c r="B44" s="162" t="s">
        <v>362</v>
      </c>
      <c r="C44" s="165">
        <v>5</v>
      </c>
      <c r="D44" s="166">
        <v>6.2</v>
      </c>
      <c r="E44" s="65">
        <v>8</v>
      </c>
      <c r="F44" s="3">
        <f t="shared" si="5"/>
        <v>18</v>
      </c>
      <c r="G44" s="66">
        <v>2</v>
      </c>
      <c r="H44" s="67">
        <f t="shared" si="6"/>
        <v>-18</v>
      </c>
      <c r="I44" s="68"/>
      <c r="J44" s="29" t="s">
        <v>87</v>
      </c>
      <c r="K44" s="29" t="s">
        <v>87</v>
      </c>
      <c r="L44" s="200">
        <v>1.47</v>
      </c>
      <c r="M44" s="132"/>
      <c r="N44" s="51">
        <v>6</v>
      </c>
      <c r="O44" s="145" t="s">
        <v>362</v>
      </c>
      <c r="P44" s="23">
        <v>6.2</v>
      </c>
      <c r="Q44" s="39">
        <v>6.4</v>
      </c>
      <c r="R44" s="74">
        <v>8</v>
      </c>
      <c r="S44" s="39">
        <v>0</v>
      </c>
      <c r="T44" s="44">
        <v>0</v>
      </c>
      <c r="U44" s="44">
        <v>0</v>
      </c>
      <c r="V44" s="44">
        <v>0</v>
      </c>
      <c r="W44" s="29"/>
      <c r="X44" s="132"/>
    </row>
    <row r="45" spans="1:24" ht="15" customHeight="1" x14ac:dyDescent="0.25">
      <c r="A45" s="161">
        <v>7</v>
      </c>
      <c r="B45" s="162" t="s">
        <v>357</v>
      </c>
      <c r="C45" s="163">
        <v>8.6</v>
      </c>
      <c r="D45" s="164">
        <v>8.1999999999999993</v>
      </c>
      <c r="E45" s="65">
        <v>8.75</v>
      </c>
      <c r="F45" s="3">
        <f t="shared" si="5"/>
        <v>10.465116279069768</v>
      </c>
      <c r="G45" s="66">
        <v>2</v>
      </c>
      <c r="H45" s="67">
        <f t="shared" si="6"/>
        <v>-10.465116279069768</v>
      </c>
      <c r="I45" s="69"/>
      <c r="J45" s="29" t="s">
        <v>87</v>
      </c>
      <c r="K45" s="29" t="s">
        <v>87</v>
      </c>
      <c r="L45" s="87">
        <v>0</v>
      </c>
      <c r="M45" s="132"/>
      <c r="N45" s="51">
        <v>7</v>
      </c>
      <c r="O45" s="145" t="s">
        <v>357</v>
      </c>
      <c r="P45" s="27">
        <v>8.1999999999999993</v>
      </c>
      <c r="Q45" s="39">
        <v>9</v>
      </c>
      <c r="R45" s="74">
        <v>8.75</v>
      </c>
      <c r="S45" s="39">
        <v>0</v>
      </c>
      <c r="T45" s="44">
        <v>0</v>
      </c>
      <c r="U45" s="44">
        <v>0</v>
      </c>
      <c r="V45" s="44">
        <v>0</v>
      </c>
      <c r="W45" s="29"/>
      <c r="X45" s="132"/>
    </row>
    <row r="46" spans="1:24" ht="15" customHeight="1" x14ac:dyDescent="0.25">
      <c r="A46" s="161">
        <v>8</v>
      </c>
      <c r="B46" s="162" t="s">
        <v>358</v>
      </c>
      <c r="C46" s="165">
        <v>8.6</v>
      </c>
      <c r="D46" s="166">
        <v>12.5</v>
      </c>
      <c r="E46" s="65">
        <v>84</v>
      </c>
      <c r="F46" s="3">
        <f t="shared" si="5"/>
        <v>10.465116279069768</v>
      </c>
      <c r="G46" s="66">
        <v>2</v>
      </c>
      <c r="H46" s="67">
        <f t="shared" si="6"/>
        <v>-10.465116279069768</v>
      </c>
      <c r="I46" s="68"/>
      <c r="J46" s="29"/>
      <c r="K46" s="29"/>
      <c r="L46" s="87">
        <f t="shared" si="7"/>
        <v>0</v>
      </c>
      <c r="M46" s="132"/>
      <c r="N46" s="51">
        <v>8</v>
      </c>
      <c r="O46" s="145" t="s">
        <v>358</v>
      </c>
      <c r="P46" s="23">
        <v>12.5</v>
      </c>
      <c r="Q46" s="39">
        <v>15</v>
      </c>
      <c r="R46" s="74">
        <v>84</v>
      </c>
      <c r="S46" s="39">
        <v>0</v>
      </c>
      <c r="T46" s="44">
        <v>0</v>
      </c>
      <c r="U46" s="44">
        <v>0</v>
      </c>
      <c r="V46" s="44">
        <v>0</v>
      </c>
      <c r="W46" s="29"/>
      <c r="X46" s="132"/>
    </row>
    <row r="47" spans="1:24" ht="15" customHeight="1" x14ac:dyDescent="0.25">
      <c r="A47" s="161">
        <v>9</v>
      </c>
      <c r="B47" s="162" t="s">
        <v>359</v>
      </c>
      <c r="C47" s="165">
        <v>13.3</v>
      </c>
      <c r="D47" s="166">
        <v>27</v>
      </c>
      <c r="E47" s="65">
        <v>145</v>
      </c>
      <c r="F47" s="3">
        <f t="shared" si="5"/>
        <v>6.7669172932330826</v>
      </c>
      <c r="G47" s="66">
        <v>2</v>
      </c>
      <c r="H47" s="67">
        <f t="shared" si="6"/>
        <v>-6.7669172932330826</v>
      </c>
      <c r="I47" s="68"/>
      <c r="J47" s="29"/>
      <c r="K47" s="29"/>
      <c r="L47" s="87">
        <f t="shared" si="7"/>
        <v>0</v>
      </c>
      <c r="M47" s="132"/>
      <c r="N47" s="51">
        <v>9</v>
      </c>
      <c r="O47" s="145" t="s">
        <v>359</v>
      </c>
      <c r="P47" s="23">
        <v>27</v>
      </c>
      <c r="Q47" s="39">
        <v>36</v>
      </c>
      <c r="R47" s="74">
        <v>145</v>
      </c>
      <c r="S47" s="39">
        <v>0</v>
      </c>
      <c r="T47" s="44">
        <v>0</v>
      </c>
      <c r="U47" s="44">
        <v>0</v>
      </c>
      <c r="V47" s="44">
        <v>0</v>
      </c>
      <c r="W47" s="29"/>
      <c r="X47" s="132"/>
    </row>
    <row r="48" spans="1:24" ht="15" customHeight="1" x14ac:dyDescent="0.25">
      <c r="A48" s="89">
        <v>10</v>
      </c>
      <c r="B48" s="145" t="s">
        <v>360</v>
      </c>
      <c r="C48" s="269">
        <v>16.8</v>
      </c>
      <c r="D48" s="270">
        <v>14.5</v>
      </c>
      <c r="E48" s="65">
        <v>12</v>
      </c>
      <c r="F48" s="262" t="str">
        <f t="shared" si="5"/>
        <v>NO BET</v>
      </c>
      <c r="G48" s="263">
        <v>1</v>
      </c>
      <c r="H48" s="264">
        <f t="shared" si="6"/>
        <v>0</v>
      </c>
      <c r="I48" s="265"/>
      <c r="J48" s="250"/>
      <c r="K48" s="250"/>
      <c r="L48" s="201">
        <v>1.29</v>
      </c>
      <c r="M48" s="266"/>
      <c r="N48" s="232">
        <v>10</v>
      </c>
      <c r="O48" s="271" t="s">
        <v>360</v>
      </c>
      <c r="P48" s="270">
        <v>14.5</v>
      </c>
      <c r="Q48" s="268">
        <v>15.5</v>
      </c>
      <c r="R48" s="65">
        <v>12</v>
      </c>
      <c r="S48" s="268">
        <v>0</v>
      </c>
      <c r="T48" s="268">
        <v>0</v>
      </c>
      <c r="U48" s="268">
        <v>0</v>
      </c>
      <c r="V48" s="268">
        <v>0</v>
      </c>
      <c r="W48" s="250"/>
      <c r="X48" s="132"/>
    </row>
    <row r="49" spans="1:24" ht="15" customHeight="1" x14ac:dyDescent="0.25">
      <c r="A49" s="89">
        <v>11</v>
      </c>
      <c r="B49" s="145" t="s">
        <v>361</v>
      </c>
      <c r="C49" s="22">
        <v>14.9</v>
      </c>
      <c r="D49" s="23">
        <v>12.5</v>
      </c>
      <c r="E49" s="65">
        <v>20</v>
      </c>
      <c r="F49" s="3">
        <v>0</v>
      </c>
      <c r="G49" s="66"/>
      <c r="H49" s="67" t="b">
        <f t="shared" si="6"/>
        <v>0</v>
      </c>
      <c r="I49" s="68"/>
      <c r="J49" s="29" t="s">
        <v>87</v>
      </c>
      <c r="K49" s="29"/>
      <c r="L49" s="201">
        <v>1.03</v>
      </c>
      <c r="M49" s="132"/>
      <c r="N49" s="51">
        <v>11</v>
      </c>
      <c r="O49" s="145" t="s">
        <v>361</v>
      </c>
      <c r="P49" s="23">
        <v>12.5</v>
      </c>
      <c r="Q49" s="39">
        <v>14</v>
      </c>
      <c r="R49" s="74">
        <v>20</v>
      </c>
      <c r="S49" s="39">
        <v>0</v>
      </c>
      <c r="T49" s="44">
        <v>0</v>
      </c>
      <c r="U49" s="44">
        <v>0</v>
      </c>
      <c r="V49" s="44">
        <v>0</v>
      </c>
      <c r="W49" s="29"/>
      <c r="X49" s="132"/>
    </row>
    <row r="50" spans="1:24" ht="15" hidden="1" customHeight="1" x14ac:dyDescent="0.25">
      <c r="A50" s="89">
        <v>12</v>
      </c>
      <c r="B50" s="42"/>
      <c r="C50" s="22">
        <v>0</v>
      </c>
      <c r="D50" s="23">
        <v>0</v>
      </c>
      <c r="E50" s="65">
        <f t="shared" ref="E50:E62" si="8">D50</f>
        <v>0</v>
      </c>
      <c r="F50" s="3" t="str">
        <f t="shared" si="5"/>
        <v>NO BET</v>
      </c>
      <c r="G50" s="66"/>
      <c r="H50" s="67">
        <f t="shared" si="6"/>
        <v>0</v>
      </c>
      <c r="I50" s="68"/>
      <c r="J50" s="29"/>
      <c r="K50" s="29"/>
      <c r="L50" s="88">
        <f t="shared" ref="L50:L62" si="9">SUM(I50*J50*K50)</f>
        <v>0</v>
      </c>
      <c r="M50" s="132"/>
      <c r="N50" s="51">
        <v>12</v>
      </c>
      <c r="O50" s="42"/>
      <c r="P50" s="39">
        <v>0</v>
      </c>
      <c r="Q50" s="39">
        <v>0</v>
      </c>
      <c r="R50" s="39">
        <v>0</v>
      </c>
      <c r="S50" s="39">
        <v>0</v>
      </c>
      <c r="T50" s="44">
        <v>0</v>
      </c>
      <c r="U50" s="44">
        <v>0</v>
      </c>
      <c r="V50" s="44">
        <v>0</v>
      </c>
      <c r="W50" s="29"/>
      <c r="X50" s="132"/>
    </row>
    <row r="51" spans="1:24" ht="15" hidden="1" customHeight="1" x14ac:dyDescent="0.25">
      <c r="A51" s="89">
        <v>13</v>
      </c>
      <c r="B51" s="42"/>
      <c r="C51" s="22">
        <v>0</v>
      </c>
      <c r="D51" s="23">
        <v>0</v>
      </c>
      <c r="E51" s="65">
        <f t="shared" si="8"/>
        <v>0</v>
      </c>
      <c r="F51" s="3" t="str">
        <f t="shared" si="5"/>
        <v>NO BET</v>
      </c>
      <c r="G51" s="66"/>
      <c r="H51" s="67">
        <f t="shared" si="6"/>
        <v>0</v>
      </c>
      <c r="I51" s="68"/>
      <c r="J51" s="29"/>
      <c r="K51" s="29"/>
      <c r="L51" s="88">
        <f t="shared" si="9"/>
        <v>0</v>
      </c>
      <c r="M51" s="132"/>
      <c r="N51" s="51">
        <v>13</v>
      </c>
      <c r="O51" s="42"/>
      <c r="P51" s="39">
        <v>0</v>
      </c>
      <c r="Q51" s="39">
        <v>0</v>
      </c>
      <c r="R51" s="39">
        <v>0</v>
      </c>
      <c r="S51" s="39">
        <v>0</v>
      </c>
      <c r="T51" s="44">
        <v>0</v>
      </c>
      <c r="U51" s="44">
        <v>0</v>
      </c>
      <c r="V51" s="44">
        <v>0</v>
      </c>
      <c r="W51" s="29"/>
      <c r="X51" s="132"/>
    </row>
    <row r="52" spans="1:24" ht="15" hidden="1" customHeight="1" x14ac:dyDescent="0.25">
      <c r="A52" s="89">
        <v>14</v>
      </c>
      <c r="B52" s="42"/>
      <c r="C52" s="22">
        <v>0</v>
      </c>
      <c r="D52" s="23">
        <v>0</v>
      </c>
      <c r="E52" s="65">
        <f t="shared" si="8"/>
        <v>0</v>
      </c>
      <c r="F52" s="3" t="str">
        <f t="shared" si="5"/>
        <v>NO BET</v>
      </c>
      <c r="G52" s="66"/>
      <c r="H52" s="67">
        <f t="shared" si="6"/>
        <v>0</v>
      </c>
      <c r="I52" s="68"/>
      <c r="J52" s="29"/>
      <c r="K52" s="29"/>
      <c r="L52" s="88">
        <f t="shared" si="9"/>
        <v>0</v>
      </c>
      <c r="M52" s="132"/>
      <c r="N52" s="51">
        <v>14</v>
      </c>
      <c r="O52" s="42"/>
      <c r="P52" s="39">
        <v>0</v>
      </c>
      <c r="Q52" s="39">
        <v>0</v>
      </c>
      <c r="R52" s="39">
        <v>0</v>
      </c>
      <c r="S52" s="39">
        <v>0</v>
      </c>
      <c r="T52" s="44">
        <v>0</v>
      </c>
      <c r="U52" s="44">
        <v>0</v>
      </c>
      <c r="V52" s="44">
        <v>0</v>
      </c>
      <c r="W52" s="29"/>
      <c r="X52" s="132"/>
    </row>
    <row r="53" spans="1:24" ht="15" hidden="1" customHeight="1" x14ac:dyDescent="0.25">
      <c r="A53" s="89">
        <v>15</v>
      </c>
      <c r="B53" s="45"/>
      <c r="C53" s="26">
        <v>0</v>
      </c>
      <c r="D53" s="27">
        <v>0</v>
      </c>
      <c r="E53" s="61">
        <f t="shared" si="8"/>
        <v>0</v>
      </c>
      <c r="F53" s="46" t="str">
        <f t="shared" si="5"/>
        <v>NO BET</v>
      </c>
      <c r="G53" s="62"/>
      <c r="H53" s="63">
        <f t="shared" si="6"/>
        <v>0</v>
      </c>
      <c r="I53" s="64"/>
      <c r="J53" s="47"/>
      <c r="K53" s="47"/>
      <c r="L53" s="88">
        <f t="shared" si="9"/>
        <v>0</v>
      </c>
      <c r="M53" s="132"/>
      <c r="N53" s="47">
        <v>15</v>
      </c>
      <c r="O53" s="45"/>
      <c r="P53" s="48">
        <v>0</v>
      </c>
      <c r="Q53" s="48">
        <v>0</v>
      </c>
      <c r="R53" s="48">
        <v>0</v>
      </c>
      <c r="S53" s="48">
        <v>0</v>
      </c>
      <c r="T53" s="49">
        <v>0</v>
      </c>
      <c r="U53" s="49">
        <v>0</v>
      </c>
      <c r="V53" s="49">
        <v>0</v>
      </c>
      <c r="W53" s="29"/>
      <c r="X53" s="132"/>
    </row>
    <row r="54" spans="1:24" ht="15" hidden="1" customHeight="1" x14ac:dyDescent="0.25">
      <c r="A54" s="89">
        <v>16</v>
      </c>
      <c r="B54" s="42"/>
      <c r="C54" s="22">
        <v>0</v>
      </c>
      <c r="D54" s="23">
        <v>0</v>
      </c>
      <c r="E54" s="65">
        <f t="shared" si="8"/>
        <v>0</v>
      </c>
      <c r="F54" s="3" t="str">
        <f t="shared" si="5"/>
        <v>NO BET</v>
      </c>
      <c r="G54" s="66"/>
      <c r="H54" s="67">
        <f t="shared" si="6"/>
        <v>0</v>
      </c>
      <c r="I54" s="68"/>
      <c r="J54" s="29"/>
      <c r="K54" s="29"/>
      <c r="L54" s="88">
        <f t="shared" si="9"/>
        <v>0</v>
      </c>
      <c r="M54" s="132"/>
      <c r="N54" s="51">
        <v>16</v>
      </c>
      <c r="O54" s="42"/>
      <c r="P54" s="39">
        <v>0</v>
      </c>
      <c r="Q54" s="39">
        <v>0</v>
      </c>
      <c r="R54" s="39">
        <v>0</v>
      </c>
      <c r="S54" s="39">
        <v>0</v>
      </c>
      <c r="T54" s="44">
        <v>0</v>
      </c>
      <c r="U54" s="44">
        <v>0</v>
      </c>
      <c r="V54" s="44">
        <v>0</v>
      </c>
      <c r="W54" s="29"/>
      <c r="X54" s="132"/>
    </row>
    <row r="55" spans="1:24" ht="15" hidden="1" customHeight="1" x14ac:dyDescent="0.3">
      <c r="A55" s="89">
        <v>17</v>
      </c>
      <c r="B55" s="28"/>
      <c r="C55" s="22">
        <v>0</v>
      </c>
      <c r="D55" s="23">
        <v>0</v>
      </c>
      <c r="E55" s="65">
        <f t="shared" si="8"/>
        <v>0</v>
      </c>
      <c r="F55" s="3" t="str">
        <f t="shared" si="5"/>
        <v>NO BET</v>
      </c>
      <c r="G55" s="66"/>
      <c r="H55" s="67">
        <f t="shared" si="6"/>
        <v>0</v>
      </c>
      <c r="I55" s="68"/>
      <c r="J55" s="29"/>
      <c r="K55" s="29"/>
      <c r="L55" s="88">
        <f t="shared" si="9"/>
        <v>0</v>
      </c>
      <c r="M55" s="132"/>
      <c r="N55" s="51">
        <v>17</v>
      </c>
      <c r="O55" s="40"/>
      <c r="P55" s="39">
        <v>0</v>
      </c>
      <c r="Q55" s="39">
        <v>0</v>
      </c>
      <c r="R55" s="39">
        <v>0</v>
      </c>
      <c r="S55" s="39">
        <v>0</v>
      </c>
      <c r="T55" s="44">
        <v>0</v>
      </c>
      <c r="U55" s="44">
        <v>0</v>
      </c>
      <c r="V55" s="44">
        <v>0</v>
      </c>
      <c r="W55" s="29"/>
      <c r="X55" s="132"/>
    </row>
    <row r="56" spans="1:24" ht="15" hidden="1" customHeight="1" x14ac:dyDescent="0.3">
      <c r="A56" s="89">
        <v>18</v>
      </c>
      <c r="B56" s="28"/>
      <c r="C56" s="22">
        <v>0</v>
      </c>
      <c r="D56" s="23">
        <v>0</v>
      </c>
      <c r="E56" s="65">
        <f t="shared" si="8"/>
        <v>0</v>
      </c>
      <c r="F56" s="3" t="str">
        <f t="shared" si="5"/>
        <v>NO BET</v>
      </c>
      <c r="G56" s="66"/>
      <c r="H56" s="67">
        <f t="shared" si="6"/>
        <v>0</v>
      </c>
      <c r="I56" s="68"/>
      <c r="J56" s="29"/>
      <c r="K56" s="29"/>
      <c r="L56" s="88">
        <f t="shared" si="9"/>
        <v>0</v>
      </c>
      <c r="M56" s="132"/>
      <c r="N56" s="51">
        <v>18</v>
      </c>
      <c r="O56" s="40"/>
      <c r="P56" s="39">
        <v>0</v>
      </c>
      <c r="Q56" s="39">
        <v>0</v>
      </c>
      <c r="R56" s="39">
        <v>0</v>
      </c>
      <c r="S56" s="39">
        <v>0</v>
      </c>
      <c r="T56" s="44">
        <v>0</v>
      </c>
      <c r="U56" s="44">
        <v>0</v>
      </c>
      <c r="V56" s="44">
        <v>0</v>
      </c>
      <c r="W56" s="29"/>
      <c r="X56" s="132"/>
    </row>
    <row r="57" spans="1:24" ht="15" hidden="1" customHeight="1" x14ac:dyDescent="0.3">
      <c r="A57" s="89">
        <v>19</v>
      </c>
      <c r="B57" s="28"/>
      <c r="C57" s="22">
        <v>0</v>
      </c>
      <c r="D57" s="23">
        <v>0</v>
      </c>
      <c r="E57" s="65">
        <f t="shared" si="8"/>
        <v>0</v>
      </c>
      <c r="F57" s="3" t="str">
        <f t="shared" si="5"/>
        <v>NO BET</v>
      </c>
      <c r="G57" s="66"/>
      <c r="H57" s="67">
        <f t="shared" si="6"/>
        <v>0</v>
      </c>
      <c r="I57" s="68"/>
      <c r="J57" s="29"/>
      <c r="K57" s="29"/>
      <c r="L57" s="88">
        <f t="shared" si="9"/>
        <v>0</v>
      </c>
      <c r="M57" s="132"/>
      <c r="N57" s="51">
        <v>19</v>
      </c>
      <c r="O57" s="40"/>
      <c r="P57" s="39">
        <v>0</v>
      </c>
      <c r="Q57" s="39">
        <v>0</v>
      </c>
      <c r="R57" s="39">
        <v>0</v>
      </c>
      <c r="S57" s="39">
        <v>0</v>
      </c>
      <c r="T57" s="44">
        <v>0</v>
      </c>
      <c r="U57" s="44">
        <v>0</v>
      </c>
      <c r="V57" s="44">
        <v>0</v>
      </c>
      <c r="W57" s="29"/>
      <c r="X57" s="132"/>
    </row>
    <row r="58" spans="1:24" ht="15" hidden="1" customHeight="1" x14ac:dyDescent="0.3">
      <c r="A58" s="89">
        <v>20</v>
      </c>
      <c r="B58" s="28"/>
      <c r="C58" s="22">
        <v>0</v>
      </c>
      <c r="D58" s="23">
        <v>0</v>
      </c>
      <c r="E58" s="65">
        <f t="shared" si="8"/>
        <v>0</v>
      </c>
      <c r="F58" s="3" t="str">
        <f t="shared" si="5"/>
        <v>NO BET</v>
      </c>
      <c r="G58" s="66"/>
      <c r="H58" s="67">
        <f t="shared" si="6"/>
        <v>0</v>
      </c>
      <c r="I58" s="69"/>
      <c r="J58" s="29"/>
      <c r="K58" s="29"/>
      <c r="L58" s="88">
        <f t="shared" si="9"/>
        <v>0</v>
      </c>
      <c r="M58" s="132"/>
      <c r="N58" s="51">
        <v>20</v>
      </c>
      <c r="O58" s="40"/>
      <c r="P58" s="39">
        <v>0</v>
      </c>
      <c r="Q58" s="39">
        <v>0</v>
      </c>
      <c r="R58" s="39">
        <v>0</v>
      </c>
      <c r="S58" s="39">
        <v>0</v>
      </c>
      <c r="T58" s="44">
        <v>0</v>
      </c>
      <c r="U58" s="44">
        <v>0</v>
      </c>
      <c r="V58" s="44">
        <v>0</v>
      </c>
      <c r="W58" s="29"/>
      <c r="X58" s="132"/>
    </row>
    <row r="59" spans="1:24" ht="15" hidden="1" customHeight="1" x14ac:dyDescent="0.3">
      <c r="A59" s="89">
        <v>21</v>
      </c>
      <c r="B59" s="30"/>
      <c r="C59" s="22">
        <v>0</v>
      </c>
      <c r="D59" s="23">
        <v>0</v>
      </c>
      <c r="E59" s="65">
        <f t="shared" si="8"/>
        <v>0</v>
      </c>
      <c r="F59" s="3" t="str">
        <f t="shared" si="5"/>
        <v>NO BET</v>
      </c>
      <c r="G59" s="66"/>
      <c r="H59" s="67">
        <f t="shared" si="6"/>
        <v>0</v>
      </c>
      <c r="I59" s="68"/>
      <c r="J59" s="29"/>
      <c r="K59" s="29"/>
      <c r="L59" s="88">
        <f t="shared" si="9"/>
        <v>0</v>
      </c>
      <c r="M59" s="132"/>
      <c r="N59" s="51">
        <v>21</v>
      </c>
      <c r="O59" s="40"/>
      <c r="P59" s="39">
        <v>0</v>
      </c>
      <c r="Q59" s="39">
        <v>0</v>
      </c>
      <c r="R59" s="39">
        <v>0</v>
      </c>
      <c r="S59" s="39">
        <v>0</v>
      </c>
      <c r="T59" s="44">
        <v>0</v>
      </c>
      <c r="U59" s="44">
        <v>0</v>
      </c>
      <c r="V59" s="44">
        <v>0</v>
      </c>
      <c r="W59" s="29"/>
      <c r="X59" s="132"/>
    </row>
    <row r="60" spans="1:24" ht="15" hidden="1" customHeight="1" x14ac:dyDescent="0.3">
      <c r="A60" s="89">
        <v>22</v>
      </c>
      <c r="B60" s="28"/>
      <c r="C60" s="26">
        <v>0</v>
      </c>
      <c r="D60" s="27">
        <v>0</v>
      </c>
      <c r="E60" s="65">
        <f t="shared" si="8"/>
        <v>0</v>
      </c>
      <c r="F60" s="3" t="str">
        <f t="shared" si="5"/>
        <v>NO BET</v>
      </c>
      <c r="G60" s="66"/>
      <c r="H60" s="67">
        <f t="shared" si="6"/>
        <v>0</v>
      </c>
      <c r="I60" s="68"/>
      <c r="J60" s="29"/>
      <c r="K60" s="29"/>
      <c r="L60" s="88">
        <f t="shared" si="9"/>
        <v>0</v>
      </c>
      <c r="M60" s="132"/>
      <c r="N60" s="51">
        <v>22</v>
      </c>
      <c r="O60" s="40"/>
      <c r="P60" s="39">
        <v>0</v>
      </c>
      <c r="Q60" s="39">
        <v>0</v>
      </c>
      <c r="R60" s="39">
        <v>0</v>
      </c>
      <c r="S60" s="39">
        <v>0</v>
      </c>
      <c r="T60" s="44">
        <v>0</v>
      </c>
      <c r="U60" s="44">
        <v>0</v>
      </c>
      <c r="V60" s="44">
        <v>0</v>
      </c>
      <c r="W60" s="29"/>
      <c r="X60" s="132"/>
    </row>
    <row r="61" spans="1:24" ht="15" hidden="1" customHeight="1" x14ac:dyDescent="0.3">
      <c r="A61" s="89">
        <v>23</v>
      </c>
      <c r="B61" s="28"/>
      <c r="C61" s="22">
        <v>0</v>
      </c>
      <c r="D61" s="23">
        <v>0</v>
      </c>
      <c r="E61" s="65">
        <f t="shared" si="8"/>
        <v>0</v>
      </c>
      <c r="F61" s="3" t="str">
        <f t="shared" si="5"/>
        <v>NO BET</v>
      </c>
      <c r="G61" s="66"/>
      <c r="H61" s="67">
        <f t="shared" si="6"/>
        <v>0</v>
      </c>
      <c r="I61" s="68"/>
      <c r="J61" s="29"/>
      <c r="K61" s="29"/>
      <c r="L61" s="88">
        <f t="shared" si="9"/>
        <v>0</v>
      </c>
      <c r="M61" s="132"/>
      <c r="N61" s="51">
        <v>23</v>
      </c>
      <c r="O61" s="40"/>
      <c r="P61" s="39">
        <v>0</v>
      </c>
      <c r="Q61" s="39">
        <v>0</v>
      </c>
      <c r="R61" s="39">
        <v>0</v>
      </c>
      <c r="S61" s="39">
        <v>0</v>
      </c>
      <c r="T61" s="44">
        <v>0</v>
      </c>
      <c r="U61" s="44">
        <v>0</v>
      </c>
      <c r="V61" s="44">
        <v>0</v>
      </c>
      <c r="W61" s="29"/>
      <c r="X61" s="132"/>
    </row>
    <row r="62" spans="1:24" ht="15" hidden="1" customHeight="1" x14ac:dyDescent="0.3">
      <c r="A62" s="89">
        <v>24</v>
      </c>
      <c r="B62" s="28"/>
      <c r="C62" s="22">
        <v>0</v>
      </c>
      <c r="D62" s="23">
        <v>0</v>
      </c>
      <c r="E62" s="65">
        <f t="shared" si="8"/>
        <v>0</v>
      </c>
      <c r="F62" s="3" t="str">
        <f t="shared" si="5"/>
        <v>NO BET</v>
      </c>
      <c r="G62" s="66"/>
      <c r="H62" s="67">
        <f t="shared" si="6"/>
        <v>0</v>
      </c>
      <c r="I62" s="68"/>
      <c r="J62" s="29"/>
      <c r="K62" s="29"/>
      <c r="L62" s="88">
        <f t="shared" si="9"/>
        <v>0</v>
      </c>
      <c r="M62" s="132"/>
      <c r="N62" s="51">
        <v>24</v>
      </c>
      <c r="O62" s="40"/>
      <c r="P62" s="39">
        <v>0</v>
      </c>
      <c r="Q62" s="39">
        <v>0</v>
      </c>
      <c r="R62" s="39">
        <v>0</v>
      </c>
      <c r="S62" s="39">
        <v>0</v>
      </c>
      <c r="T62" s="44">
        <v>0</v>
      </c>
      <c r="U62" s="44">
        <v>0</v>
      </c>
      <c r="V62" s="44">
        <v>0</v>
      </c>
      <c r="W62" s="29"/>
      <c r="X62" s="132"/>
    </row>
    <row r="63" spans="1:24" ht="15" customHeight="1" x14ac:dyDescent="0.25">
      <c r="N63" s="321"/>
      <c r="O63" s="321"/>
      <c r="P63" s="321"/>
      <c r="Q63" s="321"/>
      <c r="R63" s="321"/>
      <c r="S63" s="321"/>
      <c r="T63" s="321"/>
      <c r="U63" s="29"/>
      <c r="V63" s="91"/>
    </row>
    <row r="64" spans="1:24" ht="15" customHeight="1" x14ac:dyDescent="0.25">
      <c r="A64" s="24"/>
      <c r="B64" s="209" t="s">
        <v>213</v>
      </c>
      <c r="C64" s="2"/>
      <c r="D64" s="4"/>
      <c r="E64" s="5" t="s">
        <v>11</v>
      </c>
      <c r="F64" s="6">
        <f>SUM(F39:F62)</f>
        <v>62.060786215008989</v>
      </c>
      <c r="G64" s="7" t="s">
        <v>12</v>
      </c>
      <c r="H64" s="6">
        <f>SUM(H39:H63)</f>
        <v>-62.060786215008989</v>
      </c>
      <c r="N64" s="136"/>
      <c r="O64" s="321"/>
      <c r="P64" s="321"/>
      <c r="Q64" s="136"/>
      <c r="R64" s="136"/>
      <c r="S64" s="136"/>
      <c r="T64" s="136"/>
      <c r="U64" s="139" t="s">
        <v>18</v>
      </c>
      <c r="V64" s="140" t="s">
        <v>438</v>
      </c>
      <c r="W64" s="141"/>
    </row>
    <row r="65" spans="1:24" ht="15" customHeight="1" x14ac:dyDescent="0.25">
      <c r="A65" s="73"/>
      <c r="B65" s="73"/>
      <c r="C65" s="15"/>
      <c r="D65" s="12"/>
      <c r="E65" s="74"/>
      <c r="F65" s="14"/>
      <c r="G65" s="71"/>
      <c r="H65" s="73"/>
      <c r="N65" s="16"/>
    </row>
    <row r="66" spans="1:24" ht="15" customHeight="1" x14ac:dyDescent="0.25">
      <c r="A66" s="50" t="s">
        <v>6</v>
      </c>
      <c r="B66" s="8" t="s">
        <v>14</v>
      </c>
      <c r="C66" s="323" t="s">
        <v>74</v>
      </c>
      <c r="D66" s="323"/>
      <c r="E66" s="320" t="s">
        <v>10</v>
      </c>
      <c r="F66" s="327">
        <v>0.9</v>
      </c>
      <c r="G66" s="328" t="s">
        <v>2</v>
      </c>
      <c r="H66" s="329">
        <v>100</v>
      </c>
      <c r="I66" s="144" t="s">
        <v>1</v>
      </c>
      <c r="J66" s="330" t="s">
        <v>21</v>
      </c>
      <c r="K66" s="330" t="s">
        <v>21</v>
      </c>
      <c r="L66" s="9"/>
      <c r="N66" s="50" t="s">
        <v>6</v>
      </c>
      <c r="O66" s="8" t="s">
        <v>14</v>
      </c>
      <c r="P66" s="31"/>
      <c r="Q66" s="31"/>
      <c r="R66" s="31"/>
      <c r="S66" s="31"/>
      <c r="T66" s="31"/>
      <c r="U66" s="31"/>
      <c r="V66" s="31"/>
      <c r="W66" s="143" t="s">
        <v>56</v>
      </c>
    </row>
    <row r="67" spans="1:24" ht="15" customHeight="1" x14ac:dyDescent="0.25">
      <c r="A67" s="8" t="s">
        <v>7</v>
      </c>
      <c r="B67" s="43">
        <v>9</v>
      </c>
      <c r="C67" s="323" t="s">
        <v>364</v>
      </c>
      <c r="D67" s="323"/>
      <c r="E67" s="320"/>
      <c r="F67" s="327"/>
      <c r="G67" s="328"/>
      <c r="H67" s="329"/>
      <c r="I67" s="322" t="s">
        <v>61</v>
      </c>
      <c r="J67" s="330"/>
      <c r="K67" s="330"/>
      <c r="L67" s="8"/>
      <c r="M67" s="2"/>
      <c r="N67" s="8" t="s">
        <v>7</v>
      </c>
      <c r="O67" s="50">
        <v>9</v>
      </c>
      <c r="P67" s="33"/>
      <c r="Q67" s="33"/>
      <c r="R67" s="33"/>
      <c r="S67" s="33"/>
      <c r="T67" s="33"/>
      <c r="U67" s="33"/>
      <c r="V67" s="32"/>
      <c r="W67" s="143" t="s">
        <v>57</v>
      </c>
      <c r="X67" s="2"/>
    </row>
    <row r="68" spans="1:24" ht="15" customHeight="1" x14ac:dyDescent="0.25">
      <c r="A68" s="9"/>
      <c r="B68" s="9" t="s">
        <v>363</v>
      </c>
      <c r="C68" s="9"/>
      <c r="D68" s="322" t="s">
        <v>25</v>
      </c>
      <c r="E68" s="331" t="s">
        <v>26</v>
      </c>
      <c r="F68" s="9"/>
      <c r="G68" s="9"/>
      <c r="H68" s="9"/>
      <c r="I68" s="322"/>
      <c r="J68" s="142" t="s">
        <v>45</v>
      </c>
      <c r="K68" s="333" t="s">
        <v>59</v>
      </c>
      <c r="L68" s="134" t="s">
        <v>27</v>
      </c>
      <c r="M68" s="2"/>
      <c r="N68" s="32"/>
      <c r="O68" s="33"/>
      <c r="P68" s="33" t="s">
        <v>19</v>
      </c>
      <c r="Q68" s="33"/>
      <c r="R68" s="33"/>
      <c r="S68" s="33"/>
      <c r="T68" s="33" t="s">
        <v>20</v>
      </c>
      <c r="U68" s="34"/>
      <c r="V68" s="34"/>
      <c r="W68" s="322" t="s">
        <v>39</v>
      </c>
      <c r="X68" s="2"/>
    </row>
    <row r="69" spans="1:24" ht="15" customHeight="1" x14ac:dyDescent="0.25">
      <c r="A69" s="1" t="s">
        <v>15</v>
      </c>
      <c r="B69" s="25"/>
      <c r="C69" s="1" t="s">
        <v>8</v>
      </c>
      <c r="D69" s="322"/>
      <c r="E69" s="331"/>
      <c r="F69" s="1" t="s">
        <v>0</v>
      </c>
      <c r="G69" s="1" t="s">
        <v>9</v>
      </c>
      <c r="H69" s="1" t="s">
        <v>3</v>
      </c>
      <c r="I69" s="322"/>
      <c r="J69" s="142" t="s">
        <v>30</v>
      </c>
      <c r="K69" s="333"/>
      <c r="L69" s="134" t="s">
        <v>28</v>
      </c>
      <c r="N69" s="35" t="s">
        <v>16</v>
      </c>
      <c r="O69" s="35" t="s">
        <v>17</v>
      </c>
      <c r="P69" s="36" t="s">
        <v>67</v>
      </c>
      <c r="Q69" s="37" t="s">
        <v>68</v>
      </c>
      <c r="R69" s="37" t="s">
        <v>62</v>
      </c>
      <c r="S69" s="37" t="s">
        <v>63</v>
      </c>
      <c r="T69" s="37" t="s">
        <v>64</v>
      </c>
      <c r="U69" s="37" t="s">
        <v>65</v>
      </c>
      <c r="V69" s="37" t="s">
        <v>66</v>
      </c>
      <c r="W69" s="322"/>
    </row>
    <row r="70" spans="1:24" ht="15" customHeight="1" x14ac:dyDescent="0.25">
      <c r="A70" s="89">
        <v>1</v>
      </c>
      <c r="B70" s="145" t="s">
        <v>365</v>
      </c>
      <c r="C70" s="260">
        <v>101</v>
      </c>
      <c r="D70" s="261">
        <v>18</v>
      </c>
      <c r="E70" s="61">
        <v>13.8</v>
      </c>
      <c r="F70" s="285" t="str">
        <f t="shared" ref="F70:F93" si="10">IF(I70="B", $H$4/C70*$F$4,IF(E70&lt;=C70,$I$4,IF(E70&gt;C70,SUM($H$4/C70*$F$4,0,ROUNDUP(,0)))))</f>
        <v>NO BET</v>
      </c>
      <c r="G70" s="286">
        <v>1</v>
      </c>
      <c r="H70" s="287">
        <f>IF(F70="NO BET",0,IF(G70&gt;1,F70*-1,IF(G70=1,SUM(F70*E70-F70,0))))</f>
        <v>0</v>
      </c>
      <c r="I70" s="288"/>
      <c r="J70" s="289"/>
      <c r="K70" s="289"/>
      <c r="L70" s="201">
        <f>SUM(I70*J70*K70)</f>
        <v>0</v>
      </c>
      <c r="M70" s="266"/>
      <c r="N70" s="289">
        <v>1</v>
      </c>
      <c r="O70" s="271" t="s">
        <v>365</v>
      </c>
      <c r="P70" s="261">
        <v>18</v>
      </c>
      <c r="Q70" s="290">
        <v>18.5</v>
      </c>
      <c r="R70" s="290">
        <v>0</v>
      </c>
      <c r="S70" s="290">
        <v>0</v>
      </c>
      <c r="T70" s="290">
        <v>0</v>
      </c>
      <c r="U70" s="290">
        <v>0</v>
      </c>
      <c r="V70" s="290">
        <v>0</v>
      </c>
      <c r="W70" s="250"/>
      <c r="X70" s="132"/>
    </row>
    <row r="71" spans="1:24" ht="15" customHeight="1" x14ac:dyDescent="0.25">
      <c r="A71" s="161">
        <v>2</v>
      </c>
      <c r="B71" s="162" t="s">
        <v>366</v>
      </c>
      <c r="C71" s="163">
        <v>7.5</v>
      </c>
      <c r="D71" s="164">
        <v>12.5</v>
      </c>
      <c r="E71" s="65">
        <v>21</v>
      </c>
      <c r="F71" s="3">
        <f t="shared" si="10"/>
        <v>12</v>
      </c>
      <c r="G71" s="66">
        <v>2</v>
      </c>
      <c r="H71" s="67">
        <f t="shared" ref="H71:H93" si="11">IF(F71="NO BET",0,IF(G71&gt;1,F71*-1,IF(G71=1,SUM(F71*E71-F71,0))))</f>
        <v>-12</v>
      </c>
      <c r="I71" s="68"/>
      <c r="J71" s="29"/>
      <c r="K71" s="29" t="s">
        <v>87</v>
      </c>
      <c r="L71" s="87">
        <v>0</v>
      </c>
      <c r="M71" s="132"/>
      <c r="N71" s="51">
        <v>2</v>
      </c>
      <c r="O71" s="145" t="s">
        <v>366</v>
      </c>
      <c r="P71" s="196">
        <v>12.5</v>
      </c>
      <c r="Q71" s="39">
        <v>13.5</v>
      </c>
      <c r="R71" s="39">
        <v>0</v>
      </c>
      <c r="S71" s="39">
        <v>0</v>
      </c>
      <c r="T71" s="44">
        <v>0</v>
      </c>
      <c r="U71" s="44">
        <v>0</v>
      </c>
      <c r="V71" s="44">
        <v>0</v>
      </c>
      <c r="W71" s="29"/>
      <c r="X71" s="132"/>
    </row>
    <row r="72" spans="1:24" ht="15" customHeight="1" x14ac:dyDescent="0.25">
      <c r="A72" s="190">
        <v>3</v>
      </c>
      <c r="B72" s="191" t="s">
        <v>410</v>
      </c>
      <c r="C72" s="192">
        <v>5.5</v>
      </c>
      <c r="D72" s="193">
        <v>9.1999999999999993</v>
      </c>
      <c r="E72" s="182">
        <v>6.9</v>
      </c>
      <c r="F72" s="183">
        <f t="shared" si="10"/>
        <v>16.363636363636367</v>
      </c>
      <c r="G72" s="184">
        <v>2</v>
      </c>
      <c r="H72" s="185">
        <f t="shared" si="11"/>
        <v>-16.363636363636367</v>
      </c>
      <c r="I72" s="69"/>
      <c r="J72" s="29"/>
      <c r="K72" s="29" t="s">
        <v>87</v>
      </c>
      <c r="L72" s="194">
        <v>0</v>
      </c>
      <c r="M72" s="187"/>
      <c r="N72" s="29">
        <v>3</v>
      </c>
      <c r="O72" s="195" t="s">
        <v>410</v>
      </c>
      <c r="P72" s="197">
        <v>9.1999999999999993</v>
      </c>
      <c r="Q72" s="188">
        <v>8</v>
      </c>
      <c r="R72" s="188">
        <v>0</v>
      </c>
      <c r="S72" s="188">
        <v>0</v>
      </c>
      <c r="T72" s="189">
        <v>0</v>
      </c>
      <c r="U72" s="189">
        <v>0</v>
      </c>
      <c r="V72" s="189">
        <v>0</v>
      </c>
      <c r="W72" s="29"/>
      <c r="X72" s="132"/>
    </row>
    <row r="73" spans="1:24" ht="15" customHeight="1" x14ac:dyDescent="0.25">
      <c r="A73" s="161">
        <v>4</v>
      </c>
      <c r="B73" s="162" t="s">
        <v>367</v>
      </c>
      <c r="C73" s="165">
        <v>9.5</v>
      </c>
      <c r="D73" s="166">
        <v>21</v>
      </c>
      <c r="E73" s="65">
        <v>23</v>
      </c>
      <c r="F73" s="3">
        <f t="shared" si="10"/>
        <v>9.4736842105263168</v>
      </c>
      <c r="G73" s="66">
        <v>2</v>
      </c>
      <c r="H73" s="67">
        <f t="shared" si="11"/>
        <v>-9.4736842105263168</v>
      </c>
      <c r="I73" s="68"/>
      <c r="J73" s="29"/>
      <c r="K73" s="29" t="s">
        <v>87</v>
      </c>
      <c r="L73" s="87">
        <v>0</v>
      </c>
      <c r="M73" s="132"/>
      <c r="N73" s="51">
        <v>4</v>
      </c>
      <c r="O73" s="145" t="s">
        <v>367</v>
      </c>
      <c r="P73" s="198">
        <v>21</v>
      </c>
      <c r="Q73" s="39">
        <v>22</v>
      </c>
      <c r="R73" s="39">
        <v>0</v>
      </c>
      <c r="S73" s="39">
        <v>0</v>
      </c>
      <c r="T73" s="44">
        <v>0</v>
      </c>
      <c r="U73" s="44">
        <v>0</v>
      </c>
      <c r="V73" s="44">
        <v>0</v>
      </c>
      <c r="W73" s="29"/>
      <c r="X73" s="132"/>
    </row>
    <row r="74" spans="1:24" ht="15" customHeight="1" x14ac:dyDescent="0.25">
      <c r="A74" s="167">
        <v>5</v>
      </c>
      <c r="B74" s="168" t="s">
        <v>368</v>
      </c>
      <c r="C74" s="171">
        <v>16.3</v>
      </c>
      <c r="D74" s="172">
        <v>12.5</v>
      </c>
      <c r="E74" s="65">
        <v>16</v>
      </c>
      <c r="F74" s="3" t="str">
        <f t="shared" si="10"/>
        <v>NO BET</v>
      </c>
      <c r="G74" s="66"/>
      <c r="H74" s="67">
        <f t="shared" si="11"/>
        <v>0</v>
      </c>
      <c r="I74" s="68"/>
      <c r="J74" s="29"/>
      <c r="K74" s="29" t="s">
        <v>87</v>
      </c>
      <c r="L74" s="87">
        <v>0</v>
      </c>
      <c r="M74" s="132"/>
      <c r="N74" s="51">
        <v>5</v>
      </c>
      <c r="O74" s="145" t="s">
        <v>368</v>
      </c>
      <c r="P74" s="198">
        <v>12.5</v>
      </c>
      <c r="Q74" s="39">
        <v>13.5</v>
      </c>
      <c r="R74" s="39">
        <v>0</v>
      </c>
      <c r="S74" s="39">
        <v>0</v>
      </c>
      <c r="T74" s="44">
        <v>0</v>
      </c>
      <c r="U74" s="44">
        <v>0</v>
      </c>
      <c r="V74" s="44">
        <v>0</v>
      </c>
      <c r="W74" s="29"/>
      <c r="X74" s="132"/>
    </row>
    <row r="75" spans="1:24" ht="15" customHeight="1" x14ac:dyDescent="0.25">
      <c r="A75" s="167">
        <v>6</v>
      </c>
      <c r="B75" s="168" t="s">
        <v>369</v>
      </c>
      <c r="C75" s="171">
        <v>7.6</v>
      </c>
      <c r="D75" s="172">
        <v>3.05</v>
      </c>
      <c r="E75" s="65">
        <v>4.3</v>
      </c>
      <c r="F75" s="3" t="str">
        <f t="shared" si="10"/>
        <v>NO BET</v>
      </c>
      <c r="G75" s="66"/>
      <c r="H75" s="67">
        <f t="shared" si="11"/>
        <v>0</v>
      </c>
      <c r="I75" s="68"/>
      <c r="J75" s="29"/>
      <c r="K75" s="29" t="s">
        <v>87</v>
      </c>
      <c r="L75" s="87">
        <v>0</v>
      </c>
      <c r="M75" s="132"/>
      <c r="N75" s="51">
        <v>6</v>
      </c>
      <c r="O75" s="145" t="s">
        <v>369</v>
      </c>
      <c r="P75" s="198">
        <v>3.05</v>
      </c>
      <c r="Q75" s="39">
        <v>3.25</v>
      </c>
      <c r="R75" s="39">
        <v>0</v>
      </c>
      <c r="S75" s="39">
        <v>0</v>
      </c>
      <c r="T75" s="44">
        <v>0</v>
      </c>
      <c r="U75" s="44">
        <v>0</v>
      </c>
      <c r="V75" s="44">
        <v>0</v>
      </c>
      <c r="W75" s="29"/>
      <c r="X75" s="132"/>
    </row>
    <row r="76" spans="1:24" ht="15" customHeight="1" x14ac:dyDescent="0.25">
      <c r="A76" s="167">
        <v>7</v>
      </c>
      <c r="B76" s="168" t="s">
        <v>370</v>
      </c>
      <c r="C76" s="169">
        <v>11.3</v>
      </c>
      <c r="D76" s="170">
        <v>5.6</v>
      </c>
      <c r="E76" s="65">
        <v>9.8000000000000007</v>
      </c>
      <c r="F76" s="3" t="str">
        <f t="shared" si="10"/>
        <v>NO BET</v>
      </c>
      <c r="G76" s="66"/>
      <c r="H76" s="67">
        <f t="shared" si="11"/>
        <v>0</v>
      </c>
      <c r="I76" s="69"/>
      <c r="J76" s="29"/>
      <c r="K76" s="29" t="s">
        <v>87</v>
      </c>
      <c r="L76" s="87">
        <v>0</v>
      </c>
      <c r="M76" s="132"/>
      <c r="N76" s="51">
        <v>7</v>
      </c>
      <c r="O76" s="145" t="s">
        <v>370</v>
      </c>
      <c r="P76" s="196">
        <v>5.6</v>
      </c>
      <c r="Q76" s="39">
        <v>5.8</v>
      </c>
      <c r="R76" s="39">
        <v>0</v>
      </c>
      <c r="S76" s="39">
        <v>0</v>
      </c>
      <c r="T76" s="44">
        <v>0</v>
      </c>
      <c r="U76" s="44">
        <v>0</v>
      </c>
      <c r="V76" s="44">
        <v>0</v>
      </c>
      <c r="W76" s="29"/>
      <c r="X76" s="132"/>
    </row>
    <row r="77" spans="1:24" ht="15" customHeight="1" x14ac:dyDescent="0.25">
      <c r="A77" s="89">
        <v>8</v>
      </c>
      <c r="B77" s="145" t="s">
        <v>371</v>
      </c>
      <c r="C77" s="22">
        <v>19.7</v>
      </c>
      <c r="D77" s="23">
        <v>29</v>
      </c>
      <c r="E77" s="65">
        <v>60</v>
      </c>
      <c r="F77" s="3">
        <v>0</v>
      </c>
      <c r="G77" s="66"/>
      <c r="H77" s="67" t="b">
        <f t="shared" si="11"/>
        <v>0</v>
      </c>
      <c r="I77" s="68"/>
      <c r="J77" s="29"/>
      <c r="K77" s="29"/>
      <c r="L77" s="87">
        <f t="shared" ref="L77:L93" si="12">SUM(I77*J77*K77)</f>
        <v>0</v>
      </c>
      <c r="M77" s="132"/>
      <c r="N77" s="51">
        <v>8</v>
      </c>
      <c r="O77" s="145" t="s">
        <v>371</v>
      </c>
      <c r="P77" s="198">
        <v>29</v>
      </c>
      <c r="Q77" s="39">
        <v>34</v>
      </c>
      <c r="R77" s="39">
        <v>0</v>
      </c>
      <c r="S77" s="39">
        <v>0</v>
      </c>
      <c r="T77" s="44">
        <v>0</v>
      </c>
      <c r="U77" s="44">
        <v>0</v>
      </c>
      <c r="V77" s="44">
        <v>0</v>
      </c>
      <c r="W77" s="29"/>
      <c r="X77" s="132"/>
    </row>
    <row r="78" spans="1:24" ht="15" customHeight="1" x14ac:dyDescent="0.25">
      <c r="A78" s="167">
        <v>9</v>
      </c>
      <c r="B78" s="168" t="s">
        <v>372</v>
      </c>
      <c r="C78" s="171">
        <v>8.5</v>
      </c>
      <c r="D78" s="172">
        <v>5.0999999999999996</v>
      </c>
      <c r="E78" s="65">
        <v>6.8</v>
      </c>
      <c r="F78" s="3" t="str">
        <f t="shared" si="10"/>
        <v>NO BET</v>
      </c>
      <c r="G78" s="66"/>
      <c r="H78" s="67">
        <f t="shared" si="11"/>
        <v>0</v>
      </c>
      <c r="I78" s="68"/>
      <c r="J78" s="29"/>
      <c r="K78" s="29" t="s">
        <v>87</v>
      </c>
      <c r="L78" s="87">
        <v>0</v>
      </c>
      <c r="M78" s="132"/>
      <c r="N78" s="51">
        <v>9</v>
      </c>
      <c r="O78" s="145" t="s">
        <v>372</v>
      </c>
      <c r="P78" s="198">
        <v>5.0999999999999996</v>
      </c>
      <c r="Q78" s="39">
        <v>5.3</v>
      </c>
      <c r="R78" s="39">
        <v>0</v>
      </c>
      <c r="S78" s="39">
        <v>0</v>
      </c>
      <c r="T78" s="44">
        <v>0</v>
      </c>
      <c r="U78" s="44">
        <v>0</v>
      </c>
      <c r="V78" s="44">
        <v>0</v>
      </c>
      <c r="W78" s="29"/>
      <c r="X78" s="132"/>
    </row>
    <row r="79" spans="1:24" ht="15" customHeight="1" x14ac:dyDescent="0.25">
      <c r="A79" s="161">
        <v>10</v>
      </c>
      <c r="B79" s="162" t="s">
        <v>373</v>
      </c>
      <c r="C79" s="165">
        <v>8.5</v>
      </c>
      <c r="D79" s="166">
        <v>36</v>
      </c>
      <c r="E79" s="65">
        <v>96</v>
      </c>
      <c r="F79" s="3">
        <f t="shared" si="10"/>
        <v>10.588235294117649</v>
      </c>
      <c r="G79" s="66">
        <v>2</v>
      </c>
      <c r="H79" s="67">
        <f t="shared" si="11"/>
        <v>-10.588235294117649</v>
      </c>
      <c r="I79" s="68"/>
      <c r="J79" s="29"/>
      <c r="K79" s="29"/>
      <c r="L79" s="88">
        <f t="shared" si="12"/>
        <v>0</v>
      </c>
      <c r="M79" s="132"/>
      <c r="N79" s="51">
        <v>10</v>
      </c>
      <c r="O79" s="145" t="s">
        <v>373</v>
      </c>
      <c r="P79" s="198">
        <v>36</v>
      </c>
      <c r="Q79" s="39">
        <v>48</v>
      </c>
      <c r="R79" s="39">
        <v>0</v>
      </c>
      <c r="S79" s="39">
        <v>0</v>
      </c>
      <c r="T79" s="44">
        <v>0</v>
      </c>
      <c r="U79" s="44">
        <v>0</v>
      </c>
      <c r="V79" s="44">
        <v>0</v>
      </c>
      <c r="W79" s="29"/>
      <c r="X79" s="132"/>
    </row>
    <row r="80" spans="1:24" ht="15" customHeight="1" x14ac:dyDescent="0.25">
      <c r="A80" s="89">
        <v>11</v>
      </c>
      <c r="B80" s="145" t="s">
        <v>374</v>
      </c>
      <c r="C80" s="22">
        <v>26.8</v>
      </c>
      <c r="D80" s="23">
        <v>23</v>
      </c>
      <c r="E80" s="65">
        <v>45</v>
      </c>
      <c r="F80" s="3"/>
      <c r="G80" s="66"/>
      <c r="H80" s="67" t="b">
        <f t="shared" si="11"/>
        <v>0</v>
      </c>
      <c r="I80" s="68"/>
      <c r="J80" s="29"/>
      <c r="K80" s="29"/>
      <c r="L80" s="88">
        <f t="shared" si="12"/>
        <v>0</v>
      </c>
      <c r="M80" s="132"/>
      <c r="N80" s="51">
        <v>11</v>
      </c>
      <c r="O80" s="145" t="s">
        <v>374</v>
      </c>
      <c r="P80" s="198">
        <v>23</v>
      </c>
      <c r="Q80" s="39">
        <v>27</v>
      </c>
      <c r="R80" s="39">
        <v>0</v>
      </c>
      <c r="S80" s="39">
        <v>0</v>
      </c>
      <c r="T80" s="44">
        <v>0</v>
      </c>
      <c r="U80" s="44">
        <v>0</v>
      </c>
      <c r="V80" s="44">
        <v>0</v>
      </c>
      <c r="W80" s="29"/>
      <c r="X80" s="132"/>
    </row>
    <row r="81" spans="1:24" ht="15" customHeight="1" x14ac:dyDescent="0.25">
      <c r="A81" s="161">
        <v>12</v>
      </c>
      <c r="B81" s="162" t="s">
        <v>375</v>
      </c>
      <c r="C81" s="165">
        <v>8.5</v>
      </c>
      <c r="D81" s="166">
        <v>34</v>
      </c>
      <c r="E81" s="65">
        <v>47</v>
      </c>
      <c r="F81" s="3">
        <f t="shared" si="10"/>
        <v>10.588235294117649</v>
      </c>
      <c r="G81" s="66">
        <v>2</v>
      </c>
      <c r="H81" s="67">
        <f t="shared" si="11"/>
        <v>-10.588235294117649</v>
      </c>
      <c r="I81" s="68"/>
      <c r="J81" s="29"/>
      <c r="K81" s="29"/>
      <c r="L81" s="88">
        <f t="shared" si="12"/>
        <v>0</v>
      </c>
      <c r="M81" s="132"/>
      <c r="N81" s="51">
        <v>12</v>
      </c>
      <c r="O81" s="145" t="s">
        <v>375</v>
      </c>
      <c r="P81" s="198">
        <v>34</v>
      </c>
      <c r="Q81" s="39">
        <v>44</v>
      </c>
      <c r="R81" s="39">
        <v>0</v>
      </c>
      <c r="S81" s="39">
        <v>0</v>
      </c>
      <c r="T81" s="44">
        <v>0</v>
      </c>
      <c r="U81" s="44">
        <v>0</v>
      </c>
      <c r="V81" s="44">
        <v>0</v>
      </c>
      <c r="W81" s="29"/>
      <c r="X81" s="132"/>
    </row>
    <row r="82" spans="1:24" ht="15" customHeight="1" x14ac:dyDescent="0.25">
      <c r="A82" s="89">
        <v>13</v>
      </c>
      <c r="B82" s="145" t="s">
        <v>376</v>
      </c>
      <c r="C82" s="22">
        <v>26.8</v>
      </c>
      <c r="D82" s="23">
        <v>36</v>
      </c>
      <c r="E82" s="65">
        <v>170</v>
      </c>
      <c r="F82" s="3">
        <v>0</v>
      </c>
      <c r="G82" s="66"/>
      <c r="H82" s="67" t="b">
        <f t="shared" si="11"/>
        <v>0</v>
      </c>
      <c r="I82" s="68"/>
      <c r="J82" s="29"/>
      <c r="K82" s="29"/>
      <c r="L82" s="88">
        <f t="shared" si="12"/>
        <v>0</v>
      </c>
      <c r="M82" s="132"/>
      <c r="N82" s="51">
        <v>13</v>
      </c>
      <c r="O82" s="145" t="s">
        <v>376</v>
      </c>
      <c r="P82" s="198">
        <v>36</v>
      </c>
      <c r="Q82" s="39">
        <v>48</v>
      </c>
      <c r="R82" s="39">
        <v>0</v>
      </c>
      <c r="S82" s="39">
        <v>0</v>
      </c>
      <c r="T82" s="44">
        <v>0</v>
      </c>
      <c r="U82" s="44">
        <v>0</v>
      </c>
      <c r="V82" s="44">
        <v>0</v>
      </c>
      <c r="W82" s="29"/>
      <c r="X82" s="132"/>
    </row>
    <row r="83" spans="1:24" ht="15" customHeight="1" x14ac:dyDescent="0.25">
      <c r="A83" s="161">
        <v>14</v>
      </c>
      <c r="B83" s="162" t="s">
        <v>377</v>
      </c>
      <c r="C83" s="165">
        <v>30</v>
      </c>
      <c r="D83" s="166">
        <v>42</v>
      </c>
      <c r="E83" s="65">
        <v>235</v>
      </c>
      <c r="F83" s="3">
        <v>5</v>
      </c>
      <c r="G83" s="66">
        <v>2</v>
      </c>
      <c r="H83" s="67">
        <f t="shared" si="11"/>
        <v>-5</v>
      </c>
      <c r="I83" s="68"/>
      <c r="J83" s="29"/>
      <c r="K83" s="29" t="s">
        <v>87</v>
      </c>
      <c r="L83" s="88">
        <v>0</v>
      </c>
      <c r="M83" s="132"/>
      <c r="N83" s="51">
        <v>14</v>
      </c>
      <c r="O83" s="145" t="s">
        <v>377</v>
      </c>
      <c r="P83" s="198">
        <v>42</v>
      </c>
      <c r="Q83" s="39">
        <v>60</v>
      </c>
      <c r="R83" s="39">
        <v>0</v>
      </c>
      <c r="S83" s="39">
        <v>0</v>
      </c>
      <c r="T83" s="44">
        <v>0</v>
      </c>
      <c r="U83" s="44">
        <v>0</v>
      </c>
      <c r="V83" s="44">
        <v>0</v>
      </c>
      <c r="W83" s="29"/>
      <c r="X83" s="132"/>
    </row>
    <row r="84" spans="1:24" ht="15" customHeight="1" x14ac:dyDescent="0.25">
      <c r="A84" s="89">
        <v>15</v>
      </c>
      <c r="B84" s="145" t="s">
        <v>378</v>
      </c>
      <c r="C84" s="26">
        <v>14.9</v>
      </c>
      <c r="D84" s="27">
        <v>29</v>
      </c>
      <c r="E84" s="61">
        <v>26.3</v>
      </c>
      <c r="F84" s="46">
        <v>0</v>
      </c>
      <c r="G84" s="62"/>
      <c r="H84" s="63" t="b">
        <f t="shared" si="11"/>
        <v>0</v>
      </c>
      <c r="I84" s="64"/>
      <c r="J84" s="47"/>
      <c r="K84" s="47"/>
      <c r="L84" s="88">
        <f t="shared" si="12"/>
        <v>0</v>
      </c>
      <c r="M84" s="132"/>
      <c r="N84" s="47">
        <v>15</v>
      </c>
      <c r="O84" s="145" t="s">
        <v>378</v>
      </c>
      <c r="P84" s="196">
        <v>29</v>
      </c>
      <c r="Q84" s="48">
        <v>30</v>
      </c>
      <c r="R84" s="48">
        <v>0</v>
      </c>
      <c r="S84" s="48">
        <v>0</v>
      </c>
      <c r="T84" s="49">
        <v>0</v>
      </c>
      <c r="U84" s="49">
        <v>0</v>
      </c>
      <c r="V84" s="49">
        <v>0</v>
      </c>
      <c r="W84" s="29"/>
      <c r="X84" s="132"/>
    </row>
    <row r="85" spans="1:24" ht="15" customHeight="1" x14ac:dyDescent="0.25">
      <c r="A85" s="89">
        <v>16</v>
      </c>
      <c r="B85" s="145" t="s">
        <v>379</v>
      </c>
      <c r="C85" s="22">
        <v>38</v>
      </c>
      <c r="D85" s="23">
        <v>21</v>
      </c>
      <c r="E85" s="65">
        <v>42.8</v>
      </c>
      <c r="F85" s="3">
        <f t="shared" si="10"/>
        <v>2.3684210526315792</v>
      </c>
      <c r="G85" s="66"/>
      <c r="H85" s="67" t="b">
        <f t="shared" si="11"/>
        <v>0</v>
      </c>
      <c r="I85" s="68"/>
      <c r="J85" s="29"/>
      <c r="K85" s="29"/>
      <c r="L85" s="88">
        <f t="shared" si="12"/>
        <v>0</v>
      </c>
      <c r="M85" s="132"/>
      <c r="N85" s="51">
        <v>16</v>
      </c>
      <c r="O85" s="145" t="s">
        <v>379</v>
      </c>
      <c r="P85" s="198">
        <v>21</v>
      </c>
      <c r="Q85" s="39">
        <v>22</v>
      </c>
      <c r="R85" s="39">
        <v>0</v>
      </c>
      <c r="S85" s="39">
        <v>0</v>
      </c>
      <c r="T85" s="44">
        <v>0</v>
      </c>
      <c r="U85" s="44">
        <v>0</v>
      </c>
      <c r="V85" s="44">
        <v>0</v>
      </c>
      <c r="W85" s="29"/>
      <c r="X85" s="132"/>
    </row>
    <row r="86" spans="1:24" s="206" customFormat="1" ht="15" customHeight="1" x14ac:dyDescent="0.25">
      <c r="A86" s="147">
        <v>17</v>
      </c>
      <c r="B86" s="148" t="s">
        <v>380</v>
      </c>
      <c r="C86" s="149">
        <v>0</v>
      </c>
      <c r="D86" s="150">
        <v>0</v>
      </c>
      <c r="E86" s="151">
        <f t="shared" ref="E86:E93" si="13">D86</f>
        <v>0</v>
      </c>
      <c r="F86" s="152" t="str">
        <f t="shared" si="10"/>
        <v>NO BET</v>
      </c>
      <c r="G86" s="153"/>
      <c r="H86" s="154">
        <f t="shared" si="11"/>
        <v>0</v>
      </c>
      <c r="I86" s="155"/>
      <c r="J86" s="156"/>
      <c r="K86" s="156"/>
      <c r="L86" s="157">
        <f t="shared" si="12"/>
        <v>0</v>
      </c>
      <c r="M86" s="158"/>
      <c r="N86" s="156">
        <v>17</v>
      </c>
      <c r="O86" s="148" t="s">
        <v>380</v>
      </c>
      <c r="P86" s="199">
        <v>0</v>
      </c>
      <c r="Q86" s="159">
        <v>0</v>
      </c>
      <c r="R86" s="159">
        <v>0</v>
      </c>
      <c r="S86" s="159">
        <v>0</v>
      </c>
      <c r="T86" s="160">
        <v>0</v>
      </c>
      <c r="U86" s="160">
        <v>0</v>
      </c>
      <c r="V86" s="160">
        <v>0</v>
      </c>
      <c r="W86" s="156"/>
      <c r="X86" s="158"/>
    </row>
    <row r="87" spans="1:24" ht="15" hidden="1" customHeight="1" x14ac:dyDescent="0.3">
      <c r="A87" s="89">
        <v>18</v>
      </c>
      <c r="B87" s="28"/>
      <c r="C87" s="22">
        <v>0</v>
      </c>
      <c r="D87" s="23">
        <v>0</v>
      </c>
      <c r="E87" s="65">
        <f t="shared" si="13"/>
        <v>0</v>
      </c>
      <c r="F87" s="3" t="str">
        <f t="shared" si="10"/>
        <v>NO BET</v>
      </c>
      <c r="G87" s="66"/>
      <c r="H87" s="67">
        <f t="shared" si="11"/>
        <v>0</v>
      </c>
      <c r="I87" s="68"/>
      <c r="J87" s="29"/>
      <c r="K87" s="29"/>
      <c r="L87" s="88">
        <f t="shared" si="12"/>
        <v>0</v>
      </c>
      <c r="M87" s="132"/>
      <c r="N87" s="51">
        <v>18</v>
      </c>
      <c r="O87" s="40"/>
      <c r="P87" s="39">
        <v>0</v>
      </c>
      <c r="Q87" s="39">
        <v>0</v>
      </c>
      <c r="R87" s="39">
        <v>0</v>
      </c>
      <c r="S87" s="39">
        <v>0</v>
      </c>
      <c r="T87" s="44">
        <v>0</v>
      </c>
      <c r="U87" s="44">
        <v>0</v>
      </c>
      <c r="V87" s="44">
        <v>0</v>
      </c>
      <c r="W87" s="29"/>
      <c r="X87" s="132"/>
    </row>
    <row r="88" spans="1:24" ht="15" hidden="1" customHeight="1" x14ac:dyDescent="0.3">
      <c r="A88" s="89">
        <v>19</v>
      </c>
      <c r="B88" s="28"/>
      <c r="C88" s="22">
        <v>0</v>
      </c>
      <c r="D88" s="23">
        <v>0</v>
      </c>
      <c r="E88" s="65">
        <f t="shared" si="13"/>
        <v>0</v>
      </c>
      <c r="F88" s="3" t="str">
        <f t="shared" si="10"/>
        <v>NO BET</v>
      </c>
      <c r="G88" s="66"/>
      <c r="H88" s="67">
        <f t="shared" si="11"/>
        <v>0</v>
      </c>
      <c r="I88" s="68"/>
      <c r="J88" s="29"/>
      <c r="K88" s="29"/>
      <c r="L88" s="88">
        <f t="shared" si="12"/>
        <v>0</v>
      </c>
      <c r="M88" s="132"/>
      <c r="N88" s="51">
        <v>19</v>
      </c>
      <c r="O88" s="40"/>
      <c r="P88" s="39">
        <v>0</v>
      </c>
      <c r="Q88" s="39">
        <v>0</v>
      </c>
      <c r="R88" s="39">
        <v>0</v>
      </c>
      <c r="S88" s="39">
        <v>0</v>
      </c>
      <c r="T88" s="44">
        <v>0</v>
      </c>
      <c r="U88" s="44">
        <v>0</v>
      </c>
      <c r="V88" s="44">
        <v>0</v>
      </c>
      <c r="W88" s="29"/>
      <c r="X88" s="132"/>
    </row>
    <row r="89" spans="1:24" ht="15" hidden="1" customHeight="1" x14ac:dyDescent="0.3">
      <c r="A89" s="89">
        <v>20</v>
      </c>
      <c r="B89" s="28"/>
      <c r="C89" s="22">
        <v>0</v>
      </c>
      <c r="D89" s="23">
        <v>0</v>
      </c>
      <c r="E89" s="65">
        <f t="shared" si="13"/>
        <v>0</v>
      </c>
      <c r="F89" s="3" t="str">
        <f t="shared" si="10"/>
        <v>NO BET</v>
      </c>
      <c r="G89" s="66"/>
      <c r="H89" s="67">
        <f t="shared" si="11"/>
        <v>0</v>
      </c>
      <c r="I89" s="69"/>
      <c r="J89" s="29"/>
      <c r="K89" s="29"/>
      <c r="L89" s="88">
        <f t="shared" si="12"/>
        <v>0</v>
      </c>
      <c r="M89" s="132"/>
      <c r="N89" s="51">
        <v>20</v>
      </c>
      <c r="O89" s="40"/>
      <c r="P89" s="39">
        <v>0</v>
      </c>
      <c r="Q89" s="39">
        <v>0</v>
      </c>
      <c r="R89" s="39">
        <v>0</v>
      </c>
      <c r="S89" s="39">
        <v>0</v>
      </c>
      <c r="T89" s="44">
        <v>0</v>
      </c>
      <c r="U89" s="44">
        <v>0</v>
      </c>
      <c r="V89" s="44">
        <v>0</v>
      </c>
      <c r="W89" s="29"/>
      <c r="X89" s="132"/>
    </row>
    <row r="90" spans="1:24" ht="15" hidden="1" customHeight="1" x14ac:dyDescent="0.3">
      <c r="A90" s="89">
        <v>21</v>
      </c>
      <c r="B90" s="30"/>
      <c r="C90" s="22">
        <v>0</v>
      </c>
      <c r="D90" s="23">
        <v>0</v>
      </c>
      <c r="E90" s="65">
        <f t="shared" si="13"/>
        <v>0</v>
      </c>
      <c r="F90" s="3" t="str">
        <f t="shared" si="10"/>
        <v>NO BET</v>
      </c>
      <c r="G90" s="66"/>
      <c r="H90" s="67">
        <f t="shared" si="11"/>
        <v>0</v>
      </c>
      <c r="I90" s="68"/>
      <c r="J90" s="29"/>
      <c r="K90" s="29"/>
      <c r="L90" s="88">
        <f t="shared" si="12"/>
        <v>0</v>
      </c>
      <c r="M90" s="132"/>
      <c r="N90" s="51">
        <v>21</v>
      </c>
      <c r="O90" s="40"/>
      <c r="P90" s="39">
        <v>0</v>
      </c>
      <c r="Q90" s="39">
        <v>0</v>
      </c>
      <c r="R90" s="39">
        <v>0</v>
      </c>
      <c r="S90" s="39">
        <v>0</v>
      </c>
      <c r="T90" s="44">
        <v>0</v>
      </c>
      <c r="U90" s="44">
        <v>0</v>
      </c>
      <c r="V90" s="44">
        <v>0</v>
      </c>
      <c r="W90" s="29"/>
      <c r="X90" s="132"/>
    </row>
    <row r="91" spans="1:24" ht="15" hidden="1" customHeight="1" x14ac:dyDescent="0.3">
      <c r="A91" s="89">
        <v>22</v>
      </c>
      <c r="B91" s="28"/>
      <c r="C91" s="26">
        <v>0</v>
      </c>
      <c r="D91" s="27">
        <v>0</v>
      </c>
      <c r="E91" s="65">
        <f t="shared" si="13"/>
        <v>0</v>
      </c>
      <c r="F91" s="3" t="str">
        <f t="shared" si="10"/>
        <v>NO BET</v>
      </c>
      <c r="G91" s="66"/>
      <c r="H91" s="67">
        <f t="shared" si="11"/>
        <v>0</v>
      </c>
      <c r="I91" s="68"/>
      <c r="J91" s="29"/>
      <c r="K91" s="29"/>
      <c r="L91" s="88">
        <f t="shared" si="12"/>
        <v>0</v>
      </c>
      <c r="M91" s="132"/>
      <c r="N91" s="51">
        <v>22</v>
      </c>
      <c r="O91" s="40"/>
      <c r="P91" s="39">
        <v>0</v>
      </c>
      <c r="Q91" s="39">
        <v>0</v>
      </c>
      <c r="R91" s="39">
        <v>0</v>
      </c>
      <c r="S91" s="39">
        <v>0</v>
      </c>
      <c r="T91" s="44">
        <v>0</v>
      </c>
      <c r="U91" s="44">
        <v>0</v>
      </c>
      <c r="V91" s="44">
        <v>0</v>
      </c>
      <c r="W91" s="29"/>
      <c r="X91" s="132"/>
    </row>
    <row r="92" spans="1:24" ht="15" hidden="1" customHeight="1" x14ac:dyDescent="0.3">
      <c r="A92" s="89">
        <v>23</v>
      </c>
      <c r="B92" s="28"/>
      <c r="C92" s="22">
        <v>0</v>
      </c>
      <c r="D92" s="23">
        <v>0</v>
      </c>
      <c r="E92" s="65">
        <f t="shared" si="13"/>
        <v>0</v>
      </c>
      <c r="F92" s="3" t="str">
        <f t="shared" si="10"/>
        <v>NO BET</v>
      </c>
      <c r="G92" s="66"/>
      <c r="H92" s="67">
        <f t="shared" si="11"/>
        <v>0</v>
      </c>
      <c r="I92" s="68"/>
      <c r="J92" s="29"/>
      <c r="K92" s="29"/>
      <c r="L92" s="88">
        <f t="shared" si="12"/>
        <v>0</v>
      </c>
      <c r="M92" s="132"/>
      <c r="N92" s="51">
        <v>23</v>
      </c>
      <c r="O92" s="40"/>
      <c r="P92" s="39">
        <v>0</v>
      </c>
      <c r="Q92" s="39">
        <v>0</v>
      </c>
      <c r="R92" s="39">
        <v>0</v>
      </c>
      <c r="S92" s="39">
        <v>0</v>
      </c>
      <c r="T92" s="44">
        <v>0</v>
      </c>
      <c r="U92" s="44">
        <v>0</v>
      </c>
      <c r="V92" s="44">
        <v>0</v>
      </c>
      <c r="W92" s="29"/>
      <c r="X92" s="132"/>
    </row>
    <row r="93" spans="1:24" ht="15" hidden="1" customHeight="1" x14ac:dyDescent="0.3">
      <c r="A93" s="89">
        <v>24</v>
      </c>
      <c r="B93" s="28"/>
      <c r="C93" s="22">
        <v>0</v>
      </c>
      <c r="D93" s="23">
        <v>0</v>
      </c>
      <c r="E93" s="65">
        <f t="shared" si="13"/>
        <v>0</v>
      </c>
      <c r="F93" s="3" t="str">
        <f t="shared" si="10"/>
        <v>NO BET</v>
      </c>
      <c r="G93" s="66"/>
      <c r="H93" s="67">
        <f t="shared" si="11"/>
        <v>0</v>
      </c>
      <c r="I93" s="68"/>
      <c r="J93" s="29"/>
      <c r="K93" s="29"/>
      <c r="L93" s="88">
        <f t="shared" si="12"/>
        <v>0</v>
      </c>
      <c r="M93" s="132"/>
      <c r="N93" s="51">
        <v>24</v>
      </c>
      <c r="O93" s="40"/>
      <c r="P93" s="39">
        <v>0</v>
      </c>
      <c r="Q93" s="39">
        <v>0</v>
      </c>
      <c r="R93" s="39">
        <v>0</v>
      </c>
      <c r="S93" s="39">
        <v>0</v>
      </c>
      <c r="T93" s="44">
        <v>0</v>
      </c>
      <c r="U93" s="44">
        <v>0</v>
      </c>
      <c r="V93" s="44">
        <v>0</v>
      </c>
      <c r="W93" s="29"/>
      <c r="X93" s="132"/>
    </row>
    <row r="94" spans="1:24" ht="15" customHeight="1" x14ac:dyDescent="0.25">
      <c r="N94" s="321"/>
      <c r="O94" s="321"/>
      <c r="P94" s="321"/>
      <c r="Q94" s="321"/>
      <c r="R94" s="321"/>
      <c r="S94" s="321"/>
      <c r="T94" s="321"/>
      <c r="U94" s="29"/>
      <c r="V94" s="91"/>
    </row>
    <row r="95" spans="1:24" ht="15" customHeight="1" x14ac:dyDescent="0.25">
      <c r="A95" s="24"/>
      <c r="B95" s="209" t="s">
        <v>213</v>
      </c>
      <c r="C95" s="2"/>
      <c r="D95" s="4"/>
      <c r="E95" s="5" t="s">
        <v>11</v>
      </c>
      <c r="F95" s="6">
        <f>SUM(F70:F93)</f>
        <v>66.382212215029554</v>
      </c>
      <c r="G95" s="7" t="s">
        <v>12</v>
      </c>
      <c r="H95" s="6">
        <f>SUM(H70:H94)</f>
        <v>-64.013791162397979</v>
      </c>
      <c r="N95" s="136"/>
      <c r="O95" s="321"/>
      <c r="P95" s="321"/>
      <c r="Q95" s="136"/>
      <c r="R95" s="136"/>
      <c r="S95" s="136"/>
      <c r="T95" s="136"/>
      <c r="U95" s="139" t="s">
        <v>18</v>
      </c>
      <c r="V95" s="140" t="s">
        <v>439</v>
      </c>
      <c r="W95" s="141"/>
    </row>
    <row r="96" spans="1:24" ht="15" customHeight="1" x14ac:dyDescent="0.25">
      <c r="A96" s="73"/>
      <c r="B96" s="73"/>
      <c r="C96" s="15"/>
      <c r="D96" s="17"/>
      <c r="E96" s="74"/>
      <c r="F96" s="14"/>
      <c r="G96" s="71"/>
      <c r="H96" s="73"/>
      <c r="N96" s="17"/>
    </row>
    <row r="97" spans="1:24" ht="15" hidden="1" customHeight="1" x14ac:dyDescent="0.25">
      <c r="A97" s="10" t="s">
        <v>6</v>
      </c>
      <c r="B97" s="8" t="s">
        <v>14</v>
      </c>
      <c r="C97" s="325"/>
      <c r="D97" s="325"/>
      <c r="E97" s="320" t="s">
        <v>10</v>
      </c>
      <c r="F97" s="327">
        <v>0.9</v>
      </c>
      <c r="G97" s="328" t="s">
        <v>2</v>
      </c>
      <c r="H97" s="329">
        <v>100</v>
      </c>
      <c r="I97" s="144" t="s">
        <v>1</v>
      </c>
      <c r="J97" s="330" t="s">
        <v>21</v>
      </c>
      <c r="K97" s="330" t="s">
        <v>21</v>
      </c>
      <c r="L97" s="9"/>
      <c r="N97" s="10" t="s">
        <v>6</v>
      </c>
      <c r="O97" s="8" t="s">
        <v>14</v>
      </c>
      <c r="P97" s="31"/>
      <c r="Q97" s="31"/>
      <c r="R97" s="31"/>
      <c r="S97" s="31"/>
      <c r="T97" s="31"/>
      <c r="U97" s="31"/>
      <c r="V97" s="31"/>
      <c r="W97" s="143" t="s">
        <v>56</v>
      </c>
    </row>
    <row r="98" spans="1:24" ht="15" hidden="1" customHeight="1" x14ac:dyDescent="0.25">
      <c r="A98" s="8" t="s">
        <v>7</v>
      </c>
      <c r="B98" s="43">
        <v>4</v>
      </c>
      <c r="C98" s="325"/>
      <c r="D98" s="325"/>
      <c r="E98" s="320"/>
      <c r="F98" s="327"/>
      <c r="G98" s="328"/>
      <c r="H98" s="329"/>
      <c r="I98" s="322" t="s">
        <v>61</v>
      </c>
      <c r="J98" s="330"/>
      <c r="K98" s="330"/>
      <c r="L98" s="8"/>
      <c r="M98" s="2"/>
      <c r="N98" s="8" t="s">
        <v>7</v>
      </c>
      <c r="O98" s="50">
        <v>4</v>
      </c>
      <c r="P98" s="33"/>
      <c r="Q98" s="33"/>
      <c r="R98" s="33"/>
      <c r="S98" s="33"/>
      <c r="T98" s="33"/>
      <c r="U98" s="33"/>
      <c r="V98" s="32"/>
      <c r="W98" s="143" t="s">
        <v>57</v>
      </c>
      <c r="X98" s="2"/>
    </row>
    <row r="99" spans="1:24" ht="15" hidden="1" customHeight="1" x14ac:dyDescent="0.25">
      <c r="A99" s="9"/>
      <c r="B99" s="9"/>
      <c r="C99" s="9"/>
      <c r="D99" s="322" t="s">
        <v>25</v>
      </c>
      <c r="E99" s="331" t="s">
        <v>26</v>
      </c>
      <c r="F99" s="9"/>
      <c r="G99" s="9"/>
      <c r="H99" s="9"/>
      <c r="I99" s="322"/>
      <c r="J99" s="142" t="s">
        <v>45</v>
      </c>
      <c r="K99" s="333" t="s">
        <v>29</v>
      </c>
      <c r="L99" s="134" t="s">
        <v>27</v>
      </c>
      <c r="M99" s="2"/>
      <c r="N99" s="32"/>
      <c r="O99" s="33"/>
      <c r="P99" s="33" t="s">
        <v>19</v>
      </c>
      <c r="Q99" s="33"/>
      <c r="R99" s="33"/>
      <c r="S99" s="33"/>
      <c r="T99" s="33" t="s">
        <v>20</v>
      </c>
      <c r="U99" s="34"/>
      <c r="V99" s="34"/>
      <c r="W99" s="322" t="s">
        <v>39</v>
      </c>
      <c r="X99" s="2"/>
    </row>
    <row r="100" spans="1:24" ht="15" hidden="1" customHeight="1" x14ac:dyDescent="0.25">
      <c r="A100" s="1" t="s">
        <v>15</v>
      </c>
      <c r="B100" s="25"/>
      <c r="C100" s="1" t="s">
        <v>8</v>
      </c>
      <c r="D100" s="322"/>
      <c r="E100" s="331"/>
      <c r="F100" s="1" t="s">
        <v>0</v>
      </c>
      <c r="G100" s="1" t="s">
        <v>9</v>
      </c>
      <c r="H100" s="1" t="s">
        <v>3</v>
      </c>
      <c r="I100" s="322"/>
      <c r="J100" s="142" t="s">
        <v>30</v>
      </c>
      <c r="K100" s="333"/>
      <c r="L100" s="134" t="s">
        <v>28</v>
      </c>
      <c r="N100" s="35" t="s">
        <v>16</v>
      </c>
      <c r="O100" s="35" t="s">
        <v>17</v>
      </c>
      <c r="P100" s="36" t="s">
        <v>67</v>
      </c>
      <c r="Q100" s="37" t="s">
        <v>68</v>
      </c>
      <c r="R100" s="37" t="s">
        <v>62</v>
      </c>
      <c r="S100" s="37" t="s">
        <v>63</v>
      </c>
      <c r="T100" s="37" t="s">
        <v>64</v>
      </c>
      <c r="U100" s="37" t="s">
        <v>65</v>
      </c>
      <c r="V100" s="37" t="s">
        <v>66</v>
      </c>
      <c r="W100" s="322"/>
    </row>
    <row r="101" spans="1:24" ht="15" hidden="1" customHeight="1" x14ac:dyDescent="0.25">
      <c r="A101" s="89">
        <v>1</v>
      </c>
      <c r="B101" s="45"/>
      <c r="C101" s="26">
        <v>0</v>
      </c>
      <c r="D101" s="27">
        <v>0</v>
      </c>
      <c r="E101" s="61">
        <f t="shared" ref="E101:E124" si="14">D101</f>
        <v>0</v>
      </c>
      <c r="F101" s="46" t="str">
        <f t="shared" ref="F101:F124" si="15">IF(I101="B", $H$4/C101*$F$4,IF(E101&lt;=C101,$I$4,IF(E101&gt;C101,SUM($H$4/C101*$F$4,0,ROUNDUP(,0)))))</f>
        <v>NO BET</v>
      </c>
      <c r="G101" s="62"/>
      <c r="H101" s="63">
        <f>IF(F101="NO BET",0,IF(G101&gt;1,F101*-1,IF(G101=1,SUM(F101*E101-F101,0))))</f>
        <v>0</v>
      </c>
      <c r="I101" s="64"/>
      <c r="J101" s="47"/>
      <c r="K101" s="47"/>
      <c r="L101" s="87">
        <f>SUM(I101*J101*K101)</f>
        <v>0</v>
      </c>
      <c r="M101" s="132"/>
      <c r="N101" s="47">
        <v>1</v>
      </c>
      <c r="O101" s="45"/>
      <c r="P101" s="48">
        <v>0</v>
      </c>
      <c r="Q101" s="48">
        <v>0</v>
      </c>
      <c r="R101" s="48">
        <v>0</v>
      </c>
      <c r="S101" s="48">
        <v>0</v>
      </c>
      <c r="T101" s="49">
        <v>0</v>
      </c>
      <c r="U101" s="49">
        <v>0</v>
      </c>
      <c r="V101" s="49">
        <v>0</v>
      </c>
      <c r="W101" s="29"/>
      <c r="X101" s="132"/>
    </row>
    <row r="102" spans="1:24" ht="15" hidden="1" customHeight="1" x14ac:dyDescent="0.25">
      <c r="A102" s="89">
        <v>2</v>
      </c>
      <c r="B102" s="42"/>
      <c r="C102" s="26">
        <v>0</v>
      </c>
      <c r="D102" s="27">
        <v>0</v>
      </c>
      <c r="E102" s="65">
        <f t="shared" si="14"/>
        <v>0</v>
      </c>
      <c r="F102" s="3" t="str">
        <f t="shared" si="15"/>
        <v>NO BET</v>
      </c>
      <c r="G102" s="66"/>
      <c r="H102" s="67">
        <f t="shared" ref="H102:H124" si="16">IF(F102="NO BET",0,IF(G102&gt;1,F102*-1,IF(G102=1,SUM(F102*E102-F102,0))))</f>
        <v>0</v>
      </c>
      <c r="I102" s="68"/>
      <c r="J102" s="29"/>
      <c r="K102" s="29"/>
      <c r="L102" s="87">
        <f t="shared" ref="L102:L124" si="17">SUM(I102*J102*K102)</f>
        <v>0</v>
      </c>
      <c r="M102" s="132"/>
      <c r="N102" s="51">
        <v>2</v>
      </c>
      <c r="O102" s="42"/>
      <c r="P102" s="39">
        <v>0</v>
      </c>
      <c r="Q102" s="39">
        <v>0</v>
      </c>
      <c r="R102" s="39">
        <v>0</v>
      </c>
      <c r="S102" s="39">
        <v>0</v>
      </c>
      <c r="T102" s="44">
        <v>0</v>
      </c>
      <c r="U102" s="44">
        <v>0</v>
      </c>
      <c r="V102" s="44">
        <v>0</v>
      </c>
      <c r="W102" s="29"/>
      <c r="X102" s="132"/>
    </row>
    <row r="103" spans="1:24" ht="15" hidden="1" customHeight="1" x14ac:dyDescent="0.25">
      <c r="A103" s="89">
        <v>3</v>
      </c>
      <c r="B103" s="42"/>
      <c r="C103" s="22">
        <v>0</v>
      </c>
      <c r="D103" s="23">
        <v>0</v>
      </c>
      <c r="E103" s="65">
        <f t="shared" si="14"/>
        <v>0</v>
      </c>
      <c r="F103" s="3" t="str">
        <f t="shared" si="15"/>
        <v>NO BET</v>
      </c>
      <c r="G103" s="66"/>
      <c r="H103" s="67">
        <f t="shared" si="16"/>
        <v>0</v>
      </c>
      <c r="I103" s="68"/>
      <c r="J103" s="29"/>
      <c r="K103" s="29"/>
      <c r="L103" s="87">
        <f t="shared" si="17"/>
        <v>0</v>
      </c>
      <c r="M103" s="132"/>
      <c r="N103" s="51">
        <v>3</v>
      </c>
      <c r="O103" s="42"/>
      <c r="P103" s="39">
        <v>0</v>
      </c>
      <c r="Q103" s="39">
        <v>0</v>
      </c>
      <c r="R103" s="39">
        <v>0</v>
      </c>
      <c r="S103" s="39">
        <v>0</v>
      </c>
      <c r="T103" s="44">
        <v>0</v>
      </c>
      <c r="U103" s="44">
        <v>0</v>
      </c>
      <c r="V103" s="44">
        <v>0</v>
      </c>
      <c r="W103" s="29"/>
      <c r="X103" s="132"/>
    </row>
    <row r="104" spans="1:24" ht="15" hidden="1" customHeight="1" x14ac:dyDescent="0.25">
      <c r="A104" s="89">
        <v>4</v>
      </c>
      <c r="B104" s="42"/>
      <c r="C104" s="22">
        <v>0</v>
      </c>
      <c r="D104" s="23">
        <v>0</v>
      </c>
      <c r="E104" s="65">
        <f t="shared" si="14"/>
        <v>0</v>
      </c>
      <c r="F104" s="3" t="str">
        <f t="shared" si="15"/>
        <v>NO BET</v>
      </c>
      <c r="G104" s="66"/>
      <c r="H104" s="67">
        <f t="shared" si="16"/>
        <v>0</v>
      </c>
      <c r="I104" s="68"/>
      <c r="J104" s="29"/>
      <c r="K104" s="29"/>
      <c r="L104" s="87">
        <f t="shared" si="17"/>
        <v>0</v>
      </c>
      <c r="M104" s="132"/>
      <c r="N104" s="51">
        <v>4</v>
      </c>
      <c r="O104" s="42"/>
      <c r="P104" s="39">
        <v>0</v>
      </c>
      <c r="Q104" s="39">
        <v>0</v>
      </c>
      <c r="R104" s="39">
        <v>0</v>
      </c>
      <c r="S104" s="39">
        <v>0</v>
      </c>
      <c r="T104" s="44">
        <v>0</v>
      </c>
      <c r="U104" s="44">
        <v>0</v>
      </c>
      <c r="V104" s="44">
        <v>0</v>
      </c>
      <c r="W104" s="29"/>
      <c r="X104" s="132"/>
    </row>
    <row r="105" spans="1:24" ht="15" hidden="1" customHeight="1" x14ac:dyDescent="0.25">
      <c r="A105" s="89">
        <v>5</v>
      </c>
      <c r="B105" s="42"/>
      <c r="C105" s="22">
        <v>0</v>
      </c>
      <c r="D105" s="23">
        <v>0</v>
      </c>
      <c r="E105" s="65">
        <f t="shared" si="14"/>
        <v>0</v>
      </c>
      <c r="F105" s="3" t="str">
        <f t="shared" si="15"/>
        <v>NO BET</v>
      </c>
      <c r="G105" s="66"/>
      <c r="H105" s="67">
        <f t="shared" si="16"/>
        <v>0</v>
      </c>
      <c r="I105" s="68"/>
      <c r="J105" s="29"/>
      <c r="K105" s="29"/>
      <c r="L105" s="87">
        <f t="shared" si="17"/>
        <v>0</v>
      </c>
      <c r="M105" s="132"/>
      <c r="N105" s="51">
        <v>5</v>
      </c>
      <c r="O105" s="42"/>
      <c r="P105" s="39">
        <v>0</v>
      </c>
      <c r="Q105" s="39">
        <v>0</v>
      </c>
      <c r="R105" s="39">
        <v>0</v>
      </c>
      <c r="S105" s="39">
        <v>0</v>
      </c>
      <c r="T105" s="44">
        <v>0</v>
      </c>
      <c r="U105" s="44">
        <v>0</v>
      </c>
      <c r="V105" s="44">
        <v>0</v>
      </c>
      <c r="W105" s="29"/>
      <c r="X105" s="132"/>
    </row>
    <row r="106" spans="1:24" ht="15" hidden="1" customHeight="1" x14ac:dyDescent="0.25">
      <c r="A106" s="89">
        <v>6</v>
      </c>
      <c r="B106" s="42"/>
      <c r="C106" s="22">
        <v>0</v>
      </c>
      <c r="D106" s="23">
        <v>0</v>
      </c>
      <c r="E106" s="65">
        <f t="shared" si="14"/>
        <v>0</v>
      </c>
      <c r="F106" s="3" t="str">
        <f t="shared" si="15"/>
        <v>NO BET</v>
      </c>
      <c r="G106" s="66"/>
      <c r="H106" s="67">
        <f t="shared" si="16"/>
        <v>0</v>
      </c>
      <c r="I106" s="68"/>
      <c r="J106" s="29"/>
      <c r="K106" s="29"/>
      <c r="L106" s="87">
        <f t="shared" si="17"/>
        <v>0</v>
      </c>
      <c r="M106" s="132"/>
      <c r="N106" s="51">
        <v>6</v>
      </c>
      <c r="O106" s="42"/>
      <c r="P106" s="39">
        <v>0</v>
      </c>
      <c r="Q106" s="39">
        <v>0</v>
      </c>
      <c r="R106" s="39">
        <v>0</v>
      </c>
      <c r="S106" s="39">
        <v>0</v>
      </c>
      <c r="T106" s="44">
        <v>0</v>
      </c>
      <c r="U106" s="44">
        <v>0</v>
      </c>
      <c r="V106" s="44">
        <v>0</v>
      </c>
      <c r="W106" s="29"/>
      <c r="X106" s="132"/>
    </row>
    <row r="107" spans="1:24" ht="15" hidden="1" customHeight="1" x14ac:dyDescent="0.25">
      <c r="A107" s="89">
        <v>7</v>
      </c>
      <c r="B107" s="42"/>
      <c r="C107" s="26">
        <v>0</v>
      </c>
      <c r="D107" s="27">
        <v>0</v>
      </c>
      <c r="E107" s="65">
        <f t="shared" si="14"/>
        <v>0</v>
      </c>
      <c r="F107" s="3" t="str">
        <f t="shared" si="15"/>
        <v>NO BET</v>
      </c>
      <c r="G107" s="66"/>
      <c r="H107" s="67">
        <f t="shared" si="16"/>
        <v>0</v>
      </c>
      <c r="I107" s="69"/>
      <c r="J107" s="29"/>
      <c r="K107" s="29"/>
      <c r="L107" s="87">
        <f t="shared" si="17"/>
        <v>0</v>
      </c>
      <c r="M107" s="132"/>
      <c r="N107" s="51">
        <v>7</v>
      </c>
      <c r="O107" s="42"/>
      <c r="P107" s="39">
        <v>0</v>
      </c>
      <c r="Q107" s="39">
        <v>0</v>
      </c>
      <c r="R107" s="39">
        <v>0</v>
      </c>
      <c r="S107" s="39">
        <v>0</v>
      </c>
      <c r="T107" s="44">
        <v>0</v>
      </c>
      <c r="U107" s="44">
        <v>0</v>
      </c>
      <c r="V107" s="44">
        <v>0</v>
      </c>
      <c r="W107" s="29"/>
      <c r="X107" s="132"/>
    </row>
    <row r="108" spans="1:24" ht="15" hidden="1" customHeight="1" x14ac:dyDescent="0.25">
      <c r="A108" s="89">
        <v>8</v>
      </c>
      <c r="B108" s="42"/>
      <c r="C108" s="22">
        <v>0</v>
      </c>
      <c r="D108" s="23">
        <v>0</v>
      </c>
      <c r="E108" s="65">
        <f t="shared" si="14"/>
        <v>0</v>
      </c>
      <c r="F108" s="3" t="str">
        <f t="shared" si="15"/>
        <v>NO BET</v>
      </c>
      <c r="G108" s="66"/>
      <c r="H108" s="67">
        <f t="shared" si="16"/>
        <v>0</v>
      </c>
      <c r="I108" s="68"/>
      <c r="J108" s="29"/>
      <c r="K108" s="29"/>
      <c r="L108" s="87">
        <f t="shared" si="17"/>
        <v>0</v>
      </c>
      <c r="M108" s="132"/>
      <c r="N108" s="51">
        <v>8</v>
      </c>
      <c r="O108" s="42"/>
      <c r="P108" s="39">
        <v>0</v>
      </c>
      <c r="Q108" s="39">
        <v>0</v>
      </c>
      <c r="R108" s="39">
        <v>0</v>
      </c>
      <c r="S108" s="39">
        <v>0</v>
      </c>
      <c r="T108" s="44">
        <v>0</v>
      </c>
      <c r="U108" s="44">
        <v>0</v>
      </c>
      <c r="V108" s="44">
        <v>0</v>
      </c>
      <c r="W108" s="29"/>
      <c r="X108" s="132"/>
    </row>
    <row r="109" spans="1:24" ht="15" hidden="1" customHeight="1" x14ac:dyDescent="0.25">
      <c r="A109" s="89">
        <v>9</v>
      </c>
      <c r="B109" s="42"/>
      <c r="C109" s="22">
        <v>0</v>
      </c>
      <c r="D109" s="23">
        <v>0</v>
      </c>
      <c r="E109" s="65">
        <f t="shared" si="14"/>
        <v>0</v>
      </c>
      <c r="F109" s="3" t="str">
        <f t="shared" si="15"/>
        <v>NO BET</v>
      </c>
      <c r="G109" s="66"/>
      <c r="H109" s="67">
        <f t="shared" si="16"/>
        <v>0</v>
      </c>
      <c r="I109" s="68"/>
      <c r="J109" s="29"/>
      <c r="K109" s="29"/>
      <c r="L109" s="87">
        <f t="shared" si="17"/>
        <v>0</v>
      </c>
      <c r="M109" s="132"/>
      <c r="N109" s="51">
        <v>9</v>
      </c>
      <c r="O109" s="42"/>
      <c r="P109" s="39">
        <v>0</v>
      </c>
      <c r="Q109" s="39">
        <v>0</v>
      </c>
      <c r="R109" s="39">
        <v>0</v>
      </c>
      <c r="S109" s="39">
        <v>0</v>
      </c>
      <c r="T109" s="44">
        <v>0</v>
      </c>
      <c r="U109" s="44">
        <v>0</v>
      </c>
      <c r="V109" s="44">
        <v>0</v>
      </c>
      <c r="W109" s="29"/>
      <c r="X109" s="132"/>
    </row>
    <row r="110" spans="1:24" ht="15" hidden="1" customHeight="1" x14ac:dyDescent="0.25">
      <c r="A110" s="89">
        <v>10</v>
      </c>
      <c r="B110" s="42"/>
      <c r="C110" s="22">
        <v>0</v>
      </c>
      <c r="D110" s="23">
        <v>0</v>
      </c>
      <c r="E110" s="65">
        <f t="shared" si="14"/>
        <v>0</v>
      </c>
      <c r="F110" s="3" t="str">
        <f t="shared" si="15"/>
        <v>NO BET</v>
      </c>
      <c r="G110" s="66"/>
      <c r="H110" s="67">
        <f t="shared" si="16"/>
        <v>0</v>
      </c>
      <c r="I110" s="68"/>
      <c r="J110" s="29"/>
      <c r="K110" s="29"/>
      <c r="L110" s="88">
        <f t="shared" si="17"/>
        <v>0</v>
      </c>
      <c r="M110" s="132"/>
      <c r="N110" s="51">
        <v>10</v>
      </c>
      <c r="O110" s="42"/>
      <c r="P110" s="39">
        <v>0</v>
      </c>
      <c r="Q110" s="39">
        <v>0</v>
      </c>
      <c r="R110" s="39">
        <v>0</v>
      </c>
      <c r="S110" s="39">
        <v>0</v>
      </c>
      <c r="T110" s="44">
        <v>0</v>
      </c>
      <c r="U110" s="44">
        <v>0</v>
      </c>
      <c r="V110" s="44">
        <v>0</v>
      </c>
      <c r="W110" s="29"/>
      <c r="X110" s="132"/>
    </row>
    <row r="111" spans="1:24" ht="15" hidden="1" customHeight="1" x14ac:dyDescent="0.25">
      <c r="A111" s="89">
        <v>11</v>
      </c>
      <c r="B111" s="42"/>
      <c r="C111" s="22">
        <v>0</v>
      </c>
      <c r="D111" s="23">
        <v>0</v>
      </c>
      <c r="E111" s="65">
        <f t="shared" si="14"/>
        <v>0</v>
      </c>
      <c r="F111" s="3" t="str">
        <f t="shared" si="15"/>
        <v>NO BET</v>
      </c>
      <c r="G111" s="66"/>
      <c r="H111" s="67">
        <f t="shared" si="16"/>
        <v>0</v>
      </c>
      <c r="I111" s="68"/>
      <c r="J111" s="29"/>
      <c r="K111" s="29"/>
      <c r="L111" s="88">
        <f t="shared" si="17"/>
        <v>0</v>
      </c>
      <c r="M111" s="132"/>
      <c r="N111" s="51">
        <v>11</v>
      </c>
      <c r="O111" s="42"/>
      <c r="P111" s="39">
        <v>0</v>
      </c>
      <c r="Q111" s="39">
        <v>0</v>
      </c>
      <c r="R111" s="39">
        <v>0</v>
      </c>
      <c r="S111" s="39">
        <v>0</v>
      </c>
      <c r="T111" s="44">
        <v>0</v>
      </c>
      <c r="U111" s="44">
        <v>0</v>
      </c>
      <c r="V111" s="44">
        <v>0</v>
      </c>
      <c r="W111" s="29"/>
      <c r="X111" s="132"/>
    </row>
    <row r="112" spans="1:24" ht="15" hidden="1" customHeight="1" x14ac:dyDescent="0.25">
      <c r="A112" s="89">
        <v>12</v>
      </c>
      <c r="B112" s="42"/>
      <c r="C112" s="22">
        <v>0</v>
      </c>
      <c r="D112" s="23">
        <v>0</v>
      </c>
      <c r="E112" s="65">
        <f t="shared" si="14"/>
        <v>0</v>
      </c>
      <c r="F112" s="3" t="str">
        <f t="shared" si="15"/>
        <v>NO BET</v>
      </c>
      <c r="G112" s="66"/>
      <c r="H112" s="67">
        <f t="shared" si="16"/>
        <v>0</v>
      </c>
      <c r="I112" s="68"/>
      <c r="J112" s="29"/>
      <c r="K112" s="29"/>
      <c r="L112" s="88">
        <f t="shared" si="17"/>
        <v>0</v>
      </c>
      <c r="M112" s="132"/>
      <c r="N112" s="51">
        <v>12</v>
      </c>
      <c r="O112" s="42"/>
      <c r="P112" s="39">
        <v>0</v>
      </c>
      <c r="Q112" s="39">
        <v>0</v>
      </c>
      <c r="R112" s="39">
        <v>0</v>
      </c>
      <c r="S112" s="39">
        <v>0</v>
      </c>
      <c r="T112" s="44">
        <v>0</v>
      </c>
      <c r="U112" s="44">
        <v>0</v>
      </c>
      <c r="V112" s="44">
        <v>0</v>
      </c>
      <c r="W112" s="29"/>
      <c r="X112" s="132"/>
    </row>
    <row r="113" spans="1:24" ht="15" hidden="1" customHeight="1" x14ac:dyDescent="0.25">
      <c r="A113" s="89">
        <v>13</v>
      </c>
      <c r="B113" s="42"/>
      <c r="C113" s="22">
        <v>0</v>
      </c>
      <c r="D113" s="23">
        <v>0</v>
      </c>
      <c r="E113" s="65">
        <f t="shared" si="14"/>
        <v>0</v>
      </c>
      <c r="F113" s="3" t="str">
        <f t="shared" si="15"/>
        <v>NO BET</v>
      </c>
      <c r="G113" s="66"/>
      <c r="H113" s="67">
        <f t="shared" si="16"/>
        <v>0</v>
      </c>
      <c r="I113" s="68"/>
      <c r="J113" s="29"/>
      <c r="K113" s="29"/>
      <c r="L113" s="88">
        <f t="shared" si="17"/>
        <v>0</v>
      </c>
      <c r="M113" s="132"/>
      <c r="N113" s="51">
        <v>13</v>
      </c>
      <c r="O113" s="42"/>
      <c r="P113" s="39">
        <v>0</v>
      </c>
      <c r="Q113" s="39">
        <v>0</v>
      </c>
      <c r="R113" s="39">
        <v>0</v>
      </c>
      <c r="S113" s="39">
        <v>0</v>
      </c>
      <c r="T113" s="44">
        <v>0</v>
      </c>
      <c r="U113" s="44">
        <v>0</v>
      </c>
      <c r="V113" s="44">
        <v>0</v>
      </c>
      <c r="W113" s="29"/>
      <c r="X113" s="132"/>
    </row>
    <row r="114" spans="1:24" ht="15" hidden="1" customHeight="1" x14ac:dyDescent="0.25">
      <c r="A114" s="89">
        <v>14</v>
      </c>
      <c r="B114" s="42"/>
      <c r="C114" s="22">
        <v>0</v>
      </c>
      <c r="D114" s="23">
        <v>0</v>
      </c>
      <c r="E114" s="65">
        <f t="shared" si="14"/>
        <v>0</v>
      </c>
      <c r="F114" s="3" t="str">
        <f t="shared" si="15"/>
        <v>NO BET</v>
      </c>
      <c r="G114" s="66"/>
      <c r="H114" s="67">
        <f t="shared" si="16"/>
        <v>0</v>
      </c>
      <c r="I114" s="68"/>
      <c r="J114" s="29"/>
      <c r="K114" s="29"/>
      <c r="L114" s="88">
        <f t="shared" si="17"/>
        <v>0</v>
      </c>
      <c r="M114" s="132"/>
      <c r="N114" s="51">
        <v>14</v>
      </c>
      <c r="O114" s="42"/>
      <c r="P114" s="39">
        <v>0</v>
      </c>
      <c r="Q114" s="39">
        <v>0</v>
      </c>
      <c r="R114" s="39">
        <v>0</v>
      </c>
      <c r="S114" s="39">
        <v>0</v>
      </c>
      <c r="T114" s="44">
        <v>0</v>
      </c>
      <c r="U114" s="44">
        <v>0</v>
      </c>
      <c r="V114" s="44">
        <v>0</v>
      </c>
      <c r="W114" s="29"/>
      <c r="X114" s="132"/>
    </row>
    <row r="115" spans="1:24" ht="15" hidden="1" customHeight="1" x14ac:dyDescent="0.25">
      <c r="A115" s="89">
        <v>15</v>
      </c>
      <c r="B115" s="45"/>
      <c r="C115" s="26">
        <v>0</v>
      </c>
      <c r="D115" s="27">
        <v>0</v>
      </c>
      <c r="E115" s="61">
        <f t="shared" si="14"/>
        <v>0</v>
      </c>
      <c r="F115" s="46" t="str">
        <f t="shared" si="15"/>
        <v>NO BET</v>
      </c>
      <c r="G115" s="62"/>
      <c r="H115" s="63">
        <f t="shared" si="16"/>
        <v>0</v>
      </c>
      <c r="I115" s="64"/>
      <c r="J115" s="47"/>
      <c r="K115" s="47"/>
      <c r="L115" s="88">
        <f t="shared" si="17"/>
        <v>0</v>
      </c>
      <c r="M115" s="132"/>
      <c r="N115" s="47">
        <v>15</v>
      </c>
      <c r="O115" s="45"/>
      <c r="P115" s="48">
        <v>0</v>
      </c>
      <c r="Q115" s="48">
        <v>0</v>
      </c>
      <c r="R115" s="48">
        <v>0</v>
      </c>
      <c r="S115" s="48">
        <v>0</v>
      </c>
      <c r="T115" s="49">
        <v>0</v>
      </c>
      <c r="U115" s="49">
        <v>0</v>
      </c>
      <c r="V115" s="49">
        <v>0</v>
      </c>
      <c r="W115" s="29"/>
      <c r="X115" s="132"/>
    </row>
    <row r="116" spans="1:24" ht="15" hidden="1" customHeight="1" x14ac:dyDescent="0.25">
      <c r="A116" s="89">
        <v>16</v>
      </c>
      <c r="B116" s="42"/>
      <c r="C116" s="22">
        <v>0</v>
      </c>
      <c r="D116" s="23">
        <v>0</v>
      </c>
      <c r="E116" s="65">
        <f t="shared" si="14"/>
        <v>0</v>
      </c>
      <c r="F116" s="3" t="str">
        <f t="shared" si="15"/>
        <v>NO BET</v>
      </c>
      <c r="G116" s="66"/>
      <c r="H116" s="67">
        <f t="shared" si="16"/>
        <v>0</v>
      </c>
      <c r="I116" s="68"/>
      <c r="J116" s="29"/>
      <c r="K116" s="29"/>
      <c r="L116" s="88">
        <f t="shared" si="17"/>
        <v>0</v>
      </c>
      <c r="M116" s="132"/>
      <c r="N116" s="51">
        <v>16</v>
      </c>
      <c r="O116" s="42"/>
      <c r="P116" s="39">
        <v>0</v>
      </c>
      <c r="Q116" s="39">
        <v>0</v>
      </c>
      <c r="R116" s="39">
        <v>0</v>
      </c>
      <c r="S116" s="39">
        <v>0</v>
      </c>
      <c r="T116" s="44">
        <v>0</v>
      </c>
      <c r="U116" s="44">
        <v>0</v>
      </c>
      <c r="V116" s="44">
        <v>0</v>
      </c>
      <c r="W116" s="29"/>
      <c r="X116" s="132"/>
    </row>
    <row r="117" spans="1:24" ht="15" hidden="1" customHeight="1" x14ac:dyDescent="0.3">
      <c r="A117" s="89">
        <v>17</v>
      </c>
      <c r="B117" s="28"/>
      <c r="C117" s="22">
        <v>0</v>
      </c>
      <c r="D117" s="23">
        <v>0</v>
      </c>
      <c r="E117" s="65">
        <f t="shared" si="14"/>
        <v>0</v>
      </c>
      <c r="F117" s="3" t="str">
        <f t="shared" si="15"/>
        <v>NO BET</v>
      </c>
      <c r="G117" s="66"/>
      <c r="H117" s="67">
        <f t="shared" si="16"/>
        <v>0</v>
      </c>
      <c r="I117" s="68"/>
      <c r="J117" s="29"/>
      <c r="K117" s="29"/>
      <c r="L117" s="88">
        <f t="shared" si="17"/>
        <v>0</v>
      </c>
      <c r="M117" s="132"/>
      <c r="N117" s="51">
        <v>17</v>
      </c>
      <c r="O117" s="40"/>
      <c r="P117" s="39">
        <v>0</v>
      </c>
      <c r="Q117" s="39">
        <v>0</v>
      </c>
      <c r="R117" s="39">
        <v>0</v>
      </c>
      <c r="S117" s="39">
        <v>0</v>
      </c>
      <c r="T117" s="44">
        <v>0</v>
      </c>
      <c r="U117" s="44">
        <v>0</v>
      </c>
      <c r="V117" s="44">
        <v>0</v>
      </c>
      <c r="W117" s="29"/>
      <c r="X117" s="132"/>
    </row>
    <row r="118" spans="1:24" ht="15" hidden="1" customHeight="1" x14ac:dyDescent="0.3">
      <c r="A118" s="89">
        <v>18</v>
      </c>
      <c r="B118" s="28"/>
      <c r="C118" s="22">
        <v>0</v>
      </c>
      <c r="D118" s="23">
        <v>0</v>
      </c>
      <c r="E118" s="65">
        <f t="shared" si="14"/>
        <v>0</v>
      </c>
      <c r="F118" s="3" t="str">
        <f t="shared" si="15"/>
        <v>NO BET</v>
      </c>
      <c r="G118" s="66"/>
      <c r="H118" s="67">
        <f t="shared" si="16"/>
        <v>0</v>
      </c>
      <c r="I118" s="68"/>
      <c r="J118" s="29"/>
      <c r="K118" s="29"/>
      <c r="L118" s="88">
        <f t="shared" si="17"/>
        <v>0</v>
      </c>
      <c r="M118" s="132"/>
      <c r="N118" s="51">
        <v>18</v>
      </c>
      <c r="O118" s="40"/>
      <c r="P118" s="39">
        <v>0</v>
      </c>
      <c r="Q118" s="39">
        <v>0</v>
      </c>
      <c r="R118" s="39">
        <v>0</v>
      </c>
      <c r="S118" s="39">
        <v>0</v>
      </c>
      <c r="T118" s="44">
        <v>0</v>
      </c>
      <c r="U118" s="44">
        <v>0</v>
      </c>
      <c r="V118" s="44">
        <v>0</v>
      </c>
      <c r="W118" s="29"/>
      <c r="X118" s="132"/>
    </row>
    <row r="119" spans="1:24" ht="15" hidden="1" customHeight="1" x14ac:dyDescent="0.3">
      <c r="A119" s="89">
        <v>19</v>
      </c>
      <c r="B119" s="28"/>
      <c r="C119" s="22">
        <v>0</v>
      </c>
      <c r="D119" s="23">
        <v>0</v>
      </c>
      <c r="E119" s="65">
        <f t="shared" si="14"/>
        <v>0</v>
      </c>
      <c r="F119" s="3" t="str">
        <f t="shared" si="15"/>
        <v>NO BET</v>
      </c>
      <c r="G119" s="66"/>
      <c r="H119" s="67">
        <f t="shared" si="16"/>
        <v>0</v>
      </c>
      <c r="I119" s="68"/>
      <c r="J119" s="29"/>
      <c r="K119" s="29"/>
      <c r="L119" s="88">
        <f t="shared" si="17"/>
        <v>0</v>
      </c>
      <c r="M119" s="132"/>
      <c r="N119" s="51">
        <v>19</v>
      </c>
      <c r="O119" s="40"/>
      <c r="P119" s="39">
        <v>0</v>
      </c>
      <c r="Q119" s="39">
        <v>0</v>
      </c>
      <c r="R119" s="39">
        <v>0</v>
      </c>
      <c r="S119" s="39">
        <v>0</v>
      </c>
      <c r="T119" s="44">
        <v>0</v>
      </c>
      <c r="U119" s="44">
        <v>0</v>
      </c>
      <c r="V119" s="44">
        <v>0</v>
      </c>
      <c r="W119" s="29"/>
      <c r="X119" s="132"/>
    </row>
    <row r="120" spans="1:24" ht="15" hidden="1" customHeight="1" x14ac:dyDescent="0.3">
      <c r="A120" s="89">
        <v>20</v>
      </c>
      <c r="B120" s="28"/>
      <c r="C120" s="22">
        <v>0</v>
      </c>
      <c r="D120" s="23">
        <v>0</v>
      </c>
      <c r="E120" s="65">
        <f t="shared" si="14"/>
        <v>0</v>
      </c>
      <c r="F120" s="3" t="str">
        <f t="shared" si="15"/>
        <v>NO BET</v>
      </c>
      <c r="G120" s="66"/>
      <c r="H120" s="67">
        <f t="shared" si="16"/>
        <v>0</v>
      </c>
      <c r="I120" s="69"/>
      <c r="J120" s="29"/>
      <c r="K120" s="29"/>
      <c r="L120" s="88">
        <f t="shared" si="17"/>
        <v>0</v>
      </c>
      <c r="M120" s="132"/>
      <c r="N120" s="51">
        <v>20</v>
      </c>
      <c r="O120" s="40"/>
      <c r="P120" s="39">
        <v>0</v>
      </c>
      <c r="Q120" s="39">
        <v>0</v>
      </c>
      <c r="R120" s="39">
        <v>0</v>
      </c>
      <c r="S120" s="39">
        <v>0</v>
      </c>
      <c r="T120" s="44">
        <v>0</v>
      </c>
      <c r="U120" s="44">
        <v>0</v>
      </c>
      <c r="V120" s="44">
        <v>0</v>
      </c>
      <c r="W120" s="29"/>
      <c r="X120" s="132"/>
    </row>
    <row r="121" spans="1:24" ht="15" hidden="1" customHeight="1" x14ac:dyDescent="0.3">
      <c r="A121" s="89">
        <v>21</v>
      </c>
      <c r="B121" s="30"/>
      <c r="C121" s="22">
        <v>0</v>
      </c>
      <c r="D121" s="23">
        <v>0</v>
      </c>
      <c r="E121" s="65">
        <f t="shared" si="14"/>
        <v>0</v>
      </c>
      <c r="F121" s="3" t="str">
        <f t="shared" si="15"/>
        <v>NO BET</v>
      </c>
      <c r="G121" s="66"/>
      <c r="H121" s="67">
        <f t="shared" si="16"/>
        <v>0</v>
      </c>
      <c r="I121" s="68"/>
      <c r="J121" s="29"/>
      <c r="K121" s="29"/>
      <c r="L121" s="88">
        <f t="shared" si="17"/>
        <v>0</v>
      </c>
      <c r="M121" s="132"/>
      <c r="N121" s="51">
        <v>21</v>
      </c>
      <c r="O121" s="40"/>
      <c r="P121" s="39">
        <v>0</v>
      </c>
      <c r="Q121" s="39">
        <v>0</v>
      </c>
      <c r="R121" s="39">
        <v>0</v>
      </c>
      <c r="S121" s="39">
        <v>0</v>
      </c>
      <c r="T121" s="44">
        <v>0</v>
      </c>
      <c r="U121" s="44">
        <v>0</v>
      </c>
      <c r="V121" s="44">
        <v>0</v>
      </c>
      <c r="W121" s="29"/>
      <c r="X121" s="132"/>
    </row>
    <row r="122" spans="1:24" ht="15" hidden="1" customHeight="1" x14ac:dyDescent="0.3">
      <c r="A122" s="89">
        <v>22</v>
      </c>
      <c r="B122" s="28"/>
      <c r="C122" s="26">
        <v>0</v>
      </c>
      <c r="D122" s="27">
        <v>0</v>
      </c>
      <c r="E122" s="65">
        <f t="shared" si="14"/>
        <v>0</v>
      </c>
      <c r="F122" s="3" t="str">
        <f t="shared" si="15"/>
        <v>NO BET</v>
      </c>
      <c r="G122" s="66"/>
      <c r="H122" s="67">
        <f t="shared" si="16"/>
        <v>0</v>
      </c>
      <c r="I122" s="68"/>
      <c r="J122" s="29"/>
      <c r="K122" s="29"/>
      <c r="L122" s="88">
        <f t="shared" si="17"/>
        <v>0</v>
      </c>
      <c r="M122" s="132"/>
      <c r="N122" s="51">
        <v>22</v>
      </c>
      <c r="O122" s="40"/>
      <c r="P122" s="39">
        <v>0</v>
      </c>
      <c r="Q122" s="39">
        <v>0</v>
      </c>
      <c r="R122" s="39">
        <v>0</v>
      </c>
      <c r="S122" s="39">
        <v>0</v>
      </c>
      <c r="T122" s="44">
        <v>0</v>
      </c>
      <c r="U122" s="44">
        <v>0</v>
      </c>
      <c r="V122" s="44">
        <v>0</v>
      </c>
      <c r="W122" s="29"/>
      <c r="X122" s="132"/>
    </row>
    <row r="123" spans="1:24" ht="15" hidden="1" customHeight="1" x14ac:dyDescent="0.3">
      <c r="A123" s="89">
        <v>23</v>
      </c>
      <c r="B123" s="28"/>
      <c r="C123" s="22">
        <v>0</v>
      </c>
      <c r="D123" s="23">
        <v>0</v>
      </c>
      <c r="E123" s="65">
        <f t="shared" si="14"/>
        <v>0</v>
      </c>
      <c r="F123" s="3" t="str">
        <f t="shared" si="15"/>
        <v>NO BET</v>
      </c>
      <c r="G123" s="66"/>
      <c r="H123" s="67">
        <f t="shared" si="16"/>
        <v>0</v>
      </c>
      <c r="I123" s="68"/>
      <c r="J123" s="29"/>
      <c r="K123" s="29"/>
      <c r="L123" s="88">
        <f t="shared" si="17"/>
        <v>0</v>
      </c>
      <c r="M123" s="132"/>
      <c r="N123" s="51">
        <v>23</v>
      </c>
      <c r="O123" s="40"/>
      <c r="P123" s="39">
        <v>0</v>
      </c>
      <c r="Q123" s="39">
        <v>0</v>
      </c>
      <c r="R123" s="39">
        <v>0</v>
      </c>
      <c r="S123" s="39">
        <v>0</v>
      </c>
      <c r="T123" s="44">
        <v>0</v>
      </c>
      <c r="U123" s="44">
        <v>0</v>
      </c>
      <c r="V123" s="44">
        <v>0</v>
      </c>
      <c r="W123" s="29"/>
      <c r="X123" s="132"/>
    </row>
    <row r="124" spans="1:24" ht="15" hidden="1" customHeight="1" x14ac:dyDescent="0.3">
      <c r="A124" s="89">
        <v>24</v>
      </c>
      <c r="B124" s="28"/>
      <c r="C124" s="22">
        <v>0</v>
      </c>
      <c r="D124" s="23">
        <v>0</v>
      </c>
      <c r="E124" s="65">
        <f t="shared" si="14"/>
        <v>0</v>
      </c>
      <c r="F124" s="3" t="str">
        <f t="shared" si="15"/>
        <v>NO BET</v>
      </c>
      <c r="G124" s="66"/>
      <c r="H124" s="67">
        <f t="shared" si="16"/>
        <v>0</v>
      </c>
      <c r="I124" s="68"/>
      <c r="J124" s="29"/>
      <c r="K124" s="29"/>
      <c r="L124" s="88">
        <f t="shared" si="17"/>
        <v>0</v>
      </c>
      <c r="M124" s="132"/>
      <c r="N124" s="51">
        <v>24</v>
      </c>
      <c r="O124" s="40"/>
      <c r="P124" s="39">
        <v>0</v>
      </c>
      <c r="Q124" s="39">
        <v>0</v>
      </c>
      <c r="R124" s="39">
        <v>0</v>
      </c>
      <c r="S124" s="39">
        <v>0</v>
      </c>
      <c r="T124" s="44">
        <v>0</v>
      </c>
      <c r="U124" s="44">
        <v>0</v>
      </c>
      <c r="V124" s="44">
        <v>0</v>
      </c>
      <c r="W124" s="29"/>
      <c r="X124" s="132"/>
    </row>
    <row r="125" spans="1:24" ht="15" hidden="1" customHeight="1" x14ac:dyDescent="0.25">
      <c r="J125" s="41"/>
      <c r="K125" s="41"/>
      <c r="N125" s="321"/>
      <c r="O125" s="321"/>
      <c r="P125" s="321"/>
      <c r="Q125" s="321"/>
      <c r="R125" s="321"/>
      <c r="S125" s="321"/>
      <c r="T125" s="321"/>
      <c r="U125" s="29"/>
      <c r="V125" s="91"/>
    </row>
    <row r="126" spans="1:24" ht="15" hidden="1" customHeight="1" x14ac:dyDescent="0.25">
      <c r="A126" s="24"/>
      <c r="B126" s="209" t="s">
        <v>213</v>
      </c>
      <c r="C126" s="2"/>
      <c r="D126" s="4"/>
      <c r="E126" s="5" t="s">
        <v>11</v>
      </c>
      <c r="F126" s="6">
        <f>SUM(F101:F124)</f>
        <v>0</v>
      </c>
      <c r="G126" s="7" t="s">
        <v>12</v>
      </c>
      <c r="H126" s="6">
        <f>SUM(H101:H125)</f>
        <v>0</v>
      </c>
      <c r="J126" s="41"/>
      <c r="K126" s="41"/>
      <c r="N126" s="136"/>
      <c r="O126" s="321"/>
      <c r="P126" s="321"/>
      <c r="Q126" s="136"/>
      <c r="R126" s="136"/>
      <c r="S126" s="136"/>
      <c r="T126" s="136"/>
      <c r="U126" s="139" t="s">
        <v>18</v>
      </c>
      <c r="V126" s="140"/>
      <c r="W126" s="141"/>
    </row>
    <row r="127" spans="1:24" ht="15" hidden="1" customHeight="1" x14ac:dyDescent="0.25">
      <c r="A127" s="73"/>
      <c r="B127" s="73"/>
    </row>
    <row r="128" spans="1:24" ht="15" hidden="1" customHeight="1" x14ac:dyDescent="0.25">
      <c r="A128" s="10" t="s">
        <v>6</v>
      </c>
      <c r="B128" s="8" t="s">
        <v>14</v>
      </c>
      <c r="C128" s="325"/>
      <c r="D128" s="325"/>
      <c r="E128" s="320" t="s">
        <v>10</v>
      </c>
      <c r="F128" s="327">
        <v>0.9</v>
      </c>
      <c r="G128" s="328" t="s">
        <v>2</v>
      </c>
      <c r="H128" s="329">
        <v>100</v>
      </c>
      <c r="I128" s="144" t="s">
        <v>1</v>
      </c>
      <c r="J128" s="330" t="s">
        <v>21</v>
      </c>
      <c r="K128" s="330" t="s">
        <v>21</v>
      </c>
      <c r="L128" s="9"/>
      <c r="N128" s="10" t="s">
        <v>6</v>
      </c>
      <c r="O128" s="8" t="s">
        <v>14</v>
      </c>
      <c r="P128" s="31"/>
      <c r="Q128" s="31"/>
      <c r="R128" s="31"/>
      <c r="S128" s="31"/>
      <c r="T128" s="31"/>
      <c r="U128" s="31"/>
      <c r="V128" s="31"/>
      <c r="W128" s="143" t="s">
        <v>56</v>
      </c>
    </row>
    <row r="129" spans="1:24" ht="15" hidden="1" customHeight="1" x14ac:dyDescent="0.25">
      <c r="A129" s="8" t="s">
        <v>7</v>
      </c>
      <c r="B129" s="43">
        <v>5</v>
      </c>
      <c r="C129" s="325"/>
      <c r="D129" s="325"/>
      <c r="E129" s="320"/>
      <c r="F129" s="327"/>
      <c r="G129" s="328"/>
      <c r="H129" s="329"/>
      <c r="I129" s="322" t="s">
        <v>61</v>
      </c>
      <c r="J129" s="330"/>
      <c r="K129" s="330"/>
      <c r="L129" s="8"/>
      <c r="M129" s="2"/>
      <c r="N129" s="8" t="s">
        <v>7</v>
      </c>
      <c r="O129" s="50">
        <v>5</v>
      </c>
      <c r="P129" s="33"/>
      <c r="Q129" s="33"/>
      <c r="R129" s="33"/>
      <c r="S129" s="33"/>
      <c r="T129" s="33"/>
      <c r="U129" s="33"/>
      <c r="V129" s="32"/>
      <c r="W129" s="143" t="s">
        <v>57</v>
      </c>
      <c r="X129" s="2"/>
    </row>
    <row r="130" spans="1:24" ht="15" hidden="1" customHeight="1" x14ac:dyDescent="0.25">
      <c r="A130" s="9"/>
      <c r="B130" s="9"/>
      <c r="C130" s="9"/>
      <c r="D130" s="322" t="s">
        <v>25</v>
      </c>
      <c r="E130" s="331" t="s">
        <v>26</v>
      </c>
      <c r="F130" s="9"/>
      <c r="G130" s="9"/>
      <c r="H130" s="9"/>
      <c r="I130" s="322"/>
      <c r="J130" s="142" t="s">
        <v>45</v>
      </c>
      <c r="K130" s="333" t="s">
        <v>29</v>
      </c>
      <c r="L130" s="134" t="s">
        <v>27</v>
      </c>
      <c r="M130" s="2"/>
      <c r="N130" s="32"/>
      <c r="O130" s="33"/>
      <c r="P130" s="33" t="s">
        <v>19</v>
      </c>
      <c r="Q130" s="33"/>
      <c r="R130" s="33"/>
      <c r="S130" s="33"/>
      <c r="T130" s="33" t="s">
        <v>20</v>
      </c>
      <c r="U130" s="34"/>
      <c r="V130" s="34"/>
      <c r="W130" s="322" t="s">
        <v>39</v>
      </c>
      <c r="X130" s="2"/>
    </row>
    <row r="131" spans="1:24" ht="15" hidden="1" customHeight="1" x14ac:dyDescent="0.25">
      <c r="A131" s="1" t="s">
        <v>15</v>
      </c>
      <c r="B131" s="25"/>
      <c r="C131" s="1" t="s">
        <v>8</v>
      </c>
      <c r="D131" s="322"/>
      <c r="E131" s="331"/>
      <c r="F131" s="1" t="s">
        <v>0</v>
      </c>
      <c r="G131" s="1" t="s">
        <v>9</v>
      </c>
      <c r="H131" s="1" t="s">
        <v>3</v>
      </c>
      <c r="I131" s="322"/>
      <c r="J131" s="142" t="s">
        <v>30</v>
      </c>
      <c r="K131" s="333"/>
      <c r="L131" s="134" t="s">
        <v>28</v>
      </c>
      <c r="N131" s="35" t="s">
        <v>16</v>
      </c>
      <c r="O131" s="35" t="s">
        <v>17</v>
      </c>
      <c r="P131" s="36" t="s">
        <v>67</v>
      </c>
      <c r="Q131" s="37" t="s">
        <v>68</v>
      </c>
      <c r="R131" s="37" t="s">
        <v>62</v>
      </c>
      <c r="S131" s="37" t="s">
        <v>63</v>
      </c>
      <c r="T131" s="37" t="s">
        <v>64</v>
      </c>
      <c r="U131" s="37" t="s">
        <v>65</v>
      </c>
      <c r="V131" s="37" t="s">
        <v>66</v>
      </c>
      <c r="W131" s="322"/>
    </row>
    <row r="132" spans="1:24" ht="15" hidden="1" customHeight="1" x14ac:dyDescent="0.25">
      <c r="A132" s="89">
        <v>1</v>
      </c>
      <c r="B132" s="45"/>
      <c r="C132" s="26">
        <v>0</v>
      </c>
      <c r="D132" s="27">
        <v>0</v>
      </c>
      <c r="E132" s="61">
        <f t="shared" ref="E132:E155" si="18">D132</f>
        <v>0</v>
      </c>
      <c r="F132" s="46" t="str">
        <f t="shared" ref="F132:F155" si="19">IF(I132="B", $H$4/C132*$F$4,IF(E132&lt;=C132,$I$4,IF(E132&gt;C132,SUM($H$4/C132*$F$4,0,ROUNDUP(,0)))))</f>
        <v>NO BET</v>
      </c>
      <c r="G132" s="62"/>
      <c r="H132" s="63">
        <f>IF(F132="NO BET",0,IF(G132&gt;1,F132*-1,IF(G132=1,SUM(F132*E132-F132,0))))</f>
        <v>0</v>
      </c>
      <c r="I132" s="64"/>
      <c r="J132" s="47"/>
      <c r="K132" s="47"/>
      <c r="L132" s="87">
        <f>SUM(I132*J132*K132)</f>
        <v>0</v>
      </c>
      <c r="M132" s="132"/>
      <c r="N132" s="47">
        <v>1</v>
      </c>
      <c r="O132" s="45"/>
      <c r="P132" s="48">
        <v>0</v>
      </c>
      <c r="Q132" s="48">
        <v>0</v>
      </c>
      <c r="R132" s="48">
        <v>0</v>
      </c>
      <c r="S132" s="48">
        <v>0</v>
      </c>
      <c r="T132" s="49">
        <v>0</v>
      </c>
      <c r="U132" s="49">
        <v>0</v>
      </c>
      <c r="V132" s="49">
        <v>0</v>
      </c>
      <c r="W132" s="29"/>
      <c r="X132" s="132"/>
    </row>
    <row r="133" spans="1:24" ht="15" hidden="1" customHeight="1" x14ac:dyDescent="0.25">
      <c r="A133" s="89">
        <v>2</v>
      </c>
      <c r="B133" s="42"/>
      <c r="C133" s="26">
        <v>0</v>
      </c>
      <c r="D133" s="27">
        <v>0</v>
      </c>
      <c r="E133" s="65">
        <f t="shared" si="18"/>
        <v>0</v>
      </c>
      <c r="F133" s="3" t="str">
        <f t="shared" si="19"/>
        <v>NO BET</v>
      </c>
      <c r="G133" s="66"/>
      <c r="H133" s="67">
        <f t="shared" ref="H133:H155" si="20">IF(F133="NO BET",0,IF(G133&gt;1,F133*-1,IF(G133=1,SUM(F133*E133-F133,0))))</f>
        <v>0</v>
      </c>
      <c r="I133" s="68"/>
      <c r="J133" s="29"/>
      <c r="K133" s="29"/>
      <c r="L133" s="87">
        <f t="shared" ref="L133:L155" si="21">SUM(I133*J133*K133)</f>
        <v>0</v>
      </c>
      <c r="M133" s="132"/>
      <c r="N133" s="51">
        <v>2</v>
      </c>
      <c r="O133" s="42"/>
      <c r="P133" s="39">
        <v>0</v>
      </c>
      <c r="Q133" s="39">
        <v>0</v>
      </c>
      <c r="R133" s="39">
        <v>0</v>
      </c>
      <c r="S133" s="39">
        <v>0</v>
      </c>
      <c r="T133" s="44">
        <v>0</v>
      </c>
      <c r="U133" s="44">
        <v>0</v>
      </c>
      <c r="V133" s="44">
        <v>0</v>
      </c>
      <c r="W133" s="29"/>
      <c r="X133" s="132"/>
    </row>
    <row r="134" spans="1:24" ht="15" hidden="1" customHeight="1" x14ac:dyDescent="0.25">
      <c r="A134" s="89">
        <v>3</v>
      </c>
      <c r="B134" s="42"/>
      <c r="C134" s="22">
        <v>0</v>
      </c>
      <c r="D134" s="23">
        <v>0</v>
      </c>
      <c r="E134" s="65">
        <f t="shared" si="18"/>
        <v>0</v>
      </c>
      <c r="F134" s="3" t="str">
        <f t="shared" si="19"/>
        <v>NO BET</v>
      </c>
      <c r="G134" s="66"/>
      <c r="H134" s="67">
        <f t="shared" si="20"/>
        <v>0</v>
      </c>
      <c r="I134" s="68"/>
      <c r="J134" s="29"/>
      <c r="K134" s="29"/>
      <c r="L134" s="87">
        <f t="shared" si="21"/>
        <v>0</v>
      </c>
      <c r="M134" s="132"/>
      <c r="N134" s="51">
        <v>3</v>
      </c>
      <c r="O134" s="42"/>
      <c r="P134" s="39">
        <v>0</v>
      </c>
      <c r="Q134" s="39">
        <v>0</v>
      </c>
      <c r="R134" s="39">
        <v>0</v>
      </c>
      <c r="S134" s="39">
        <v>0</v>
      </c>
      <c r="T134" s="44">
        <v>0</v>
      </c>
      <c r="U134" s="44">
        <v>0</v>
      </c>
      <c r="V134" s="44">
        <v>0</v>
      </c>
      <c r="W134" s="29"/>
      <c r="X134" s="132"/>
    </row>
    <row r="135" spans="1:24" ht="15" hidden="1" customHeight="1" x14ac:dyDescent="0.25">
      <c r="A135" s="89">
        <v>4</v>
      </c>
      <c r="B135" s="42"/>
      <c r="C135" s="22">
        <v>0</v>
      </c>
      <c r="D135" s="23">
        <v>0</v>
      </c>
      <c r="E135" s="65">
        <f t="shared" si="18"/>
        <v>0</v>
      </c>
      <c r="F135" s="3" t="str">
        <f t="shared" si="19"/>
        <v>NO BET</v>
      </c>
      <c r="G135" s="66"/>
      <c r="H135" s="67">
        <f t="shared" si="20"/>
        <v>0</v>
      </c>
      <c r="I135" s="68"/>
      <c r="J135" s="29"/>
      <c r="K135" s="29"/>
      <c r="L135" s="87">
        <f t="shared" si="21"/>
        <v>0</v>
      </c>
      <c r="M135" s="132"/>
      <c r="N135" s="51">
        <v>4</v>
      </c>
      <c r="O135" s="42"/>
      <c r="P135" s="39">
        <v>0</v>
      </c>
      <c r="Q135" s="39">
        <v>0</v>
      </c>
      <c r="R135" s="39">
        <v>0</v>
      </c>
      <c r="S135" s="39">
        <v>0</v>
      </c>
      <c r="T135" s="44">
        <v>0</v>
      </c>
      <c r="U135" s="44">
        <v>0</v>
      </c>
      <c r="V135" s="44">
        <v>0</v>
      </c>
      <c r="W135" s="29"/>
      <c r="X135" s="132"/>
    </row>
    <row r="136" spans="1:24" ht="15" hidden="1" customHeight="1" x14ac:dyDescent="0.25">
      <c r="A136" s="89">
        <v>5</v>
      </c>
      <c r="B136" s="42"/>
      <c r="C136" s="22">
        <v>0</v>
      </c>
      <c r="D136" s="23">
        <v>0</v>
      </c>
      <c r="E136" s="65">
        <f t="shared" si="18"/>
        <v>0</v>
      </c>
      <c r="F136" s="3" t="str">
        <f t="shared" si="19"/>
        <v>NO BET</v>
      </c>
      <c r="G136" s="66"/>
      <c r="H136" s="67">
        <f t="shared" si="20"/>
        <v>0</v>
      </c>
      <c r="I136" s="68"/>
      <c r="J136" s="29"/>
      <c r="K136" s="29"/>
      <c r="L136" s="87">
        <f t="shared" si="21"/>
        <v>0</v>
      </c>
      <c r="M136" s="132"/>
      <c r="N136" s="51">
        <v>5</v>
      </c>
      <c r="O136" s="42"/>
      <c r="P136" s="39">
        <v>0</v>
      </c>
      <c r="Q136" s="39">
        <v>0</v>
      </c>
      <c r="R136" s="39">
        <v>0</v>
      </c>
      <c r="S136" s="39">
        <v>0</v>
      </c>
      <c r="T136" s="44">
        <v>0</v>
      </c>
      <c r="U136" s="44">
        <v>0</v>
      </c>
      <c r="V136" s="44">
        <v>0</v>
      </c>
      <c r="W136" s="29"/>
      <c r="X136" s="132"/>
    </row>
    <row r="137" spans="1:24" ht="15" hidden="1" customHeight="1" x14ac:dyDescent="0.25">
      <c r="A137" s="89">
        <v>6</v>
      </c>
      <c r="B137" s="42"/>
      <c r="C137" s="22">
        <v>0</v>
      </c>
      <c r="D137" s="23">
        <v>0</v>
      </c>
      <c r="E137" s="65">
        <f t="shared" si="18"/>
        <v>0</v>
      </c>
      <c r="F137" s="3" t="str">
        <f t="shared" si="19"/>
        <v>NO BET</v>
      </c>
      <c r="G137" s="66"/>
      <c r="H137" s="67">
        <f t="shared" si="20"/>
        <v>0</v>
      </c>
      <c r="I137" s="68"/>
      <c r="J137" s="29"/>
      <c r="K137" s="29"/>
      <c r="L137" s="87">
        <f t="shared" si="21"/>
        <v>0</v>
      </c>
      <c r="M137" s="132"/>
      <c r="N137" s="51">
        <v>6</v>
      </c>
      <c r="O137" s="42"/>
      <c r="P137" s="39">
        <v>0</v>
      </c>
      <c r="Q137" s="39">
        <v>0</v>
      </c>
      <c r="R137" s="39">
        <v>0</v>
      </c>
      <c r="S137" s="39">
        <v>0</v>
      </c>
      <c r="T137" s="44">
        <v>0</v>
      </c>
      <c r="U137" s="44">
        <v>0</v>
      </c>
      <c r="V137" s="44">
        <v>0</v>
      </c>
      <c r="W137" s="29"/>
      <c r="X137" s="132"/>
    </row>
    <row r="138" spans="1:24" ht="15" hidden="1" customHeight="1" x14ac:dyDescent="0.25">
      <c r="A138" s="89">
        <v>7</v>
      </c>
      <c r="B138" s="42"/>
      <c r="C138" s="26">
        <v>0</v>
      </c>
      <c r="D138" s="27">
        <v>0</v>
      </c>
      <c r="E138" s="65">
        <f t="shared" si="18"/>
        <v>0</v>
      </c>
      <c r="F138" s="3" t="str">
        <f t="shared" si="19"/>
        <v>NO BET</v>
      </c>
      <c r="G138" s="66"/>
      <c r="H138" s="67">
        <f t="shared" si="20"/>
        <v>0</v>
      </c>
      <c r="I138" s="69"/>
      <c r="J138" s="29"/>
      <c r="K138" s="29"/>
      <c r="L138" s="87">
        <f t="shared" si="21"/>
        <v>0</v>
      </c>
      <c r="M138" s="132"/>
      <c r="N138" s="51">
        <v>7</v>
      </c>
      <c r="O138" s="42"/>
      <c r="P138" s="39">
        <v>0</v>
      </c>
      <c r="Q138" s="39">
        <v>0</v>
      </c>
      <c r="R138" s="39">
        <v>0</v>
      </c>
      <c r="S138" s="39">
        <v>0</v>
      </c>
      <c r="T138" s="44">
        <v>0</v>
      </c>
      <c r="U138" s="44">
        <v>0</v>
      </c>
      <c r="V138" s="44">
        <v>0</v>
      </c>
      <c r="W138" s="29"/>
      <c r="X138" s="132"/>
    </row>
    <row r="139" spans="1:24" ht="15" hidden="1" customHeight="1" x14ac:dyDescent="0.25">
      <c r="A139" s="89">
        <v>8</v>
      </c>
      <c r="B139" s="42"/>
      <c r="C139" s="22">
        <v>0</v>
      </c>
      <c r="D139" s="23">
        <v>0</v>
      </c>
      <c r="E139" s="65">
        <f t="shared" si="18"/>
        <v>0</v>
      </c>
      <c r="F139" s="3" t="str">
        <f t="shared" si="19"/>
        <v>NO BET</v>
      </c>
      <c r="G139" s="66"/>
      <c r="H139" s="67">
        <f t="shared" si="20"/>
        <v>0</v>
      </c>
      <c r="I139" s="68"/>
      <c r="J139" s="29"/>
      <c r="K139" s="29"/>
      <c r="L139" s="87">
        <f t="shared" si="21"/>
        <v>0</v>
      </c>
      <c r="M139" s="132"/>
      <c r="N139" s="51">
        <v>8</v>
      </c>
      <c r="O139" s="42"/>
      <c r="P139" s="39">
        <v>0</v>
      </c>
      <c r="Q139" s="39">
        <v>0</v>
      </c>
      <c r="R139" s="39">
        <v>0</v>
      </c>
      <c r="S139" s="39">
        <v>0</v>
      </c>
      <c r="T139" s="44">
        <v>0</v>
      </c>
      <c r="U139" s="44">
        <v>0</v>
      </c>
      <c r="V139" s="44">
        <v>0</v>
      </c>
      <c r="W139" s="29"/>
      <c r="X139" s="132"/>
    </row>
    <row r="140" spans="1:24" ht="15" hidden="1" customHeight="1" x14ac:dyDescent="0.25">
      <c r="A140" s="89">
        <v>9</v>
      </c>
      <c r="B140" s="42"/>
      <c r="C140" s="22">
        <v>0</v>
      </c>
      <c r="D140" s="23">
        <v>0</v>
      </c>
      <c r="E140" s="65">
        <f t="shared" si="18"/>
        <v>0</v>
      </c>
      <c r="F140" s="3" t="str">
        <f t="shared" si="19"/>
        <v>NO BET</v>
      </c>
      <c r="G140" s="66"/>
      <c r="H140" s="67">
        <f t="shared" si="20"/>
        <v>0</v>
      </c>
      <c r="I140" s="68"/>
      <c r="J140" s="29"/>
      <c r="K140" s="29"/>
      <c r="L140" s="87">
        <f t="shared" si="21"/>
        <v>0</v>
      </c>
      <c r="M140" s="132"/>
      <c r="N140" s="51">
        <v>9</v>
      </c>
      <c r="O140" s="42"/>
      <c r="P140" s="39">
        <v>0</v>
      </c>
      <c r="Q140" s="39">
        <v>0</v>
      </c>
      <c r="R140" s="39">
        <v>0</v>
      </c>
      <c r="S140" s="39">
        <v>0</v>
      </c>
      <c r="T140" s="44">
        <v>0</v>
      </c>
      <c r="U140" s="44">
        <v>0</v>
      </c>
      <c r="V140" s="44">
        <v>0</v>
      </c>
      <c r="W140" s="29"/>
      <c r="X140" s="132"/>
    </row>
    <row r="141" spans="1:24" ht="15" hidden="1" customHeight="1" x14ac:dyDescent="0.25">
      <c r="A141" s="89">
        <v>10</v>
      </c>
      <c r="B141" s="42"/>
      <c r="C141" s="22">
        <v>0</v>
      </c>
      <c r="D141" s="23">
        <v>0</v>
      </c>
      <c r="E141" s="65">
        <f t="shared" si="18"/>
        <v>0</v>
      </c>
      <c r="F141" s="3" t="str">
        <f t="shared" si="19"/>
        <v>NO BET</v>
      </c>
      <c r="G141" s="66"/>
      <c r="H141" s="67">
        <f t="shared" si="20"/>
        <v>0</v>
      </c>
      <c r="I141" s="68"/>
      <c r="J141" s="29"/>
      <c r="K141" s="29"/>
      <c r="L141" s="88">
        <f t="shared" si="21"/>
        <v>0</v>
      </c>
      <c r="M141" s="132"/>
      <c r="N141" s="51">
        <v>10</v>
      </c>
      <c r="O141" s="42"/>
      <c r="P141" s="39">
        <v>0</v>
      </c>
      <c r="Q141" s="39">
        <v>0</v>
      </c>
      <c r="R141" s="39">
        <v>0</v>
      </c>
      <c r="S141" s="39">
        <v>0</v>
      </c>
      <c r="T141" s="44">
        <v>0</v>
      </c>
      <c r="U141" s="44">
        <v>0</v>
      </c>
      <c r="V141" s="44">
        <v>0</v>
      </c>
      <c r="W141" s="29"/>
      <c r="X141" s="132"/>
    </row>
    <row r="142" spans="1:24" ht="15" hidden="1" customHeight="1" x14ac:dyDescent="0.25">
      <c r="A142" s="89">
        <v>11</v>
      </c>
      <c r="B142" s="42"/>
      <c r="C142" s="22">
        <v>0</v>
      </c>
      <c r="D142" s="23">
        <v>0</v>
      </c>
      <c r="E142" s="65">
        <f t="shared" si="18"/>
        <v>0</v>
      </c>
      <c r="F142" s="3" t="str">
        <f t="shared" si="19"/>
        <v>NO BET</v>
      </c>
      <c r="G142" s="66"/>
      <c r="H142" s="67">
        <f t="shared" si="20"/>
        <v>0</v>
      </c>
      <c r="I142" s="68"/>
      <c r="J142" s="29"/>
      <c r="K142" s="29"/>
      <c r="L142" s="88">
        <f t="shared" si="21"/>
        <v>0</v>
      </c>
      <c r="M142" s="132"/>
      <c r="N142" s="51">
        <v>11</v>
      </c>
      <c r="O142" s="42"/>
      <c r="P142" s="39">
        <v>0</v>
      </c>
      <c r="Q142" s="39">
        <v>0</v>
      </c>
      <c r="R142" s="39">
        <v>0</v>
      </c>
      <c r="S142" s="39">
        <v>0</v>
      </c>
      <c r="T142" s="44">
        <v>0</v>
      </c>
      <c r="U142" s="44">
        <v>0</v>
      </c>
      <c r="V142" s="44">
        <v>0</v>
      </c>
      <c r="W142" s="29"/>
      <c r="X142" s="132"/>
    </row>
    <row r="143" spans="1:24" ht="15" hidden="1" customHeight="1" x14ac:dyDescent="0.25">
      <c r="A143" s="89">
        <v>12</v>
      </c>
      <c r="B143" s="42"/>
      <c r="C143" s="22">
        <v>0</v>
      </c>
      <c r="D143" s="23">
        <v>0</v>
      </c>
      <c r="E143" s="65">
        <f t="shared" si="18"/>
        <v>0</v>
      </c>
      <c r="F143" s="3" t="str">
        <f t="shared" si="19"/>
        <v>NO BET</v>
      </c>
      <c r="G143" s="66"/>
      <c r="H143" s="67">
        <f t="shared" si="20"/>
        <v>0</v>
      </c>
      <c r="I143" s="68"/>
      <c r="J143" s="29"/>
      <c r="K143" s="29"/>
      <c r="L143" s="88">
        <f t="shared" si="21"/>
        <v>0</v>
      </c>
      <c r="M143" s="132"/>
      <c r="N143" s="51">
        <v>12</v>
      </c>
      <c r="O143" s="42"/>
      <c r="P143" s="39">
        <v>0</v>
      </c>
      <c r="Q143" s="39">
        <v>0</v>
      </c>
      <c r="R143" s="39">
        <v>0</v>
      </c>
      <c r="S143" s="39">
        <v>0</v>
      </c>
      <c r="T143" s="44">
        <v>0</v>
      </c>
      <c r="U143" s="44">
        <v>0</v>
      </c>
      <c r="V143" s="44">
        <v>0</v>
      </c>
      <c r="W143" s="29"/>
      <c r="X143" s="132"/>
    </row>
    <row r="144" spans="1:24" ht="15" hidden="1" customHeight="1" x14ac:dyDescent="0.25">
      <c r="A144" s="89">
        <v>13</v>
      </c>
      <c r="B144" s="42"/>
      <c r="C144" s="22">
        <v>0</v>
      </c>
      <c r="D144" s="23">
        <v>0</v>
      </c>
      <c r="E144" s="65">
        <f t="shared" si="18"/>
        <v>0</v>
      </c>
      <c r="F144" s="3" t="str">
        <f t="shared" si="19"/>
        <v>NO BET</v>
      </c>
      <c r="G144" s="66"/>
      <c r="H144" s="67">
        <f t="shared" si="20"/>
        <v>0</v>
      </c>
      <c r="I144" s="68"/>
      <c r="J144" s="29"/>
      <c r="K144" s="29"/>
      <c r="L144" s="88">
        <f t="shared" si="21"/>
        <v>0</v>
      </c>
      <c r="M144" s="132"/>
      <c r="N144" s="51">
        <v>13</v>
      </c>
      <c r="O144" s="42"/>
      <c r="P144" s="39">
        <v>0</v>
      </c>
      <c r="Q144" s="39">
        <v>0</v>
      </c>
      <c r="R144" s="39">
        <v>0</v>
      </c>
      <c r="S144" s="39">
        <v>0</v>
      </c>
      <c r="T144" s="44">
        <v>0</v>
      </c>
      <c r="U144" s="44">
        <v>0</v>
      </c>
      <c r="V144" s="44">
        <v>0</v>
      </c>
      <c r="W144" s="29"/>
      <c r="X144" s="132"/>
    </row>
    <row r="145" spans="1:24" ht="15" hidden="1" customHeight="1" x14ac:dyDescent="0.25">
      <c r="A145" s="89">
        <v>14</v>
      </c>
      <c r="B145" s="42"/>
      <c r="C145" s="22">
        <v>0</v>
      </c>
      <c r="D145" s="23">
        <v>0</v>
      </c>
      <c r="E145" s="65">
        <f t="shared" si="18"/>
        <v>0</v>
      </c>
      <c r="F145" s="3" t="str">
        <f t="shared" si="19"/>
        <v>NO BET</v>
      </c>
      <c r="G145" s="66"/>
      <c r="H145" s="67">
        <f t="shared" si="20"/>
        <v>0</v>
      </c>
      <c r="I145" s="68"/>
      <c r="J145" s="29"/>
      <c r="K145" s="29"/>
      <c r="L145" s="88">
        <f t="shared" si="21"/>
        <v>0</v>
      </c>
      <c r="M145" s="132"/>
      <c r="N145" s="51">
        <v>14</v>
      </c>
      <c r="O145" s="42"/>
      <c r="P145" s="39">
        <v>0</v>
      </c>
      <c r="Q145" s="39">
        <v>0</v>
      </c>
      <c r="R145" s="39">
        <v>0</v>
      </c>
      <c r="S145" s="39">
        <v>0</v>
      </c>
      <c r="T145" s="44">
        <v>0</v>
      </c>
      <c r="U145" s="44">
        <v>0</v>
      </c>
      <c r="V145" s="44">
        <v>0</v>
      </c>
      <c r="W145" s="29"/>
      <c r="X145" s="132"/>
    </row>
    <row r="146" spans="1:24" ht="15" hidden="1" customHeight="1" x14ac:dyDescent="0.25">
      <c r="A146" s="89">
        <v>15</v>
      </c>
      <c r="B146" s="45"/>
      <c r="C146" s="26">
        <v>0</v>
      </c>
      <c r="D146" s="27">
        <v>0</v>
      </c>
      <c r="E146" s="61">
        <f t="shared" si="18"/>
        <v>0</v>
      </c>
      <c r="F146" s="46" t="str">
        <f t="shared" si="19"/>
        <v>NO BET</v>
      </c>
      <c r="G146" s="62"/>
      <c r="H146" s="63">
        <f t="shared" si="20"/>
        <v>0</v>
      </c>
      <c r="I146" s="64"/>
      <c r="J146" s="47"/>
      <c r="K146" s="47"/>
      <c r="L146" s="88">
        <f t="shared" si="21"/>
        <v>0</v>
      </c>
      <c r="M146" s="132"/>
      <c r="N146" s="47">
        <v>15</v>
      </c>
      <c r="O146" s="45"/>
      <c r="P146" s="48">
        <v>0</v>
      </c>
      <c r="Q146" s="48">
        <v>0</v>
      </c>
      <c r="R146" s="48">
        <v>0</v>
      </c>
      <c r="S146" s="48">
        <v>0</v>
      </c>
      <c r="T146" s="49">
        <v>0</v>
      </c>
      <c r="U146" s="49">
        <v>0</v>
      </c>
      <c r="V146" s="49">
        <v>0</v>
      </c>
      <c r="W146" s="29"/>
      <c r="X146" s="132"/>
    </row>
    <row r="147" spans="1:24" ht="15" hidden="1" customHeight="1" x14ac:dyDescent="0.25">
      <c r="A147" s="89">
        <v>16</v>
      </c>
      <c r="B147" s="42"/>
      <c r="C147" s="22">
        <v>0</v>
      </c>
      <c r="D147" s="23">
        <v>0</v>
      </c>
      <c r="E147" s="65">
        <f t="shared" si="18"/>
        <v>0</v>
      </c>
      <c r="F147" s="3" t="str">
        <f t="shared" si="19"/>
        <v>NO BET</v>
      </c>
      <c r="G147" s="66"/>
      <c r="H147" s="67">
        <f t="shared" si="20"/>
        <v>0</v>
      </c>
      <c r="I147" s="68"/>
      <c r="J147" s="29"/>
      <c r="K147" s="29"/>
      <c r="L147" s="88">
        <f t="shared" si="21"/>
        <v>0</v>
      </c>
      <c r="M147" s="132"/>
      <c r="N147" s="51">
        <v>16</v>
      </c>
      <c r="O147" s="42"/>
      <c r="P147" s="39">
        <v>0</v>
      </c>
      <c r="Q147" s="39">
        <v>0</v>
      </c>
      <c r="R147" s="39">
        <v>0</v>
      </c>
      <c r="S147" s="39">
        <v>0</v>
      </c>
      <c r="T147" s="44">
        <v>0</v>
      </c>
      <c r="U147" s="44">
        <v>0</v>
      </c>
      <c r="V147" s="44">
        <v>0</v>
      </c>
      <c r="W147" s="29"/>
      <c r="X147" s="132"/>
    </row>
    <row r="148" spans="1:24" ht="15" hidden="1" customHeight="1" x14ac:dyDescent="0.3">
      <c r="A148" s="89">
        <v>17</v>
      </c>
      <c r="B148" s="28"/>
      <c r="C148" s="22">
        <v>0</v>
      </c>
      <c r="D148" s="23">
        <v>0</v>
      </c>
      <c r="E148" s="65">
        <f t="shared" si="18"/>
        <v>0</v>
      </c>
      <c r="F148" s="3" t="str">
        <f t="shared" si="19"/>
        <v>NO BET</v>
      </c>
      <c r="G148" s="66"/>
      <c r="H148" s="67">
        <f t="shared" si="20"/>
        <v>0</v>
      </c>
      <c r="I148" s="68"/>
      <c r="J148" s="29"/>
      <c r="K148" s="29"/>
      <c r="L148" s="88">
        <f t="shared" si="21"/>
        <v>0</v>
      </c>
      <c r="M148" s="132"/>
      <c r="N148" s="51">
        <v>17</v>
      </c>
      <c r="O148" s="40"/>
      <c r="P148" s="39">
        <v>0</v>
      </c>
      <c r="Q148" s="39">
        <v>0</v>
      </c>
      <c r="R148" s="39">
        <v>0</v>
      </c>
      <c r="S148" s="39">
        <v>0</v>
      </c>
      <c r="T148" s="44">
        <v>0</v>
      </c>
      <c r="U148" s="44">
        <v>0</v>
      </c>
      <c r="V148" s="44">
        <v>0</v>
      </c>
      <c r="W148" s="29"/>
      <c r="X148" s="132"/>
    </row>
    <row r="149" spans="1:24" ht="15" hidden="1" customHeight="1" x14ac:dyDescent="0.3">
      <c r="A149" s="89">
        <v>18</v>
      </c>
      <c r="B149" s="28"/>
      <c r="C149" s="22">
        <v>0</v>
      </c>
      <c r="D149" s="23">
        <v>0</v>
      </c>
      <c r="E149" s="65">
        <f t="shared" si="18"/>
        <v>0</v>
      </c>
      <c r="F149" s="3" t="str">
        <f t="shared" si="19"/>
        <v>NO BET</v>
      </c>
      <c r="G149" s="66"/>
      <c r="H149" s="67">
        <f t="shared" si="20"/>
        <v>0</v>
      </c>
      <c r="I149" s="68"/>
      <c r="J149" s="29"/>
      <c r="K149" s="29"/>
      <c r="L149" s="88">
        <f t="shared" si="21"/>
        <v>0</v>
      </c>
      <c r="M149" s="132"/>
      <c r="N149" s="51">
        <v>18</v>
      </c>
      <c r="O149" s="40"/>
      <c r="P149" s="39">
        <v>0</v>
      </c>
      <c r="Q149" s="39">
        <v>0</v>
      </c>
      <c r="R149" s="39">
        <v>0</v>
      </c>
      <c r="S149" s="39">
        <v>0</v>
      </c>
      <c r="T149" s="44">
        <v>0</v>
      </c>
      <c r="U149" s="44">
        <v>0</v>
      </c>
      <c r="V149" s="44">
        <v>0</v>
      </c>
      <c r="W149" s="29"/>
      <c r="X149" s="132"/>
    </row>
    <row r="150" spans="1:24" ht="15" hidden="1" customHeight="1" x14ac:dyDescent="0.3">
      <c r="A150" s="89">
        <v>19</v>
      </c>
      <c r="B150" s="28"/>
      <c r="C150" s="22">
        <v>0</v>
      </c>
      <c r="D150" s="23">
        <v>0</v>
      </c>
      <c r="E150" s="65">
        <f t="shared" si="18"/>
        <v>0</v>
      </c>
      <c r="F150" s="3" t="str">
        <f t="shared" si="19"/>
        <v>NO BET</v>
      </c>
      <c r="G150" s="66"/>
      <c r="H150" s="67">
        <f t="shared" si="20"/>
        <v>0</v>
      </c>
      <c r="I150" s="68"/>
      <c r="J150" s="29"/>
      <c r="K150" s="29"/>
      <c r="L150" s="88">
        <f t="shared" si="21"/>
        <v>0</v>
      </c>
      <c r="M150" s="132"/>
      <c r="N150" s="51">
        <v>19</v>
      </c>
      <c r="O150" s="40"/>
      <c r="P150" s="39">
        <v>0</v>
      </c>
      <c r="Q150" s="39">
        <v>0</v>
      </c>
      <c r="R150" s="39">
        <v>0</v>
      </c>
      <c r="S150" s="39">
        <v>0</v>
      </c>
      <c r="T150" s="44">
        <v>0</v>
      </c>
      <c r="U150" s="44">
        <v>0</v>
      </c>
      <c r="V150" s="44">
        <v>0</v>
      </c>
      <c r="W150" s="29"/>
      <c r="X150" s="132"/>
    </row>
    <row r="151" spans="1:24" ht="15" hidden="1" customHeight="1" x14ac:dyDescent="0.3">
      <c r="A151" s="89">
        <v>20</v>
      </c>
      <c r="B151" s="28"/>
      <c r="C151" s="22">
        <v>0</v>
      </c>
      <c r="D151" s="23">
        <v>0</v>
      </c>
      <c r="E151" s="65">
        <f t="shared" si="18"/>
        <v>0</v>
      </c>
      <c r="F151" s="3" t="str">
        <f t="shared" si="19"/>
        <v>NO BET</v>
      </c>
      <c r="G151" s="66"/>
      <c r="H151" s="67">
        <f t="shared" si="20"/>
        <v>0</v>
      </c>
      <c r="I151" s="69"/>
      <c r="J151" s="29"/>
      <c r="K151" s="29"/>
      <c r="L151" s="88">
        <f t="shared" si="21"/>
        <v>0</v>
      </c>
      <c r="M151" s="132"/>
      <c r="N151" s="51">
        <v>20</v>
      </c>
      <c r="O151" s="40"/>
      <c r="P151" s="39">
        <v>0</v>
      </c>
      <c r="Q151" s="39">
        <v>0</v>
      </c>
      <c r="R151" s="39">
        <v>0</v>
      </c>
      <c r="S151" s="39">
        <v>0</v>
      </c>
      <c r="T151" s="44">
        <v>0</v>
      </c>
      <c r="U151" s="44">
        <v>0</v>
      </c>
      <c r="V151" s="44">
        <v>0</v>
      </c>
      <c r="W151" s="29"/>
      <c r="X151" s="132"/>
    </row>
    <row r="152" spans="1:24" ht="15" hidden="1" customHeight="1" x14ac:dyDescent="0.3">
      <c r="A152" s="89">
        <v>21</v>
      </c>
      <c r="B152" s="30"/>
      <c r="C152" s="22">
        <v>0</v>
      </c>
      <c r="D152" s="23">
        <v>0</v>
      </c>
      <c r="E152" s="65">
        <f t="shared" si="18"/>
        <v>0</v>
      </c>
      <c r="F152" s="3" t="str">
        <f t="shared" si="19"/>
        <v>NO BET</v>
      </c>
      <c r="G152" s="66"/>
      <c r="H152" s="67">
        <f t="shared" si="20"/>
        <v>0</v>
      </c>
      <c r="I152" s="68"/>
      <c r="J152" s="29"/>
      <c r="K152" s="29"/>
      <c r="L152" s="88">
        <f t="shared" si="21"/>
        <v>0</v>
      </c>
      <c r="M152" s="132"/>
      <c r="N152" s="51">
        <v>21</v>
      </c>
      <c r="O152" s="40"/>
      <c r="P152" s="39">
        <v>0</v>
      </c>
      <c r="Q152" s="39">
        <v>0</v>
      </c>
      <c r="R152" s="39">
        <v>0</v>
      </c>
      <c r="S152" s="39">
        <v>0</v>
      </c>
      <c r="T152" s="44">
        <v>0</v>
      </c>
      <c r="U152" s="44">
        <v>0</v>
      </c>
      <c r="V152" s="44">
        <v>0</v>
      </c>
      <c r="W152" s="29"/>
      <c r="X152" s="132"/>
    </row>
    <row r="153" spans="1:24" ht="15" hidden="1" customHeight="1" x14ac:dyDescent="0.3">
      <c r="A153" s="89">
        <v>22</v>
      </c>
      <c r="B153" s="28"/>
      <c r="C153" s="26">
        <v>0</v>
      </c>
      <c r="D153" s="27">
        <v>0</v>
      </c>
      <c r="E153" s="65">
        <f t="shared" si="18"/>
        <v>0</v>
      </c>
      <c r="F153" s="3" t="str">
        <f t="shared" si="19"/>
        <v>NO BET</v>
      </c>
      <c r="G153" s="66"/>
      <c r="H153" s="67">
        <f t="shared" si="20"/>
        <v>0</v>
      </c>
      <c r="I153" s="68"/>
      <c r="J153" s="29"/>
      <c r="K153" s="29"/>
      <c r="L153" s="88">
        <f t="shared" si="21"/>
        <v>0</v>
      </c>
      <c r="M153" s="132"/>
      <c r="N153" s="51">
        <v>22</v>
      </c>
      <c r="O153" s="40"/>
      <c r="P153" s="39">
        <v>0</v>
      </c>
      <c r="Q153" s="39">
        <v>0</v>
      </c>
      <c r="R153" s="39">
        <v>0</v>
      </c>
      <c r="S153" s="39">
        <v>0</v>
      </c>
      <c r="T153" s="44">
        <v>0</v>
      </c>
      <c r="U153" s="44">
        <v>0</v>
      </c>
      <c r="V153" s="44">
        <v>0</v>
      </c>
      <c r="W153" s="29"/>
      <c r="X153" s="132"/>
    </row>
    <row r="154" spans="1:24" ht="15" hidden="1" customHeight="1" x14ac:dyDescent="0.3">
      <c r="A154" s="89">
        <v>23</v>
      </c>
      <c r="B154" s="28"/>
      <c r="C154" s="22">
        <v>0</v>
      </c>
      <c r="D154" s="23">
        <v>0</v>
      </c>
      <c r="E154" s="65">
        <f t="shared" si="18"/>
        <v>0</v>
      </c>
      <c r="F154" s="3" t="str">
        <f t="shared" si="19"/>
        <v>NO BET</v>
      </c>
      <c r="G154" s="66"/>
      <c r="H154" s="67">
        <f t="shared" si="20"/>
        <v>0</v>
      </c>
      <c r="I154" s="68"/>
      <c r="J154" s="29"/>
      <c r="K154" s="29"/>
      <c r="L154" s="88">
        <f t="shared" si="21"/>
        <v>0</v>
      </c>
      <c r="M154" s="132"/>
      <c r="N154" s="51">
        <v>23</v>
      </c>
      <c r="O154" s="40"/>
      <c r="P154" s="39">
        <v>0</v>
      </c>
      <c r="Q154" s="39">
        <v>0</v>
      </c>
      <c r="R154" s="39">
        <v>0</v>
      </c>
      <c r="S154" s="39">
        <v>0</v>
      </c>
      <c r="T154" s="44">
        <v>0</v>
      </c>
      <c r="U154" s="44">
        <v>0</v>
      </c>
      <c r="V154" s="44">
        <v>0</v>
      </c>
      <c r="W154" s="29"/>
      <c r="X154" s="132"/>
    </row>
    <row r="155" spans="1:24" ht="15" hidden="1" customHeight="1" x14ac:dyDescent="0.3">
      <c r="A155" s="89">
        <v>24</v>
      </c>
      <c r="B155" s="28"/>
      <c r="C155" s="22">
        <v>0</v>
      </c>
      <c r="D155" s="23">
        <v>0</v>
      </c>
      <c r="E155" s="65">
        <f t="shared" si="18"/>
        <v>0</v>
      </c>
      <c r="F155" s="3" t="str">
        <f t="shared" si="19"/>
        <v>NO BET</v>
      </c>
      <c r="G155" s="66"/>
      <c r="H155" s="67">
        <f t="shared" si="20"/>
        <v>0</v>
      </c>
      <c r="I155" s="68"/>
      <c r="J155" s="29"/>
      <c r="K155" s="29"/>
      <c r="L155" s="88">
        <f t="shared" si="21"/>
        <v>0</v>
      </c>
      <c r="M155" s="132"/>
      <c r="N155" s="51">
        <v>24</v>
      </c>
      <c r="O155" s="40"/>
      <c r="P155" s="39">
        <v>0</v>
      </c>
      <c r="Q155" s="39">
        <v>0</v>
      </c>
      <c r="R155" s="39">
        <v>0</v>
      </c>
      <c r="S155" s="39">
        <v>0</v>
      </c>
      <c r="T155" s="44">
        <v>0</v>
      </c>
      <c r="U155" s="44">
        <v>0</v>
      </c>
      <c r="V155" s="44">
        <v>0</v>
      </c>
      <c r="W155" s="29"/>
      <c r="X155" s="132"/>
    </row>
    <row r="156" spans="1:24" ht="15" hidden="1" customHeight="1" x14ac:dyDescent="0.25">
      <c r="N156" s="321"/>
      <c r="O156" s="321"/>
      <c r="P156" s="321"/>
      <c r="Q156" s="321"/>
      <c r="R156" s="321"/>
      <c r="S156" s="321"/>
      <c r="T156" s="321"/>
      <c r="U156" s="29"/>
      <c r="V156" s="91"/>
    </row>
    <row r="157" spans="1:24" ht="15" hidden="1" customHeight="1" x14ac:dyDescent="0.25">
      <c r="A157" s="24"/>
      <c r="B157" s="209" t="s">
        <v>213</v>
      </c>
      <c r="C157" s="2"/>
      <c r="D157" s="4"/>
      <c r="E157" s="5" t="s">
        <v>11</v>
      </c>
      <c r="F157" s="6">
        <f>SUM(F132:F155)</f>
        <v>0</v>
      </c>
      <c r="G157" s="7" t="s">
        <v>12</v>
      </c>
      <c r="H157" s="6">
        <f>SUM(H132:H156)</f>
        <v>0</v>
      </c>
      <c r="N157" s="136"/>
      <c r="O157" s="321"/>
      <c r="P157" s="321"/>
      <c r="Q157" s="136"/>
      <c r="R157" s="136"/>
      <c r="S157" s="136"/>
      <c r="T157" s="136"/>
      <c r="U157" s="139" t="s">
        <v>18</v>
      </c>
      <c r="V157" s="140"/>
      <c r="W157" s="141"/>
    </row>
    <row r="158" spans="1:24" ht="15" hidden="1" customHeight="1" x14ac:dyDescent="0.25">
      <c r="A158" s="73"/>
      <c r="B158" s="73"/>
      <c r="C158" s="13"/>
      <c r="D158" s="18"/>
      <c r="E158" s="74"/>
      <c r="F158" s="14"/>
      <c r="G158" s="71"/>
      <c r="H158" s="73"/>
      <c r="N158" s="19"/>
    </row>
    <row r="159" spans="1:24" ht="15" hidden="1" customHeight="1" x14ac:dyDescent="0.25">
      <c r="A159" s="10" t="s">
        <v>6</v>
      </c>
      <c r="B159" s="8" t="s">
        <v>14</v>
      </c>
      <c r="C159" s="325"/>
      <c r="D159" s="325"/>
      <c r="E159" s="320" t="s">
        <v>10</v>
      </c>
      <c r="F159" s="327">
        <v>0.9</v>
      </c>
      <c r="G159" s="328" t="s">
        <v>2</v>
      </c>
      <c r="H159" s="329">
        <v>100</v>
      </c>
      <c r="I159" s="144" t="s">
        <v>1</v>
      </c>
      <c r="J159" s="330" t="s">
        <v>21</v>
      </c>
      <c r="K159" s="330" t="s">
        <v>21</v>
      </c>
      <c r="L159" s="9"/>
      <c r="N159" s="10" t="s">
        <v>6</v>
      </c>
      <c r="O159" s="8" t="s">
        <v>14</v>
      </c>
      <c r="P159" s="31"/>
      <c r="Q159" s="31"/>
      <c r="R159" s="31"/>
      <c r="S159" s="31"/>
      <c r="T159" s="31"/>
      <c r="U159" s="31"/>
      <c r="V159" s="31"/>
      <c r="W159" s="143" t="s">
        <v>56</v>
      </c>
    </row>
    <row r="160" spans="1:24" ht="15" hidden="1" customHeight="1" x14ac:dyDescent="0.25">
      <c r="A160" s="8" t="s">
        <v>7</v>
      </c>
      <c r="B160" s="43">
        <v>6</v>
      </c>
      <c r="C160" s="325"/>
      <c r="D160" s="325"/>
      <c r="E160" s="320"/>
      <c r="F160" s="327"/>
      <c r="G160" s="328"/>
      <c r="H160" s="329"/>
      <c r="I160" s="322" t="s">
        <v>61</v>
      </c>
      <c r="J160" s="330"/>
      <c r="K160" s="330"/>
      <c r="L160" s="8"/>
      <c r="M160" s="2"/>
      <c r="N160" s="8" t="s">
        <v>7</v>
      </c>
      <c r="O160" s="50">
        <v>6</v>
      </c>
      <c r="P160" s="33"/>
      <c r="Q160" s="33"/>
      <c r="R160" s="33"/>
      <c r="S160" s="33"/>
      <c r="T160" s="33"/>
      <c r="U160" s="33"/>
      <c r="V160" s="32"/>
      <c r="W160" s="143" t="s">
        <v>57</v>
      </c>
      <c r="X160" s="2"/>
    </row>
    <row r="161" spans="1:24" ht="15" hidden="1" customHeight="1" x14ac:dyDescent="0.25">
      <c r="A161" s="9"/>
      <c r="B161" s="9"/>
      <c r="C161" s="9"/>
      <c r="D161" s="322" t="s">
        <v>25</v>
      </c>
      <c r="E161" s="331" t="s">
        <v>26</v>
      </c>
      <c r="F161" s="9"/>
      <c r="G161" s="9"/>
      <c r="H161" s="9"/>
      <c r="I161" s="322"/>
      <c r="J161" s="142" t="s">
        <v>45</v>
      </c>
      <c r="K161" s="333" t="s">
        <v>29</v>
      </c>
      <c r="L161" s="134" t="s">
        <v>27</v>
      </c>
      <c r="M161" s="2"/>
      <c r="N161" s="32"/>
      <c r="O161" s="33"/>
      <c r="P161" s="33" t="s">
        <v>19</v>
      </c>
      <c r="Q161" s="33"/>
      <c r="R161" s="33"/>
      <c r="S161" s="33"/>
      <c r="T161" s="33" t="s">
        <v>20</v>
      </c>
      <c r="U161" s="34"/>
      <c r="V161" s="34"/>
      <c r="W161" s="322" t="s">
        <v>39</v>
      </c>
      <c r="X161" s="2"/>
    </row>
    <row r="162" spans="1:24" ht="15" hidden="1" customHeight="1" x14ac:dyDescent="0.25">
      <c r="A162" s="1" t="s">
        <v>15</v>
      </c>
      <c r="B162" s="25"/>
      <c r="C162" s="1" t="s">
        <v>8</v>
      </c>
      <c r="D162" s="322"/>
      <c r="E162" s="331"/>
      <c r="F162" s="1" t="s">
        <v>0</v>
      </c>
      <c r="G162" s="1" t="s">
        <v>9</v>
      </c>
      <c r="H162" s="1" t="s">
        <v>3</v>
      </c>
      <c r="I162" s="322"/>
      <c r="J162" s="142" t="s">
        <v>30</v>
      </c>
      <c r="K162" s="333"/>
      <c r="L162" s="134" t="s">
        <v>28</v>
      </c>
      <c r="N162" s="35" t="s">
        <v>16</v>
      </c>
      <c r="O162" s="35" t="s">
        <v>17</v>
      </c>
      <c r="P162" s="36" t="s">
        <v>67</v>
      </c>
      <c r="Q162" s="37" t="s">
        <v>68</v>
      </c>
      <c r="R162" s="37" t="s">
        <v>62</v>
      </c>
      <c r="S162" s="37" t="s">
        <v>63</v>
      </c>
      <c r="T162" s="37" t="s">
        <v>64</v>
      </c>
      <c r="U162" s="37" t="s">
        <v>65</v>
      </c>
      <c r="V162" s="37" t="s">
        <v>66</v>
      </c>
      <c r="W162" s="322"/>
    </row>
    <row r="163" spans="1:24" ht="15" hidden="1" customHeight="1" x14ac:dyDescent="0.25">
      <c r="A163" s="89">
        <v>1</v>
      </c>
      <c r="B163" s="45"/>
      <c r="C163" s="26">
        <v>0</v>
      </c>
      <c r="D163" s="27">
        <v>0</v>
      </c>
      <c r="E163" s="61">
        <f t="shared" ref="E163:E186" si="22">D163</f>
        <v>0</v>
      </c>
      <c r="F163" s="46" t="str">
        <f t="shared" ref="F163:F186" si="23">IF(I163="B", $H$4/C163*$F$4,IF(E163&lt;=C163,$I$4,IF(E163&gt;C163,SUM($H$4/C163*$F$4,0,ROUNDUP(,0)))))</f>
        <v>NO BET</v>
      </c>
      <c r="G163" s="62"/>
      <c r="H163" s="63">
        <f>IF(F163="NO BET",0,IF(G163&gt;1,F163*-1,IF(G163=1,SUM(F163*E163-F163,0))))</f>
        <v>0</v>
      </c>
      <c r="I163" s="64"/>
      <c r="J163" s="47"/>
      <c r="K163" s="47"/>
      <c r="L163" s="87">
        <f>SUM(I163*J163*K163)</f>
        <v>0</v>
      </c>
      <c r="M163" s="132"/>
      <c r="N163" s="47">
        <v>1</v>
      </c>
      <c r="O163" s="45"/>
      <c r="P163" s="48">
        <v>0</v>
      </c>
      <c r="Q163" s="48">
        <v>0</v>
      </c>
      <c r="R163" s="48">
        <v>0</v>
      </c>
      <c r="S163" s="48">
        <v>0</v>
      </c>
      <c r="T163" s="49">
        <v>0</v>
      </c>
      <c r="U163" s="49">
        <v>0</v>
      </c>
      <c r="V163" s="49">
        <v>0</v>
      </c>
      <c r="W163" s="29"/>
      <c r="X163" s="132"/>
    </row>
    <row r="164" spans="1:24" ht="15" hidden="1" customHeight="1" x14ac:dyDescent="0.25">
      <c r="A164" s="89">
        <v>2</v>
      </c>
      <c r="B164" s="42"/>
      <c r="C164" s="26">
        <v>0</v>
      </c>
      <c r="D164" s="27">
        <v>0</v>
      </c>
      <c r="E164" s="65">
        <f t="shared" si="22"/>
        <v>0</v>
      </c>
      <c r="F164" s="3" t="str">
        <f t="shared" si="23"/>
        <v>NO BET</v>
      </c>
      <c r="G164" s="66"/>
      <c r="H164" s="67">
        <f t="shared" ref="H164:H186" si="24">IF(F164="NO BET",0,IF(G164&gt;1,F164*-1,IF(G164=1,SUM(F164*E164-F164,0))))</f>
        <v>0</v>
      </c>
      <c r="I164" s="68"/>
      <c r="J164" s="29"/>
      <c r="K164" s="29"/>
      <c r="L164" s="87">
        <f t="shared" ref="L164:L186" si="25">SUM(I164*J164*K164)</f>
        <v>0</v>
      </c>
      <c r="M164" s="132"/>
      <c r="N164" s="51">
        <v>2</v>
      </c>
      <c r="O164" s="42"/>
      <c r="P164" s="39">
        <v>0</v>
      </c>
      <c r="Q164" s="39">
        <v>0</v>
      </c>
      <c r="R164" s="39">
        <v>0</v>
      </c>
      <c r="S164" s="39">
        <v>0</v>
      </c>
      <c r="T164" s="44">
        <v>0</v>
      </c>
      <c r="U164" s="44">
        <v>0</v>
      </c>
      <c r="V164" s="44">
        <v>0</v>
      </c>
      <c r="W164" s="29"/>
      <c r="X164" s="132"/>
    </row>
    <row r="165" spans="1:24" ht="15" hidden="1" customHeight="1" x14ac:dyDescent="0.25">
      <c r="A165" s="89">
        <v>3</v>
      </c>
      <c r="B165" s="42"/>
      <c r="C165" s="22">
        <v>0</v>
      </c>
      <c r="D165" s="23">
        <v>0</v>
      </c>
      <c r="E165" s="65">
        <f t="shared" si="22"/>
        <v>0</v>
      </c>
      <c r="F165" s="3" t="str">
        <f t="shared" si="23"/>
        <v>NO BET</v>
      </c>
      <c r="G165" s="66"/>
      <c r="H165" s="67">
        <f t="shared" si="24"/>
        <v>0</v>
      </c>
      <c r="I165" s="68"/>
      <c r="J165" s="29"/>
      <c r="K165" s="29"/>
      <c r="L165" s="87">
        <f t="shared" si="25"/>
        <v>0</v>
      </c>
      <c r="M165" s="132"/>
      <c r="N165" s="51">
        <v>3</v>
      </c>
      <c r="O165" s="42"/>
      <c r="P165" s="39">
        <v>0</v>
      </c>
      <c r="Q165" s="39">
        <v>0</v>
      </c>
      <c r="R165" s="39">
        <v>0</v>
      </c>
      <c r="S165" s="39">
        <v>0</v>
      </c>
      <c r="T165" s="44">
        <v>0</v>
      </c>
      <c r="U165" s="44">
        <v>0</v>
      </c>
      <c r="V165" s="44">
        <v>0</v>
      </c>
      <c r="W165" s="29"/>
      <c r="X165" s="132"/>
    </row>
    <row r="166" spans="1:24" ht="15" hidden="1" customHeight="1" x14ac:dyDescent="0.25">
      <c r="A166" s="89">
        <v>4</v>
      </c>
      <c r="B166" s="42"/>
      <c r="C166" s="22">
        <v>0</v>
      </c>
      <c r="D166" s="23">
        <v>0</v>
      </c>
      <c r="E166" s="65">
        <f t="shared" si="22"/>
        <v>0</v>
      </c>
      <c r="F166" s="3" t="str">
        <f t="shared" si="23"/>
        <v>NO BET</v>
      </c>
      <c r="G166" s="66"/>
      <c r="H166" s="67">
        <f t="shared" si="24"/>
        <v>0</v>
      </c>
      <c r="I166" s="68"/>
      <c r="J166" s="29"/>
      <c r="K166" s="29"/>
      <c r="L166" s="87">
        <f t="shared" si="25"/>
        <v>0</v>
      </c>
      <c r="M166" s="132"/>
      <c r="N166" s="51">
        <v>4</v>
      </c>
      <c r="O166" s="42"/>
      <c r="P166" s="39">
        <v>0</v>
      </c>
      <c r="Q166" s="39">
        <v>0</v>
      </c>
      <c r="R166" s="39">
        <v>0</v>
      </c>
      <c r="S166" s="39">
        <v>0</v>
      </c>
      <c r="T166" s="44">
        <v>0</v>
      </c>
      <c r="U166" s="44">
        <v>0</v>
      </c>
      <c r="V166" s="44">
        <v>0</v>
      </c>
      <c r="W166" s="29"/>
      <c r="X166" s="132"/>
    </row>
    <row r="167" spans="1:24" ht="15" hidden="1" customHeight="1" x14ac:dyDescent="0.25">
      <c r="A167" s="89">
        <v>5</v>
      </c>
      <c r="B167" s="42"/>
      <c r="C167" s="22">
        <v>0</v>
      </c>
      <c r="D167" s="23">
        <v>0</v>
      </c>
      <c r="E167" s="65">
        <f t="shared" si="22"/>
        <v>0</v>
      </c>
      <c r="F167" s="3" t="str">
        <f t="shared" si="23"/>
        <v>NO BET</v>
      </c>
      <c r="G167" s="66"/>
      <c r="H167" s="67">
        <f t="shared" si="24"/>
        <v>0</v>
      </c>
      <c r="I167" s="68"/>
      <c r="J167" s="29"/>
      <c r="K167" s="29"/>
      <c r="L167" s="87">
        <f t="shared" si="25"/>
        <v>0</v>
      </c>
      <c r="M167" s="132"/>
      <c r="N167" s="51">
        <v>5</v>
      </c>
      <c r="O167" s="42"/>
      <c r="P167" s="39">
        <v>0</v>
      </c>
      <c r="Q167" s="39">
        <v>0</v>
      </c>
      <c r="R167" s="39">
        <v>0</v>
      </c>
      <c r="S167" s="39">
        <v>0</v>
      </c>
      <c r="T167" s="44">
        <v>0</v>
      </c>
      <c r="U167" s="44">
        <v>0</v>
      </c>
      <c r="V167" s="44">
        <v>0</v>
      </c>
      <c r="W167" s="29"/>
      <c r="X167" s="132"/>
    </row>
    <row r="168" spans="1:24" ht="15" hidden="1" customHeight="1" x14ac:dyDescent="0.25">
      <c r="A168" s="89">
        <v>6</v>
      </c>
      <c r="B168" s="42"/>
      <c r="C168" s="22">
        <v>0</v>
      </c>
      <c r="D168" s="23">
        <v>0</v>
      </c>
      <c r="E168" s="65">
        <f t="shared" si="22"/>
        <v>0</v>
      </c>
      <c r="F168" s="3" t="str">
        <f t="shared" si="23"/>
        <v>NO BET</v>
      </c>
      <c r="G168" s="66"/>
      <c r="H168" s="67">
        <f t="shared" si="24"/>
        <v>0</v>
      </c>
      <c r="I168" s="68"/>
      <c r="J168" s="29"/>
      <c r="K168" s="29"/>
      <c r="L168" s="87">
        <f t="shared" si="25"/>
        <v>0</v>
      </c>
      <c r="M168" s="132"/>
      <c r="N168" s="51">
        <v>6</v>
      </c>
      <c r="O168" s="42"/>
      <c r="P168" s="39">
        <v>0</v>
      </c>
      <c r="Q168" s="39">
        <v>0</v>
      </c>
      <c r="R168" s="39">
        <v>0</v>
      </c>
      <c r="S168" s="39">
        <v>0</v>
      </c>
      <c r="T168" s="44">
        <v>0</v>
      </c>
      <c r="U168" s="44">
        <v>0</v>
      </c>
      <c r="V168" s="44">
        <v>0</v>
      </c>
      <c r="W168" s="29"/>
      <c r="X168" s="132"/>
    </row>
    <row r="169" spans="1:24" ht="15" hidden="1" customHeight="1" x14ac:dyDescent="0.25">
      <c r="A169" s="89">
        <v>7</v>
      </c>
      <c r="B169" s="42"/>
      <c r="C169" s="26">
        <v>0</v>
      </c>
      <c r="D169" s="27">
        <v>0</v>
      </c>
      <c r="E169" s="65">
        <f t="shared" si="22"/>
        <v>0</v>
      </c>
      <c r="F169" s="3" t="str">
        <f t="shared" si="23"/>
        <v>NO BET</v>
      </c>
      <c r="G169" s="66"/>
      <c r="H169" s="67">
        <f t="shared" si="24"/>
        <v>0</v>
      </c>
      <c r="I169" s="69"/>
      <c r="J169" s="29"/>
      <c r="K169" s="29"/>
      <c r="L169" s="87">
        <f t="shared" si="25"/>
        <v>0</v>
      </c>
      <c r="M169" s="132"/>
      <c r="N169" s="51">
        <v>7</v>
      </c>
      <c r="O169" s="42"/>
      <c r="P169" s="39">
        <v>0</v>
      </c>
      <c r="Q169" s="39">
        <v>0</v>
      </c>
      <c r="R169" s="39">
        <v>0</v>
      </c>
      <c r="S169" s="39">
        <v>0</v>
      </c>
      <c r="T169" s="44">
        <v>0</v>
      </c>
      <c r="U169" s="44">
        <v>0</v>
      </c>
      <c r="V169" s="44">
        <v>0</v>
      </c>
      <c r="W169" s="29"/>
      <c r="X169" s="132"/>
    </row>
    <row r="170" spans="1:24" ht="15" hidden="1" customHeight="1" x14ac:dyDescent="0.25">
      <c r="A170" s="89">
        <v>8</v>
      </c>
      <c r="B170" s="42"/>
      <c r="C170" s="22">
        <v>0</v>
      </c>
      <c r="D170" s="23">
        <v>0</v>
      </c>
      <c r="E170" s="65">
        <f t="shared" si="22"/>
        <v>0</v>
      </c>
      <c r="F170" s="3" t="str">
        <f t="shared" si="23"/>
        <v>NO BET</v>
      </c>
      <c r="G170" s="66"/>
      <c r="H170" s="67">
        <f t="shared" si="24"/>
        <v>0</v>
      </c>
      <c r="I170" s="68"/>
      <c r="J170" s="29"/>
      <c r="K170" s="29"/>
      <c r="L170" s="87">
        <f t="shared" si="25"/>
        <v>0</v>
      </c>
      <c r="M170" s="132"/>
      <c r="N170" s="51">
        <v>8</v>
      </c>
      <c r="O170" s="42"/>
      <c r="P170" s="39">
        <v>0</v>
      </c>
      <c r="Q170" s="39">
        <v>0</v>
      </c>
      <c r="R170" s="39">
        <v>0</v>
      </c>
      <c r="S170" s="39">
        <v>0</v>
      </c>
      <c r="T170" s="44">
        <v>0</v>
      </c>
      <c r="U170" s="44">
        <v>0</v>
      </c>
      <c r="V170" s="44">
        <v>0</v>
      </c>
      <c r="W170" s="29"/>
      <c r="X170" s="132"/>
    </row>
    <row r="171" spans="1:24" ht="15" hidden="1" customHeight="1" x14ac:dyDescent="0.25">
      <c r="A171" s="89">
        <v>9</v>
      </c>
      <c r="B171" s="42"/>
      <c r="C171" s="22">
        <v>0</v>
      </c>
      <c r="D171" s="23">
        <v>0</v>
      </c>
      <c r="E171" s="65">
        <f t="shared" si="22"/>
        <v>0</v>
      </c>
      <c r="F171" s="3" t="str">
        <f t="shared" si="23"/>
        <v>NO BET</v>
      </c>
      <c r="G171" s="66"/>
      <c r="H171" s="67">
        <f t="shared" si="24"/>
        <v>0</v>
      </c>
      <c r="I171" s="68"/>
      <c r="J171" s="29"/>
      <c r="K171" s="29"/>
      <c r="L171" s="87">
        <f t="shared" si="25"/>
        <v>0</v>
      </c>
      <c r="M171" s="132"/>
      <c r="N171" s="51">
        <v>9</v>
      </c>
      <c r="O171" s="42"/>
      <c r="P171" s="39">
        <v>0</v>
      </c>
      <c r="Q171" s="39">
        <v>0</v>
      </c>
      <c r="R171" s="39">
        <v>0</v>
      </c>
      <c r="S171" s="39">
        <v>0</v>
      </c>
      <c r="T171" s="44">
        <v>0</v>
      </c>
      <c r="U171" s="44">
        <v>0</v>
      </c>
      <c r="V171" s="44">
        <v>0</v>
      </c>
      <c r="W171" s="29"/>
      <c r="X171" s="132"/>
    </row>
    <row r="172" spans="1:24" ht="15" hidden="1" customHeight="1" x14ac:dyDescent="0.25">
      <c r="A172" s="89">
        <v>10</v>
      </c>
      <c r="B172" s="42"/>
      <c r="C172" s="22">
        <v>0</v>
      </c>
      <c r="D172" s="23">
        <v>0</v>
      </c>
      <c r="E172" s="65">
        <f t="shared" si="22"/>
        <v>0</v>
      </c>
      <c r="F172" s="3" t="str">
        <f t="shared" si="23"/>
        <v>NO BET</v>
      </c>
      <c r="G172" s="66"/>
      <c r="H172" s="67">
        <f t="shared" si="24"/>
        <v>0</v>
      </c>
      <c r="I172" s="68"/>
      <c r="J172" s="29"/>
      <c r="K172" s="29"/>
      <c r="L172" s="88">
        <f t="shared" si="25"/>
        <v>0</v>
      </c>
      <c r="M172" s="132"/>
      <c r="N172" s="51">
        <v>10</v>
      </c>
      <c r="O172" s="42"/>
      <c r="P172" s="39">
        <v>0</v>
      </c>
      <c r="Q172" s="39">
        <v>0</v>
      </c>
      <c r="R172" s="39">
        <v>0</v>
      </c>
      <c r="S172" s="39">
        <v>0</v>
      </c>
      <c r="T172" s="44">
        <v>0</v>
      </c>
      <c r="U172" s="44">
        <v>0</v>
      </c>
      <c r="V172" s="44">
        <v>0</v>
      </c>
      <c r="W172" s="29"/>
      <c r="X172" s="132"/>
    </row>
    <row r="173" spans="1:24" ht="15" hidden="1" customHeight="1" x14ac:dyDescent="0.25">
      <c r="A173" s="89">
        <v>11</v>
      </c>
      <c r="B173" s="42"/>
      <c r="C173" s="22">
        <v>0</v>
      </c>
      <c r="D173" s="23">
        <v>0</v>
      </c>
      <c r="E173" s="65">
        <f t="shared" si="22"/>
        <v>0</v>
      </c>
      <c r="F173" s="3" t="str">
        <f t="shared" si="23"/>
        <v>NO BET</v>
      </c>
      <c r="G173" s="66"/>
      <c r="H173" s="67">
        <f t="shared" si="24"/>
        <v>0</v>
      </c>
      <c r="I173" s="68"/>
      <c r="J173" s="29"/>
      <c r="K173" s="29"/>
      <c r="L173" s="88">
        <f t="shared" si="25"/>
        <v>0</v>
      </c>
      <c r="M173" s="132"/>
      <c r="N173" s="51">
        <v>11</v>
      </c>
      <c r="O173" s="42"/>
      <c r="P173" s="39">
        <v>0</v>
      </c>
      <c r="Q173" s="39">
        <v>0</v>
      </c>
      <c r="R173" s="39">
        <v>0</v>
      </c>
      <c r="S173" s="39">
        <v>0</v>
      </c>
      <c r="T173" s="44">
        <v>0</v>
      </c>
      <c r="U173" s="44">
        <v>0</v>
      </c>
      <c r="V173" s="44">
        <v>0</v>
      </c>
      <c r="W173" s="29"/>
      <c r="X173" s="132"/>
    </row>
    <row r="174" spans="1:24" ht="15" hidden="1" customHeight="1" x14ac:dyDescent="0.25">
      <c r="A174" s="89">
        <v>12</v>
      </c>
      <c r="B174" s="42"/>
      <c r="C174" s="22">
        <v>0</v>
      </c>
      <c r="D174" s="23">
        <v>0</v>
      </c>
      <c r="E174" s="65">
        <f t="shared" si="22"/>
        <v>0</v>
      </c>
      <c r="F174" s="3" t="str">
        <f t="shared" si="23"/>
        <v>NO BET</v>
      </c>
      <c r="G174" s="66"/>
      <c r="H174" s="67">
        <f t="shared" si="24"/>
        <v>0</v>
      </c>
      <c r="I174" s="68"/>
      <c r="J174" s="29"/>
      <c r="K174" s="29"/>
      <c r="L174" s="88">
        <f t="shared" si="25"/>
        <v>0</v>
      </c>
      <c r="M174" s="132"/>
      <c r="N174" s="51">
        <v>12</v>
      </c>
      <c r="O174" s="42"/>
      <c r="P174" s="39">
        <v>0</v>
      </c>
      <c r="Q174" s="39">
        <v>0</v>
      </c>
      <c r="R174" s="39">
        <v>0</v>
      </c>
      <c r="S174" s="39">
        <v>0</v>
      </c>
      <c r="T174" s="44">
        <v>0</v>
      </c>
      <c r="U174" s="44">
        <v>0</v>
      </c>
      <c r="V174" s="44">
        <v>0</v>
      </c>
      <c r="W174" s="29"/>
      <c r="X174" s="132"/>
    </row>
    <row r="175" spans="1:24" ht="15" hidden="1" customHeight="1" x14ac:dyDescent="0.25">
      <c r="A175" s="89">
        <v>13</v>
      </c>
      <c r="B175" s="42"/>
      <c r="C175" s="22">
        <v>0</v>
      </c>
      <c r="D175" s="23">
        <v>0</v>
      </c>
      <c r="E175" s="65">
        <f t="shared" si="22"/>
        <v>0</v>
      </c>
      <c r="F175" s="3" t="str">
        <f t="shared" si="23"/>
        <v>NO BET</v>
      </c>
      <c r="G175" s="66"/>
      <c r="H175" s="67">
        <f t="shared" si="24"/>
        <v>0</v>
      </c>
      <c r="I175" s="68"/>
      <c r="J175" s="29"/>
      <c r="K175" s="29"/>
      <c r="L175" s="88">
        <f t="shared" si="25"/>
        <v>0</v>
      </c>
      <c r="M175" s="132"/>
      <c r="N175" s="51">
        <v>13</v>
      </c>
      <c r="O175" s="42"/>
      <c r="P175" s="39">
        <v>0</v>
      </c>
      <c r="Q175" s="39">
        <v>0</v>
      </c>
      <c r="R175" s="39">
        <v>0</v>
      </c>
      <c r="S175" s="39">
        <v>0</v>
      </c>
      <c r="T175" s="44">
        <v>0</v>
      </c>
      <c r="U175" s="44">
        <v>0</v>
      </c>
      <c r="V175" s="44">
        <v>0</v>
      </c>
      <c r="W175" s="29"/>
      <c r="X175" s="132"/>
    </row>
    <row r="176" spans="1:24" ht="15" hidden="1" customHeight="1" x14ac:dyDescent="0.25">
      <c r="A176" s="89">
        <v>14</v>
      </c>
      <c r="B176" s="42"/>
      <c r="C176" s="22">
        <v>0</v>
      </c>
      <c r="D176" s="23">
        <v>0</v>
      </c>
      <c r="E176" s="65">
        <f t="shared" si="22"/>
        <v>0</v>
      </c>
      <c r="F176" s="3" t="str">
        <f t="shared" si="23"/>
        <v>NO BET</v>
      </c>
      <c r="G176" s="66"/>
      <c r="H176" s="67">
        <f t="shared" si="24"/>
        <v>0</v>
      </c>
      <c r="I176" s="68"/>
      <c r="J176" s="29"/>
      <c r="K176" s="29"/>
      <c r="L176" s="88">
        <f t="shared" si="25"/>
        <v>0</v>
      </c>
      <c r="M176" s="132"/>
      <c r="N176" s="51">
        <v>14</v>
      </c>
      <c r="O176" s="42"/>
      <c r="P176" s="39">
        <v>0</v>
      </c>
      <c r="Q176" s="39">
        <v>0</v>
      </c>
      <c r="R176" s="39">
        <v>0</v>
      </c>
      <c r="S176" s="39">
        <v>0</v>
      </c>
      <c r="T176" s="44">
        <v>0</v>
      </c>
      <c r="U176" s="44">
        <v>0</v>
      </c>
      <c r="V176" s="44">
        <v>0</v>
      </c>
      <c r="W176" s="29"/>
      <c r="X176" s="132"/>
    </row>
    <row r="177" spans="1:24" ht="15" hidden="1" customHeight="1" x14ac:dyDescent="0.25">
      <c r="A177" s="89">
        <v>15</v>
      </c>
      <c r="B177" s="45"/>
      <c r="C177" s="26">
        <v>0</v>
      </c>
      <c r="D177" s="27">
        <v>0</v>
      </c>
      <c r="E177" s="61">
        <f t="shared" si="22"/>
        <v>0</v>
      </c>
      <c r="F177" s="46" t="str">
        <f t="shared" si="23"/>
        <v>NO BET</v>
      </c>
      <c r="G177" s="62"/>
      <c r="H177" s="63">
        <f t="shared" si="24"/>
        <v>0</v>
      </c>
      <c r="I177" s="64"/>
      <c r="J177" s="47"/>
      <c r="K177" s="47"/>
      <c r="L177" s="88">
        <f t="shared" si="25"/>
        <v>0</v>
      </c>
      <c r="M177" s="132"/>
      <c r="N177" s="47">
        <v>15</v>
      </c>
      <c r="O177" s="45"/>
      <c r="P177" s="48">
        <v>0</v>
      </c>
      <c r="Q177" s="48">
        <v>0</v>
      </c>
      <c r="R177" s="48">
        <v>0</v>
      </c>
      <c r="S177" s="48">
        <v>0</v>
      </c>
      <c r="T177" s="49">
        <v>0</v>
      </c>
      <c r="U177" s="49">
        <v>0</v>
      </c>
      <c r="V177" s="49">
        <v>0</v>
      </c>
      <c r="W177" s="29"/>
      <c r="X177" s="132"/>
    </row>
    <row r="178" spans="1:24" ht="15" hidden="1" customHeight="1" x14ac:dyDescent="0.25">
      <c r="A178" s="89">
        <v>16</v>
      </c>
      <c r="B178" s="42"/>
      <c r="C178" s="22">
        <v>0</v>
      </c>
      <c r="D178" s="23">
        <v>0</v>
      </c>
      <c r="E178" s="65">
        <f t="shared" si="22"/>
        <v>0</v>
      </c>
      <c r="F178" s="3" t="str">
        <f t="shared" si="23"/>
        <v>NO BET</v>
      </c>
      <c r="G178" s="66"/>
      <c r="H178" s="67">
        <f t="shared" si="24"/>
        <v>0</v>
      </c>
      <c r="I178" s="68"/>
      <c r="J178" s="29"/>
      <c r="K178" s="29"/>
      <c r="L178" s="88">
        <f t="shared" si="25"/>
        <v>0</v>
      </c>
      <c r="M178" s="132"/>
      <c r="N178" s="51">
        <v>16</v>
      </c>
      <c r="O178" s="42"/>
      <c r="P178" s="39">
        <v>0</v>
      </c>
      <c r="Q178" s="39">
        <v>0</v>
      </c>
      <c r="R178" s="39">
        <v>0</v>
      </c>
      <c r="S178" s="39">
        <v>0</v>
      </c>
      <c r="T178" s="44">
        <v>0</v>
      </c>
      <c r="U178" s="44">
        <v>0</v>
      </c>
      <c r="V178" s="44">
        <v>0</v>
      </c>
      <c r="W178" s="29"/>
      <c r="X178" s="132"/>
    </row>
    <row r="179" spans="1:24" ht="15" hidden="1" customHeight="1" x14ac:dyDescent="0.3">
      <c r="A179" s="89">
        <v>17</v>
      </c>
      <c r="B179" s="28"/>
      <c r="C179" s="22">
        <v>0</v>
      </c>
      <c r="D179" s="23">
        <v>0</v>
      </c>
      <c r="E179" s="65">
        <f t="shared" si="22"/>
        <v>0</v>
      </c>
      <c r="F179" s="3" t="str">
        <f t="shared" si="23"/>
        <v>NO BET</v>
      </c>
      <c r="G179" s="66"/>
      <c r="H179" s="67">
        <f t="shared" si="24"/>
        <v>0</v>
      </c>
      <c r="I179" s="68"/>
      <c r="J179" s="29"/>
      <c r="K179" s="29"/>
      <c r="L179" s="88">
        <f t="shared" si="25"/>
        <v>0</v>
      </c>
      <c r="M179" s="132"/>
      <c r="N179" s="51">
        <v>17</v>
      </c>
      <c r="O179" s="40"/>
      <c r="P179" s="39">
        <v>0</v>
      </c>
      <c r="Q179" s="39">
        <v>0</v>
      </c>
      <c r="R179" s="39">
        <v>0</v>
      </c>
      <c r="S179" s="39">
        <v>0</v>
      </c>
      <c r="T179" s="44">
        <v>0</v>
      </c>
      <c r="U179" s="44">
        <v>0</v>
      </c>
      <c r="V179" s="44">
        <v>0</v>
      </c>
      <c r="W179" s="29"/>
      <c r="X179" s="132"/>
    </row>
    <row r="180" spans="1:24" ht="15" hidden="1" customHeight="1" x14ac:dyDescent="0.3">
      <c r="A180" s="89">
        <v>18</v>
      </c>
      <c r="B180" s="28"/>
      <c r="C180" s="22">
        <v>0</v>
      </c>
      <c r="D180" s="23">
        <v>0</v>
      </c>
      <c r="E180" s="65">
        <f t="shared" si="22"/>
        <v>0</v>
      </c>
      <c r="F180" s="3" t="str">
        <f t="shared" si="23"/>
        <v>NO BET</v>
      </c>
      <c r="G180" s="66"/>
      <c r="H180" s="67">
        <f t="shared" si="24"/>
        <v>0</v>
      </c>
      <c r="I180" s="68"/>
      <c r="J180" s="29"/>
      <c r="K180" s="29"/>
      <c r="L180" s="88">
        <f t="shared" si="25"/>
        <v>0</v>
      </c>
      <c r="M180" s="132"/>
      <c r="N180" s="51">
        <v>18</v>
      </c>
      <c r="O180" s="40"/>
      <c r="P180" s="39">
        <v>0</v>
      </c>
      <c r="Q180" s="39">
        <v>0</v>
      </c>
      <c r="R180" s="39">
        <v>0</v>
      </c>
      <c r="S180" s="39">
        <v>0</v>
      </c>
      <c r="T180" s="44">
        <v>0</v>
      </c>
      <c r="U180" s="44">
        <v>0</v>
      </c>
      <c r="V180" s="44">
        <v>0</v>
      </c>
      <c r="W180" s="29"/>
      <c r="X180" s="132"/>
    </row>
    <row r="181" spans="1:24" ht="15" hidden="1" customHeight="1" x14ac:dyDescent="0.3">
      <c r="A181" s="89">
        <v>19</v>
      </c>
      <c r="B181" s="28"/>
      <c r="C181" s="22">
        <v>0</v>
      </c>
      <c r="D181" s="23">
        <v>0</v>
      </c>
      <c r="E181" s="65">
        <f t="shared" si="22"/>
        <v>0</v>
      </c>
      <c r="F181" s="3" t="str">
        <f t="shared" si="23"/>
        <v>NO BET</v>
      </c>
      <c r="G181" s="66"/>
      <c r="H181" s="67">
        <f t="shared" si="24"/>
        <v>0</v>
      </c>
      <c r="I181" s="68"/>
      <c r="J181" s="29"/>
      <c r="K181" s="29"/>
      <c r="L181" s="88">
        <f t="shared" si="25"/>
        <v>0</v>
      </c>
      <c r="M181" s="132"/>
      <c r="N181" s="51">
        <v>19</v>
      </c>
      <c r="O181" s="40"/>
      <c r="P181" s="39">
        <v>0</v>
      </c>
      <c r="Q181" s="39">
        <v>0</v>
      </c>
      <c r="R181" s="39">
        <v>0</v>
      </c>
      <c r="S181" s="39">
        <v>0</v>
      </c>
      <c r="T181" s="44">
        <v>0</v>
      </c>
      <c r="U181" s="44">
        <v>0</v>
      </c>
      <c r="V181" s="44">
        <v>0</v>
      </c>
      <c r="W181" s="29"/>
      <c r="X181" s="132"/>
    </row>
    <row r="182" spans="1:24" ht="15" hidden="1" customHeight="1" x14ac:dyDescent="0.3">
      <c r="A182" s="89">
        <v>20</v>
      </c>
      <c r="B182" s="28"/>
      <c r="C182" s="22">
        <v>0</v>
      </c>
      <c r="D182" s="23">
        <v>0</v>
      </c>
      <c r="E182" s="65">
        <f t="shared" si="22"/>
        <v>0</v>
      </c>
      <c r="F182" s="3" t="str">
        <f t="shared" si="23"/>
        <v>NO BET</v>
      </c>
      <c r="G182" s="66"/>
      <c r="H182" s="67">
        <f t="shared" si="24"/>
        <v>0</v>
      </c>
      <c r="I182" s="69"/>
      <c r="J182" s="29"/>
      <c r="K182" s="29"/>
      <c r="L182" s="88">
        <f t="shared" si="25"/>
        <v>0</v>
      </c>
      <c r="M182" s="132"/>
      <c r="N182" s="51">
        <v>20</v>
      </c>
      <c r="O182" s="40"/>
      <c r="P182" s="39">
        <v>0</v>
      </c>
      <c r="Q182" s="39">
        <v>0</v>
      </c>
      <c r="R182" s="39">
        <v>0</v>
      </c>
      <c r="S182" s="39">
        <v>0</v>
      </c>
      <c r="T182" s="44">
        <v>0</v>
      </c>
      <c r="U182" s="44">
        <v>0</v>
      </c>
      <c r="V182" s="44">
        <v>0</v>
      </c>
      <c r="W182" s="29"/>
      <c r="X182" s="132"/>
    </row>
    <row r="183" spans="1:24" ht="15" hidden="1" customHeight="1" x14ac:dyDescent="0.3">
      <c r="A183" s="89">
        <v>21</v>
      </c>
      <c r="B183" s="30"/>
      <c r="C183" s="22">
        <v>0</v>
      </c>
      <c r="D183" s="23">
        <v>0</v>
      </c>
      <c r="E183" s="65">
        <f t="shared" si="22"/>
        <v>0</v>
      </c>
      <c r="F183" s="3" t="str">
        <f t="shared" si="23"/>
        <v>NO BET</v>
      </c>
      <c r="G183" s="66"/>
      <c r="H183" s="67">
        <f t="shared" si="24"/>
        <v>0</v>
      </c>
      <c r="I183" s="68"/>
      <c r="J183" s="29"/>
      <c r="K183" s="29"/>
      <c r="L183" s="88">
        <f t="shared" si="25"/>
        <v>0</v>
      </c>
      <c r="M183" s="132"/>
      <c r="N183" s="51">
        <v>21</v>
      </c>
      <c r="O183" s="40"/>
      <c r="P183" s="39">
        <v>0</v>
      </c>
      <c r="Q183" s="39">
        <v>0</v>
      </c>
      <c r="R183" s="39">
        <v>0</v>
      </c>
      <c r="S183" s="39">
        <v>0</v>
      </c>
      <c r="T183" s="44">
        <v>0</v>
      </c>
      <c r="U183" s="44">
        <v>0</v>
      </c>
      <c r="V183" s="44">
        <v>0</v>
      </c>
      <c r="W183" s="29"/>
      <c r="X183" s="132"/>
    </row>
    <row r="184" spans="1:24" ht="15" hidden="1" customHeight="1" x14ac:dyDescent="0.3">
      <c r="A184" s="89">
        <v>22</v>
      </c>
      <c r="B184" s="28"/>
      <c r="C184" s="26">
        <v>0</v>
      </c>
      <c r="D184" s="27">
        <v>0</v>
      </c>
      <c r="E184" s="65">
        <f t="shared" si="22"/>
        <v>0</v>
      </c>
      <c r="F184" s="3" t="str">
        <f t="shared" si="23"/>
        <v>NO BET</v>
      </c>
      <c r="G184" s="66"/>
      <c r="H184" s="67">
        <f t="shared" si="24"/>
        <v>0</v>
      </c>
      <c r="I184" s="68"/>
      <c r="J184" s="29"/>
      <c r="K184" s="29"/>
      <c r="L184" s="88">
        <f t="shared" si="25"/>
        <v>0</v>
      </c>
      <c r="M184" s="132"/>
      <c r="N184" s="51">
        <v>22</v>
      </c>
      <c r="O184" s="40"/>
      <c r="P184" s="39">
        <v>0</v>
      </c>
      <c r="Q184" s="39">
        <v>0</v>
      </c>
      <c r="R184" s="39">
        <v>0</v>
      </c>
      <c r="S184" s="39">
        <v>0</v>
      </c>
      <c r="T184" s="44">
        <v>0</v>
      </c>
      <c r="U184" s="44">
        <v>0</v>
      </c>
      <c r="V184" s="44">
        <v>0</v>
      </c>
      <c r="W184" s="29"/>
      <c r="X184" s="132"/>
    </row>
    <row r="185" spans="1:24" ht="15" hidden="1" customHeight="1" x14ac:dyDescent="0.3">
      <c r="A185" s="89">
        <v>23</v>
      </c>
      <c r="B185" s="28"/>
      <c r="C185" s="22">
        <v>0</v>
      </c>
      <c r="D185" s="23">
        <v>0</v>
      </c>
      <c r="E185" s="65">
        <f t="shared" si="22"/>
        <v>0</v>
      </c>
      <c r="F185" s="3" t="str">
        <f t="shared" si="23"/>
        <v>NO BET</v>
      </c>
      <c r="G185" s="66"/>
      <c r="H185" s="67">
        <f t="shared" si="24"/>
        <v>0</v>
      </c>
      <c r="I185" s="68"/>
      <c r="J185" s="29"/>
      <c r="K185" s="29"/>
      <c r="L185" s="88">
        <f t="shared" si="25"/>
        <v>0</v>
      </c>
      <c r="M185" s="132"/>
      <c r="N185" s="51">
        <v>23</v>
      </c>
      <c r="O185" s="40"/>
      <c r="P185" s="39">
        <v>0</v>
      </c>
      <c r="Q185" s="39">
        <v>0</v>
      </c>
      <c r="R185" s="39">
        <v>0</v>
      </c>
      <c r="S185" s="39">
        <v>0</v>
      </c>
      <c r="T185" s="44">
        <v>0</v>
      </c>
      <c r="U185" s="44">
        <v>0</v>
      </c>
      <c r="V185" s="44">
        <v>0</v>
      </c>
      <c r="W185" s="29"/>
      <c r="X185" s="132"/>
    </row>
    <row r="186" spans="1:24" ht="15" hidden="1" customHeight="1" x14ac:dyDescent="0.3">
      <c r="A186" s="89">
        <v>24</v>
      </c>
      <c r="B186" s="28"/>
      <c r="C186" s="22">
        <v>0</v>
      </c>
      <c r="D186" s="23">
        <v>0</v>
      </c>
      <c r="E186" s="65">
        <f t="shared" si="22"/>
        <v>0</v>
      </c>
      <c r="F186" s="3" t="str">
        <f t="shared" si="23"/>
        <v>NO BET</v>
      </c>
      <c r="G186" s="66"/>
      <c r="H186" s="67">
        <f t="shared" si="24"/>
        <v>0</v>
      </c>
      <c r="I186" s="68"/>
      <c r="J186" s="29"/>
      <c r="K186" s="29"/>
      <c r="L186" s="88">
        <f t="shared" si="25"/>
        <v>0</v>
      </c>
      <c r="M186" s="132"/>
      <c r="N186" s="51">
        <v>24</v>
      </c>
      <c r="O186" s="40"/>
      <c r="P186" s="39">
        <v>0</v>
      </c>
      <c r="Q186" s="39">
        <v>0</v>
      </c>
      <c r="R186" s="39">
        <v>0</v>
      </c>
      <c r="S186" s="39">
        <v>0</v>
      </c>
      <c r="T186" s="44">
        <v>0</v>
      </c>
      <c r="U186" s="44">
        <v>0</v>
      </c>
      <c r="V186" s="44">
        <v>0</v>
      </c>
      <c r="W186" s="29"/>
      <c r="X186" s="132"/>
    </row>
    <row r="187" spans="1:24" ht="15" hidden="1" customHeight="1" x14ac:dyDescent="0.25">
      <c r="N187" s="321"/>
      <c r="O187" s="321"/>
      <c r="P187" s="321"/>
      <c r="Q187" s="321"/>
      <c r="R187" s="321"/>
      <c r="S187" s="321"/>
      <c r="T187" s="321"/>
      <c r="U187" s="29"/>
      <c r="V187" s="91"/>
    </row>
    <row r="188" spans="1:24" ht="15" hidden="1" customHeight="1" x14ac:dyDescent="0.25">
      <c r="A188" s="24"/>
      <c r="B188" s="209" t="s">
        <v>213</v>
      </c>
      <c r="C188" s="2"/>
      <c r="D188" s="4"/>
      <c r="E188" s="5" t="s">
        <v>11</v>
      </c>
      <c r="F188" s="6">
        <f>SUM(F163:F186)</f>
        <v>0</v>
      </c>
      <c r="G188" s="7" t="s">
        <v>12</v>
      </c>
      <c r="H188" s="6">
        <f>SUM(H163:H187)</f>
        <v>0</v>
      </c>
      <c r="N188" s="136"/>
      <c r="O188" s="321"/>
      <c r="P188" s="321"/>
      <c r="Q188" s="136"/>
      <c r="R188" s="136"/>
      <c r="S188" s="136"/>
      <c r="T188" s="136"/>
      <c r="U188" s="139" t="s">
        <v>18</v>
      </c>
      <c r="V188" s="140"/>
      <c r="W188" s="141"/>
    </row>
    <row r="189" spans="1:24" ht="15" hidden="1" customHeight="1" x14ac:dyDescent="0.25">
      <c r="A189" s="73"/>
      <c r="B189" s="73"/>
      <c r="C189" s="15"/>
      <c r="D189" s="12"/>
      <c r="E189" s="74"/>
      <c r="F189" s="14"/>
      <c r="G189" s="71"/>
      <c r="H189" s="73"/>
      <c r="N189" s="20"/>
    </row>
    <row r="190" spans="1:24" ht="15" hidden="1" customHeight="1" x14ac:dyDescent="0.25">
      <c r="A190" s="10" t="s">
        <v>6</v>
      </c>
      <c r="B190" s="8" t="s">
        <v>14</v>
      </c>
      <c r="C190" s="325"/>
      <c r="D190" s="325"/>
      <c r="E190" s="320" t="s">
        <v>10</v>
      </c>
      <c r="F190" s="327">
        <v>0.9</v>
      </c>
      <c r="G190" s="328" t="s">
        <v>2</v>
      </c>
      <c r="H190" s="329">
        <v>100</v>
      </c>
      <c r="I190" s="144" t="s">
        <v>1</v>
      </c>
      <c r="J190" s="330" t="s">
        <v>21</v>
      </c>
      <c r="K190" s="330" t="s">
        <v>21</v>
      </c>
      <c r="L190" s="9"/>
      <c r="N190" s="10" t="s">
        <v>6</v>
      </c>
      <c r="O190" s="8" t="s">
        <v>14</v>
      </c>
      <c r="P190" s="31"/>
      <c r="Q190" s="31"/>
      <c r="R190" s="31"/>
      <c r="S190" s="31"/>
      <c r="T190" s="31"/>
      <c r="U190" s="31"/>
      <c r="V190" s="31"/>
      <c r="W190" s="143" t="s">
        <v>56</v>
      </c>
    </row>
    <row r="191" spans="1:24" ht="15" hidden="1" customHeight="1" x14ac:dyDescent="0.25">
      <c r="A191" s="8" t="s">
        <v>7</v>
      </c>
      <c r="B191" s="43">
        <v>7</v>
      </c>
      <c r="C191" s="325"/>
      <c r="D191" s="325"/>
      <c r="E191" s="320"/>
      <c r="F191" s="327"/>
      <c r="G191" s="328"/>
      <c r="H191" s="329"/>
      <c r="I191" s="322" t="s">
        <v>61</v>
      </c>
      <c r="J191" s="330"/>
      <c r="K191" s="330"/>
      <c r="L191" s="8"/>
      <c r="M191" s="2"/>
      <c r="N191" s="8" t="s">
        <v>7</v>
      </c>
      <c r="O191" s="50">
        <v>7</v>
      </c>
      <c r="P191" s="33"/>
      <c r="Q191" s="33"/>
      <c r="R191" s="33"/>
      <c r="S191" s="33"/>
      <c r="T191" s="33"/>
      <c r="U191" s="33"/>
      <c r="V191" s="32"/>
      <c r="W191" s="143" t="s">
        <v>57</v>
      </c>
      <c r="X191" s="2"/>
    </row>
    <row r="192" spans="1:24" ht="15" hidden="1" customHeight="1" x14ac:dyDescent="0.25">
      <c r="A192" s="9"/>
      <c r="B192" s="9"/>
      <c r="C192" s="9"/>
      <c r="D192" s="322" t="s">
        <v>25</v>
      </c>
      <c r="E192" s="331" t="s">
        <v>26</v>
      </c>
      <c r="F192" s="9"/>
      <c r="G192" s="9"/>
      <c r="H192" s="9"/>
      <c r="I192" s="322"/>
      <c r="J192" s="142" t="s">
        <v>45</v>
      </c>
      <c r="K192" s="333" t="s">
        <v>29</v>
      </c>
      <c r="L192" s="134" t="s">
        <v>27</v>
      </c>
      <c r="M192" s="2"/>
      <c r="N192" s="32"/>
      <c r="O192" s="33"/>
      <c r="P192" s="33" t="s">
        <v>19</v>
      </c>
      <c r="Q192" s="33"/>
      <c r="R192" s="33"/>
      <c r="S192" s="33"/>
      <c r="T192" s="33" t="s">
        <v>20</v>
      </c>
      <c r="U192" s="34"/>
      <c r="V192" s="34"/>
      <c r="W192" s="322" t="s">
        <v>39</v>
      </c>
      <c r="X192" s="2"/>
    </row>
    <row r="193" spans="1:24" ht="15" hidden="1" customHeight="1" x14ac:dyDescent="0.25">
      <c r="A193" s="1" t="s">
        <v>15</v>
      </c>
      <c r="B193" s="25"/>
      <c r="C193" s="1" t="s">
        <v>8</v>
      </c>
      <c r="D193" s="322"/>
      <c r="E193" s="331"/>
      <c r="F193" s="1" t="s">
        <v>0</v>
      </c>
      <c r="G193" s="1" t="s">
        <v>9</v>
      </c>
      <c r="H193" s="1" t="s">
        <v>3</v>
      </c>
      <c r="I193" s="322"/>
      <c r="J193" s="142" t="s">
        <v>30</v>
      </c>
      <c r="K193" s="333"/>
      <c r="L193" s="134" t="s">
        <v>28</v>
      </c>
      <c r="N193" s="35" t="s">
        <v>16</v>
      </c>
      <c r="O193" s="35" t="s">
        <v>17</v>
      </c>
      <c r="P193" s="36" t="s">
        <v>67</v>
      </c>
      <c r="Q193" s="37" t="s">
        <v>68</v>
      </c>
      <c r="R193" s="37" t="s">
        <v>62</v>
      </c>
      <c r="S193" s="37" t="s">
        <v>63</v>
      </c>
      <c r="T193" s="37" t="s">
        <v>64</v>
      </c>
      <c r="U193" s="37" t="s">
        <v>65</v>
      </c>
      <c r="V193" s="37" t="s">
        <v>66</v>
      </c>
      <c r="W193" s="322"/>
    </row>
    <row r="194" spans="1:24" ht="15" hidden="1" customHeight="1" x14ac:dyDescent="0.25">
      <c r="A194" s="89">
        <v>1</v>
      </c>
      <c r="B194" s="45"/>
      <c r="C194" s="26">
        <v>0</v>
      </c>
      <c r="D194" s="27">
        <v>0</v>
      </c>
      <c r="E194" s="61">
        <f t="shared" ref="E194:E217" si="26">D194</f>
        <v>0</v>
      </c>
      <c r="F194" s="46" t="str">
        <f t="shared" ref="F194:F217" si="27">IF(I194="B", $H$4/C194*$F$4,IF(E194&lt;=C194,$I$4,IF(E194&gt;C194,SUM($H$4/C194*$F$4,0,ROUNDUP(,0)))))</f>
        <v>NO BET</v>
      </c>
      <c r="G194" s="62"/>
      <c r="H194" s="63">
        <f>IF(F194="NO BET",0,IF(G194&gt;1,F194*-1,IF(G194=1,SUM(F194*E194-F194,0))))</f>
        <v>0</v>
      </c>
      <c r="I194" s="64"/>
      <c r="J194" s="47"/>
      <c r="K194" s="47"/>
      <c r="L194" s="87">
        <f>SUM(I194*J194*K194)</f>
        <v>0</v>
      </c>
      <c r="M194" s="132"/>
      <c r="N194" s="47">
        <v>1</v>
      </c>
      <c r="O194" s="45"/>
      <c r="P194" s="48">
        <v>0</v>
      </c>
      <c r="Q194" s="48">
        <v>0</v>
      </c>
      <c r="R194" s="48">
        <v>0</v>
      </c>
      <c r="S194" s="48">
        <v>0</v>
      </c>
      <c r="T194" s="49">
        <v>0</v>
      </c>
      <c r="U194" s="49">
        <v>0</v>
      </c>
      <c r="V194" s="49">
        <v>0</v>
      </c>
      <c r="W194" s="29"/>
      <c r="X194" s="132"/>
    </row>
    <row r="195" spans="1:24" ht="15" hidden="1" customHeight="1" x14ac:dyDescent="0.25">
      <c r="A195" s="89">
        <v>2</v>
      </c>
      <c r="B195" s="42"/>
      <c r="C195" s="26">
        <v>0</v>
      </c>
      <c r="D195" s="27">
        <v>0</v>
      </c>
      <c r="E195" s="65">
        <f t="shared" si="26"/>
        <v>0</v>
      </c>
      <c r="F195" s="3" t="str">
        <f t="shared" si="27"/>
        <v>NO BET</v>
      </c>
      <c r="G195" s="66"/>
      <c r="H195" s="67">
        <f t="shared" ref="H195:H217" si="28">IF(F195="NO BET",0,IF(G195&gt;1,F195*-1,IF(G195=1,SUM(F195*E195-F195,0))))</f>
        <v>0</v>
      </c>
      <c r="I195" s="68"/>
      <c r="J195" s="29"/>
      <c r="K195" s="29"/>
      <c r="L195" s="87">
        <f t="shared" ref="L195:L217" si="29">SUM(I195*J195*K195)</f>
        <v>0</v>
      </c>
      <c r="M195" s="132"/>
      <c r="N195" s="51">
        <v>2</v>
      </c>
      <c r="O195" s="42"/>
      <c r="P195" s="39">
        <v>0</v>
      </c>
      <c r="Q195" s="39">
        <v>0</v>
      </c>
      <c r="R195" s="39">
        <v>0</v>
      </c>
      <c r="S195" s="39">
        <v>0</v>
      </c>
      <c r="T195" s="44">
        <v>0</v>
      </c>
      <c r="U195" s="44">
        <v>0</v>
      </c>
      <c r="V195" s="44">
        <v>0</v>
      </c>
      <c r="W195" s="29"/>
      <c r="X195" s="132"/>
    </row>
    <row r="196" spans="1:24" ht="15" hidden="1" customHeight="1" x14ac:dyDescent="0.25">
      <c r="A196" s="89">
        <v>3</v>
      </c>
      <c r="B196" s="42"/>
      <c r="C196" s="22">
        <v>0</v>
      </c>
      <c r="D196" s="23">
        <v>0</v>
      </c>
      <c r="E196" s="65">
        <f t="shared" si="26"/>
        <v>0</v>
      </c>
      <c r="F196" s="3" t="str">
        <f t="shared" si="27"/>
        <v>NO BET</v>
      </c>
      <c r="G196" s="66"/>
      <c r="H196" s="67">
        <f t="shared" si="28"/>
        <v>0</v>
      </c>
      <c r="I196" s="68"/>
      <c r="J196" s="29"/>
      <c r="K196" s="29"/>
      <c r="L196" s="87">
        <f t="shared" si="29"/>
        <v>0</v>
      </c>
      <c r="M196" s="132"/>
      <c r="N196" s="51">
        <v>3</v>
      </c>
      <c r="O196" s="42"/>
      <c r="P196" s="39">
        <v>0</v>
      </c>
      <c r="Q196" s="39">
        <v>0</v>
      </c>
      <c r="R196" s="39">
        <v>0</v>
      </c>
      <c r="S196" s="39">
        <v>0</v>
      </c>
      <c r="T196" s="44">
        <v>0</v>
      </c>
      <c r="U196" s="44">
        <v>0</v>
      </c>
      <c r="V196" s="44">
        <v>0</v>
      </c>
      <c r="W196" s="29"/>
      <c r="X196" s="132"/>
    </row>
    <row r="197" spans="1:24" ht="15" hidden="1" customHeight="1" x14ac:dyDescent="0.25">
      <c r="A197" s="89">
        <v>4</v>
      </c>
      <c r="B197" s="42"/>
      <c r="C197" s="22">
        <v>0</v>
      </c>
      <c r="D197" s="23">
        <v>0</v>
      </c>
      <c r="E197" s="65">
        <f t="shared" si="26"/>
        <v>0</v>
      </c>
      <c r="F197" s="3" t="str">
        <f t="shared" si="27"/>
        <v>NO BET</v>
      </c>
      <c r="G197" s="66"/>
      <c r="H197" s="67">
        <f t="shared" si="28"/>
        <v>0</v>
      </c>
      <c r="I197" s="68"/>
      <c r="J197" s="29"/>
      <c r="K197" s="29"/>
      <c r="L197" s="87">
        <f t="shared" si="29"/>
        <v>0</v>
      </c>
      <c r="M197" s="132"/>
      <c r="N197" s="51">
        <v>4</v>
      </c>
      <c r="O197" s="42"/>
      <c r="P197" s="39">
        <v>0</v>
      </c>
      <c r="Q197" s="39">
        <v>0</v>
      </c>
      <c r="R197" s="39">
        <v>0</v>
      </c>
      <c r="S197" s="39">
        <v>0</v>
      </c>
      <c r="T197" s="44">
        <v>0</v>
      </c>
      <c r="U197" s="44">
        <v>0</v>
      </c>
      <c r="V197" s="44">
        <v>0</v>
      </c>
      <c r="W197" s="29"/>
      <c r="X197" s="132"/>
    </row>
    <row r="198" spans="1:24" ht="15" hidden="1" customHeight="1" x14ac:dyDescent="0.25">
      <c r="A198" s="89">
        <v>5</v>
      </c>
      <c r="B198" s="42"/>
      <c r="C198" s="22">
        <v>0</v>
      </c>
      <c r="D198" s="23">
        <v>0</v>
      </c>
      <c r="E198" s="65">
        <f t="shared" si="26"/>
        <v>0</v>
      </c>
      <c r="F198" s="3" t="str">
        <f t="shared" si="27"/>
        <v>NO BET</v>
      </c>
      <c r="G198" s="66"/>
      <c r="H198" s="67">
        <f t="shared" si="28"/>
        <v>0</v>
      </c>
      <c r="I198" s="68"/>
      <c r="J198" s="29"/>
      <c r="K198" s="29"/>
      <c r="L198" s="87">
        <f t="shared" si="29"/>
        <v>0</v>
      </c>
      <c r="M198" s="132"/>
      <c r="N198" s="51">
        <v>5</v>
      </c>
      <c r="O198" s="42"/>
      <c r="P198" s="39">
        <v>0</v>
      </c>
      <c r="Q198" s="39">
        <v>0</v>
      </c>
      <c r="R198" s="39">
        <v>0</v>
      </c>
      <c r="S198" s="39">
        <v>0</v>
      </c>
      <c r="T198" s="44">
        <v>0</v>
      </c>
      <c r="U198" s="44">
        <v>0</v>
      </c>
      <c r="V198" s="44">
        <v>0</v>
      </c>
      <c r="W198" s="29"/>
      <c r="X198" s="132"/>
    </row>
    <row r="199" spans="1:24" ht="15" hidden="1" customHeight="1" x14ac:dyDescent="0.25">
      <c r="A199" s="89">
        <v>6</v>
      </c>
      <c r="B199" s="42"/>
      <c r="C199" s="22">
        <v>0</v>
      </c>
      <c r="D199" s="23">
        <v>0</v>
      </c>
      <c r="E199" s="65">
        <f t="shared" si="26"/>
        <v>0</v>
      </c>
      <c r="F199" s="3" t="str">
        <f t="shared" si="27"/>
        <v>NO BET</v>
      </c>
      <c r="G199" s="66"/>
      <c r="H199" s="67">
        <f t="shared" si="28"/>
        <v>0</v>
      </c>
      <c r="I199" s="68"/>
      <c r="J199" s="29"/>
      <c r="K199" s="29"/>
      <c r="L199" s="87">
        <f t="shared" si="29"/>
        <v>0</v>
      </c>
      <c r="M199" s="132"/>
      <c r="N199" s="51">
        <v>6</v>
      </c>
      <c r="O199" s="42"/>
      <c r="P199" s="39">
        <v>0</v>
      </c>
      <c r="Q199" s="39">
        <v>0</v>
      </c>
      <c r="R199" s="39">
        <v>0</v>
      </c>
      <c r="S199" s="39">
        <v>0</v>
      </c>
      <c r="T199" s="44">
        <v>0</v>
      </c>
      <c r="U199" s="44">
        <v>0</v>
      </c>
      <c r="V199" s="44">
        <v>0</v>
      </c>
      <c r="W199" s="29"/>
      <c r="X199" s="132"/>
    </row>
    <row r="200" spans="1:24" ht="15" hidden="1" customHeight="1" x14ac:dyDescent="0.25">
      <c r="A200" s="89">
        <v>7</v>
      </c>
      <c r="B200" s="42"/>
      <c r="C200" s="26">
        <v>0</v>
      </c>
      <c r="D200" s="27">
        <v>0</v>
      </c>
      <c r="E200" s="65">
        <f t="shared" si="26"/>
        <v>0</v>
      </c>
      <c r="F200" s="3" t="str">
        <f t="shared" si="27"/>
        <v>NO BET</v>
      </c>
      <c r="G200" s="66"/>
      <c r="H200" s="67">
        <f t="shared" si="28"/>
        <v>0</v>
      </c>
      <c r="I200" s="69"/>
      <c r="J200" s="29"/>
      <c r="K200" s="29"/>
      <c r="L200" s="87">
        <f t="shared" si="29"/>
        <v>0</v>
      </c>
      <c r="M200" s="132"/>
      <c r="N200" s="51">
        <v>7</v>
      </c>
      <c r="O200" s="42"/>
      <c r="P200" s="39">
        <v>0</v>
      </c>
      <c r="Q200" s="39">
        <v>0</v>
      </c>
      <c r="R200" s="39">
        <v>0</v>
      </c>
      <c r="S200" s="39">
        <v>0</v>
      </c>
      <c r="T200" s="44">
        <v>0</v>
      </c>
      <c r="U200" s="44">
        <v>0</v>
      </c>
      <c r="V200" s="44">
        <v>0</v>
      </c>
      <c r="W200" s="29"/>
      <c r="X200" s="132"/>
    </row>
    <row r="201" spans="1:24" ht="15" hidden="1" customHeight="1" x14ac:dyDescent="0.25">
      <c r="A201" s="89">
        <v>8</v>
      </c>
      <c r="B201" s="42"/>
      <c r="C201" s="22">
        <v>0</v>
      </c>
      <c r="D201" s="23">
        <v>0</v>
      </c>
      <c r="E201" s="65">
        <f t="shared" si="26"/>
        <v>0</v>
      </c>
      <c r="F201" s="3" t="str">
        <f t="shared" si="27"/>
        <v>NO BET</v>
      </c>
      <c r="G201" s="66"/>
      <c r="H201" s="67">
        <f t="shared" si="28"/>
        <v>0</v>
      </c>
      <c r="I201" s="68"/>
      <c r="J201" s="29"/>
      <c r="K201" s="29"/>
      <c r="L201" s="87">
        <f t="shared" si="29"/>
        <v>0</v>
      </c>
      <c r="M201" s="132"/>
      <c r="N201" s="51">
        <v>8</v>
      </c>
      <c r="O201" s="42"/>
      <c r="P201" s="39">
        <v>0</v>
      </c>
      <c r="Q201" s="39">
        <v>0</v>
      </c>
      <c r="R201" s="39">
        <v>0</v>
      </c>
      <c r="S201" s="39">
        <v>0</v>
      </c>
      <c r="T201" s="44">
        <v>0</v>
      </c>
      <c r="U201" s="44">
        <v>0</v>
      </c>
      <c r="V201" s="44">
        <v>0</v>
      </c>
      <c r="W201" s="29"/>
      <c r="X201" s="132"/>
    </row>
    <row r="202" spans="1:24" ht="15" hidden="1" customHeight="1" x14ac:dyDescent="0.25">
      <c r="A202" s="89">
        <v>9</v>
      </c>
      <c r="B202" s="42"/>
      <c r="C202" s="22">
        <v>0</v>
      </c>
      <c r="D202" s="23">
        <v>0</v>
      </c>
      <c r="E202" s="65">
        <f t="shared" si="26"/>
        <v>0</v>
      </c>
      <c r="F202" s="3" t="str">
        <f t="shared" si="27"/>
        <v>NO BET</v>
      </c>
      <c r="G202" s="66"/>
      <c r="H202" s="67">
        <f t="shared" si="28"/>
        <v>0</v>
      </c>
      <c r="I202" s="68"/>
      <c r="J202" s="29"/>
      <c r="K202" s="29"/>
      <c r="L202" s="87">
        <f t="shared" si="29"/>
        <v>0</v>
      </c>
      <c r="M202" s="132"/>
      <c r="N202" s="51">
        <v>9</v>
      </c>
      <c r="O202" s="42"/>
      <c r="P202" s="39">
        <v>0</v>
      </c>
      <c r="Q202" s="39">
        <v>0</v>
      </c>
      <c r="R202" s="39">
        <v>0</v>
      </c>
      <c r="S202" s="39">
        <v>0</v>
      </c>
      <c r="T202" s="44">
        <v>0</v>
      </c>
      <c r="U202" s="44">
        <v>0</v>
      </c>
      <c r="V202" s="44">
        <v>0</v>
      </c>
      <c r="W202" s="29"/>
      <c r="X202" s="132"/>
    </row>
    <row r="203" spans="1:24" ht="15" hidden="1" customHeight="1" x14ac:dyDescent="0.25">
      <c r="A203" s="89">
        <v>10</v>
      </c>
      <c r="B203" s="42"/>
      <c r="C203" s="22">
        <v>0</v>
      </c>
      <c r="D203" s="23">
        <v>0</v>
      </c>
      <c r="E203" s="65">
        <f t="shared" si="26"/>
        <v>0</v>
      </c>
      <c r="F203" s="3" t="str">
        <f t="shared" si="27"/>
        <v>NO BET</v>
      </c>
      <c r="G203" s="66"/>
      <c r="H203" s="67">
        <f t="shared" si="28"/>
        <v>0</v>
      </c>
      <c r="I203" s="68"/>
      <c r="J203" s="29"/>
      <c r="K203" s="29"/>
      <c r="L203" s="88">
        <f t="shared" si="29"/>
        <v>0</v>
      </c>
      <c r="M203" s="132"/>
      <c r="N203" s="51">
        <v>10</v>
      </c>
      <c r="O203" s="42"/>
      <c r="P203" s="39">
        <v>0</v>
      </c>
      <c r="Q203" s="39">
        <v>0</v>
      </c>
      <c r="R203" s="39">
        <v>0</v>
      </c>
      <c r="S203" s="39">
        <v>0</v>
      </c>
      <c r="T203" s="44">
        <v>0</v>
      </c>
      <c r="U203" s="44">
        <v>0</v>
      </c>
      <c r="V203" s="44">
        <v>0</v>
      </c>
      <c r="W203" s="29"/>
      <c r="X203" s="132"/>
    </row>
    <row r="204" spans="1:24" ht="15" hidden="1" customHeight="1" x14ac:dyDescent="0.25">
      <c r="A204" s="89">
        <v>11</v>
      </c>
      <c r="B204" s="42"/>
      <c r="C204" s="22">
        <v>0</v>
      </c>
      <c r="D204" s="23">
        <v>0</v>
      </c>
      <c r="E204" s="65">
        <f t="shared" si="26"/>
        <v>0</v>
      </c>
      <c r="F204" s="3" t="str">
        <f t="shared" si="27"/>
        <v>NO BET</v>
      </c>
      <c r="G204" s="66"/>
      <c r="H204" s="67">
        <f t="shared" si="28"/>
        <v>0</v>
      </c>
      <c r="I204" s="68"/>
      <c r="J204" s="29"/>
      <c r="K204" s="29"/>
      <c r="L204" s="88">
        <f t="shared" si="29"/>
        <v>0</v>
      </c>
      <c r="M204" s="132"/>
      <c r="N204" s="51">
        <v>11</v>
      </c>
      <c r="O204" s="42"/>
      <c r="P204" s="39">
        <v>0</v>
      </c>
      <c r="Q204" s="39">
        <v>0</v>
      </c>
      <c r="R204" s="39">
        <v>0</v>
      </c>
      <c r="S204" s="39">
        <v>0</v>
      </c>
      <c r="T204" s="44">
        <v>0</v>
      </c>
      <c r="U204" s="44">
        <v>0</v>
      </c>
      <c r="V204" s="44">
        <v>0</v>
      </c>
      <c r="W204" s="29"/>
      <c r="X204" s="132"/>
    </row>
    <row r="205" spans="1:24" ht="15" hidden="1" customHeight="1" x14ac:dyDescent="0.25">
      <c r="A205" s="89">
        <v>12</v>
      </c>
      <c r="B205" s="42"/>
      <c r="C205" s="22">
        <v>0</v>
      </c>
      <c r="D205" s="23">
        <v>0</v>
      </c>
      <c r="E205" s="65">
        <f t="shared" si="26"/>
        <v>0</v>
      </c>
      <c r="F205" s="3" t="str">
        <f t="shared" si="27"/>
        <v>NO BET</v>
      </c>
      <c r="G205" s="66"/>
      <c r="H205" s="67">
        <f t="shared" si="28"/>
        <v>0</v>
      </c>
      <c r="I205" s="68"/>
      <c r="J205" s="29"/>
      <c r="K205" s="29"/>
      <c r="L205" s="88">
        <f t="shared" si="29"/>
        <v>0</v>
      </c>
      <c r="M205" s="132"/>
      <c r="N205" s="51">
        <v>12</v>
      </c>
      <c r="O205" s="42"/>
      <c r="P205" s="39">
        <v>0</v>
      </c>
      <c r="Q205" s="39">
        <v>0</v>
      </c>
      <c r="R205" s="39">
        <v>0</v>
      </c>
      <c r="S205" s="39">
        <v>0</v>
      </c>
      <c r="T205" s="44">
        <v>0</v>
      </c>
      <c r="U205" s="44">
        <v>0</v>
      </c>
      <c r="V205" s="44">
        <v>0</v>
      </c>
      <c r="W205" s="29"/>
      <c r="X205" s="132"/>
    </row>
    <row r="206" spans="1:24" ht="15" hidden="1" customHeight="1" x14ac:dyDescent="0.25">
      <c r="A206" s="89">
        <v>13</v>
      </c>
      <c r="B206" s="42"/>
      <c r="C206" s="22">
        <v>0</v>
      </c>
      <c r="D206" s="23">
        <v>0</v>
      </c>
      <c r="E206" s="65">
        <f t="shared" si="26"/>
        <v>0</v>
      </c>
      <c r="F206" s="3" t="str">
        <f t="shared" si="27"/>
        <v>NO BET</v>
      </c>
      <c r="G206" s="66"/>
      <c r="H206" s="67">
        <f t="shared" si="28"/>
        <v>0</v>
      </c>
      <c r="I206" s="68"/>
      <c r="J206" s="29"/>
      <c r="K206" s="29"/>
      <c r="L206" s="88">
        <f t="shared" si="29"/>
        <v>0</v>
      </c>
      <c r="M206" s="132"/>
      <c r="N206" s="51">
        <v>13</v>
      </c>
      <c r="O206" s="42"/>
      <c r="P206" s="39">
        <v>0</v>
      </c>
      <c r="Q206" s="39">
        <v>0</v>
      </c>
      <c r="R206" s="39">
        <v>0</v>
      </c>
      <c r="S206" s="39">
        <v>0</v>
      </c>
      <c r="T206" s="44">
        <v>0</v>
      </c>
      <c r="U206" s="44">
        <v>0</v>
      </c>
      <c r="V206" s="44">
        <v>0</v>
      </c>
      <c r="W206" s="29"/>
      <c r="X206" s="132"/>
    </row>
    <row r="207" spans="1:24" ht="15" hidden="1" customHeight="1" x14ac:dyDescent="0.25">
      <c r="A207" s="89">
        <v>14</v>
      </c>
      <c r="B207" s="42"/>
      <c r="C207" s="22">
        <v>0</v>
      </c>
      <c r="D207" s="23">
        <v>0</v>
      </c>
      <c r="E207" s="65">
        <f t="shared" si="26"/>
        <v>0</v>
      </c>
      <c r="F207" s="3" t="str">
        <f t="shared" si="27"/>
        <v>NO BET</v>
      </c>
      <c r="G207" s="66"/>
      <c r="H207" s="67">
        <f t="shared" si="28"/>
        <v>0</v>
      </c>
      <c r="I207" s="68"/>
      <c r="J207" s="29"/>
      <c r="K207" s="29"/>
      <c r="L207" s="88">
        <f t="shared" si="29"/>
        <v>0</v>
      </c>
      <c r="M207" s="132"/>
      <c r="N207" s="51">
        <v>14</v>
      </c>
      <c r="O207" s="42"/>
      <c r="P207" s="39">
        <v>0</v>
      </c>
      <c r="Q207" s="39">
        <v>0</v>
      </c>
      <c r="R207" s="39">
        <v>0</v>
      </c>
      <c r="S207" s="39">
        <v>0</v>
      </c>
      <c r="T207" s="44">
        <v>0</v>
      </c>
      <c r="U207" s="44">
        <v>0</v>
      </c>
      <c r="V207" s="44">
        <v>0</v>
      </c>
      <c r="W207" s="29"/>
      <c r="X207" s="132"/>
    </row>
    <row r="208" spans="1:24" ht="15" hidden="1" customHeight="1" x14ac:dyDescent="0.25">
      <c r="A208" s="89">
        <v>15</v>
      </c>
      <c r="B208" s="45"/>
      <c r="C208" s="26">
        <v>0</v>
      </c>
      <c r="D208" s="27">
        <v>0</v>
      </c>
      <c r="E208" s="61">
        <f t="shared" si="26"/>
        <v>0</v>
      </c>
      <c r="F208" s="46" t="str">
        <f t="shared" si="27"/>
        <v>NO BET</v>
      </c>
      <c r="G208" s="62"/>
      <c r="H208" s="63">
        <f t="shared" si="28"/>
        <v>0</v>
      </c>
      <c r="I208" s="64"/>
      <c r="J208" s="47"/>
      <c r="K208" s="47"/>
      <c r="L208" s="88">
        <f t="shared" si="29"/>
        <v>0</v>
      </c>
      <c r="M208" s="132"/>
      <c r="N208" s="47">
        <v>15</v>
      </c>
      <c r="O208" s="45"/>
      <c r="P208" s="48">
        <v>0</v>
      </c>
      <c r="Q208" s="48">
        <v>0</v>
      </c>
      <c r="R208" s="48">
        <v>0</v>
      </c>
      <c r="S208" s="48">
        <v>0</v>
      </c>
      <c r="T208" s="49">
        <v>0</v>
      </c>
      <c r="U208" s="49">
        <v>0</v>
      </c>
      <c r="V208" s="49">
        <v>0</v>
      </c>
      <c r="W208" s="29"/>
      <c r="X208" s="132"/>
    </row>
    <row r="209" spans="1:24" ht="15" hidden="1" customHeight="1" x14ac:dyDescent="0.25">
      <c r="A209" s="89">
        <v>16</v>
      </c>
      <c r="B209" s="42"/>
      <c r="C209" s="22">
        <v>0</v>
      </c>
      <c r="D209" s="23">
        <v>0</v>
      </c>
      <c r="E209" s="65">
        <f t="shared" si="26"/>
        <v>0</v>
      </c>
      <c r="F209" s="3" t="str">
        <f t="shared" si="27"/>
        <v>NO BET</v>
      </c>
      <c r="G209" s="66"/>
      <c r="H209" s="67">
        <f t="shared" si="28"/>
        <v>0</v>
      </c>
      <c r="I209" s="68"/>
      <c r="J209" s="29"/>
      <c r="K209" s="29"/>
      <c r="L209" s="88">
        <f t="shared" si="29"/>
        <v>0</v>
      </c>
      <c r="M209" s="132"/>
      <c r="N209" s="51">
        <v>16</v>
      </c>
      <c r="O209" s="42"/>
      <c r="P209" s="39">
        <v>0</v>
      </c>
      <c r="Q209" s="39">
        <v>0</v>
      </c>
      <c r="R209" s="39">
        <v>0</v>
      </c>
      <c r="S209" s="39">
        <v>0</v>
      </c>
      <c r="T209" s="44">
        <v>0</v>
      </c>
      <c r="U209" s="44">
        <v>0</v>
      </c>
      <c r="V209" s="44">
        <v>0</v>
      </c>
      <c r="W209" s="29"/>
      <c r="X209" s="132"/>
    </row>
    <row r="210" spans="1:24" ht="15" hidden="1" customHeight="1" x14ac:dyDescent="0.3">
      <c r="A210" s="89">
        <v>17</v>
      </c>
      <c r="B210" s="28"/>
      <c r="C210" s="22">
        <v>0</v>
      </c>
      <c r="D210" s="23">
        <v>0</v>
      </c>
      <c r="E210" s="65">
        <f t="shared" si="26"/>
        <v>0</v>
      </c>
      <c r="F210" s="3" t="str">
        <f t="shared" si="27"/>
        <v>NO BET</v>
      </c>
      <c r="G210" s="66"/>
      <c r="H210" s="67">
        <f t="shared" si="28"/>
        <v>0</v>
      </c>
      <c r="I210" s="68"/>
      <c r="J210" s="29"/>
      <c r="K210" s="29"/>
      <c r="L210" s="88">
        <f t="shared" si="29"/>
        <v>0</v>
      </c>
      <c r="M210" s="132"/>
      <c r="N210" s="51">
        <v>17</v>
      </c>
      <c r="O210" s="40"/>
      <c r="P210" s="39">
        <v>0</v>
      </c>
      <c r="Q210" s="39">
        <v>0</v>
      </c>
      <c r="R210" s="39">
        <v>0</v>
      </c>
      <c r="S210" s="39">
        <v>0</v>
      </c>
      <c r="T210" s="44">
        <v>0</v>
      </c>
      <c r="U210" s="44">
        <v>0</v>
      </c>
      <c r="V210" s="44">
        <v>0</v>
      </c>
      <c r="W210" s="29"/>
      <c r="X210" s="132"/>
    </row>
    <row r="211" spans="1:24" ht="15" hidden="1" customHeight="1" x14ac:dyDescent="0.3">
      <c r="A211" s="89">
        <v>18</v>
      </c>
      <c r="B211" s="28"/>
      <c r="C211" s="22">
        <v>0</v>
      </c>
      <c r="D211" s="23">
        <v>0</v>
      </c>
      <c r="E211" s="65">
        <f t="shared" si="26"/>
        <v>0</v>
      </c>
      <c r="F211" s="3" t="str">
        <f t="shared" si="27"/>
        <v>NO BET</v>
      </c>
      <c r="G211" s="66"/>
      <c r="H211" s="67">
        <f t="shared" si="28"/>
        <v>0</v>
      </c>
      <c r="I211" s="68"/>
      <c r="J211" s="29"/>
      <c r="K211" s="29"/>
      <c r="L211" s="88">
        <f t="shared" si="29"/>
        <v>0</v>
      </c>
      <c r="M211" s="132"/>
      <c r="N211" s="51">
        <v>18</v>
      </c>
      <c r="O211" s="40"/>
      <c r="P211" s="39">
        <v>0</v>
      </c>
      <c r="Q211" s="39">
        <v>0</v>
      </c>
      <c r="R211" s="39">
        <v>0</v>
      </c>
      <c r="S211" s="39">
        <v>0</v>
      </c>
      <c r="T211" s="44">
        <v>0</v>
      </c>
      <c r="U211" s="44">
        <v>0</v>
      </c>
      <c r="V211" s="44">
        <v>0</v>
      </c>
      <c r="W211" s="29"/>
      <c r="X211" s="132"/>
    </row>
    <row r="212" spans="1:24" ht="15" hidden="1" customHeight="1" x14ac:dyDescent="0.3">
      <c r="A212" s="89">
        <v>19</v>
      </c>
      <c r="B212" s="28"/>
      <c r="C212" s="22">
        <v>0</v>
      </c>
      <c r="D212" s="23">
        <v>0</v>
      </c>
      <c r="E212" s="65">
        <f t="shared" si="26"/>
        <v>0</v>
      </c>
      <c r="F212" s="3" t="str">
        <f t="shared" si="27"/>
        <v>NO BET</v>
      </c>
      <c r="G212" s="66"/>
      <c r="H212" s="67">
        <f t="shared" si="28"/>
        <v>0</v>
      </c>
      <c r="I212" s="68"/>
      <c r="J212" s="29"/>
      <c r="K212" s="29"/>
      <c r="L212" s="88">
        <f t="shared" si="29"/>
        <v>0</v>
      </c>
      <c r="M212" s="132"/>
      <c r="N212" s="51">
        <v>19</v>
      </c>
      <c r="O212" s="40"/>
      <c r="P212" s="39">
        <v>0</v>
      </c>
      <c r="Q212" s="39">
        <v>0</v>
      </c>
      <c r="R212" s="39">
        <v>0</v>
      </c>
      <c r="S212" s="39">
        <v>0</v>
      </c>
      <c r="T212" s="44">
        <v>0</v>
      </c>
      <c r="U212" s="44">
        <v>0</v>
      </c>
      <c r="V212" s="44">
        <v>0</v>
      </c>
      <c r="W212" s="29"/>
      <c r="X212" s="132"/>
    </row>
    <row r="213" spans="1:24" ht="15" hidden="1" customHeight="1" x14ac:dyDescent="0.3">
      <c r="A213" s="89">
        <v>20</v>
      </c>
      <c r="B213" s="28"/>
      <c r="C213" s="22">
        <v>0</v>
      </c>
      <c r="D213" s="23">
        <v>0</v>
      </c>
      <c r="E213" s="65">
        <f t="shared" si="26"/>
        <v>0</v>
      </c>
      <c r="F213" s="3" t="str">
        <f t="shared" si="27"/>
        <v>NO BET</v>
      </c>
      <c r="G213" s="66"/>
      <c r="H213" s="67">
        <f t="shared" si="28"/>
        <v>0</v>
      </c>
      <c r="I213" s="69"/>
      <c r="J213" s="29"/>
      <c r="K213" s="29"/>
      <c r="L213" s="88">
        <f t="shared" si="29"/>
        <v>0</v>
      </c>
      <c r="M213" s="132"/>
      <c r="N213" s="51">
        <v>20</v>
      </c>
      <c r="O213" s="40"/>
      <c r="P213" s="39">
        <v>0</v>
      </c>
      <c r="Q213" s="39">
        <v>0</v>
      </c>
      <c r="R213" s="39">
        <v>0</v>
      </c>
      <c r="S213" s="39">
        <v>0</v>
      </c>
      <c r="T213" s="44">
        <v>0</v>
      </c>
      <c r="U213" s="44">
        <v>0</v>
      </c>
      <c r="V213" s="44">
        <v>0</v>
      </c>
      <c r="W213" s="29"/>
      <c r="X213" s="132"/>
    </row>
    <row r="214" spans="1:24" ht="15" hidden="1" customHeight="1" x14ac:dyDescent="0.3">
      <c r="A214" s="89">
        <v>21</v>
      </c>
      <c r="B214" s="30"/>
      <c r="C214" s="22">
        <v>0</v>
      </c>
      <c r="D214" s="23">
        <v>0</v>
      </c>
      <c r="E214" s="65">
        <f t="shared" si="26"/>
        <v>0</v>
      </c>
      <c r="F214" s="3" t="str">
        <f t="shared" si="27"/>
        <v>NO BET</v>
      </c>
      <c r="G214" s="66"/>
      <c r="H214" s="67">
        <f t="shared" si="28"/>
        <v>0</v>
      </c>
      <c r="I214" s="68"/>
      <c r="J214" s="29"/>
      <c r="K214" s="29"/>
      <c r="L214" s="88">
        <f t="shared" si="29"/>
        <v>0</v>
      </c>
      <c r="M214" s="132"/>
      <c r="N214" s="51">
        <v>21</v>
      </c>
      <c r="O214" s="40"/>
      <c r="P214" s="39">
        <v>0</v>
      </c>
      <c r="Q214" s="39">
        <v>0</v>
      </c>
      <c r="R214" s="39">
        <v>0</v>
      </c>
      <c r="S214" s="39">
        <v>0</v>
      </c>
      <c r="T214" s="44">
        <v>0</v>
      </c>
      <c r="U214" s="44">
        <v>0</v>
      </c>
      <c r="V214" s="44">
        <v>0</v>
      </c>
      <c r="W214" s="29"/>
      <c r="X214" s="132"/>
    </row>
    <row r="215" spans="1:24" ht="15" hidden="1" customHeight="1" x14ac:dyDescent="0.3">
      <c r="A215" s="89">
        <v>22</v>
      </c>
      <c r="B215" s="28"/>
      <c r="C215" s="26">
        <v>0</v>
      </c>
      <c r="D215" s="27">
        <v>0</v>
      </c>
      <c r="E215" s="65">
        <f t="shared" si="26"/>
        <v>0</v>
      </c>
      <c r="F215" s="3" t="str">
        <f t="shared" si="27"/>
        <v>NO BET</v>
      </c>
      <c r="G215" s="66"/>
      <c r="H215" s="67">
        <f t="shared" si="28"/>
        <v>0</v>
      </c>
      <c r="I215" s="68"/>
      <c r="J215" s="29"/>
      <c r="K215" s="29"/>
      <c r="L215" s="88">
        <f t="shared" si="29"/>
        <v>0</v>
      </c>
      <c r="M215" s="132"/>
      <c r="N215" s="51">
        <v>22</v>
      </c>
      <c r="O215" s="40"/>
      <c r="P215" s="39">
        <v>0</v>
      </c>
      <c r="Q215" s="39">
        <v>0</v>
      </c>
      <c r="R215" s="39">
        <v>0</v>
      </c>
      <c r="S215" s="39">
        <v>0</v>
      </c>
      <c r="T215" s="44">
        <v>0</v>
      </c>
      <c r="U215" s="44">
        <v>0</v>
      </c>
      <c r="V215" s="44">
        <v>0</v>
      </c>
      <c r="W215" s="29"/>
      <c r="X215" s="132"/>
    </row>
    <row r="216" spans="1:24" ht="15" hidden="1" customHeight="1" x14ac:dyDescent="0.3">
      <c r="A216" s="89">
        <v>23</v>
      </c>
      <c r="B216" s="28"/>
      <c r="C216" s="22">
        <v>0</v>
      </c>
      <c r="D216" s="23">
        <v>0</v>
      </c>
      <c r="E216" s="65">
        <f t="shared" si="26"/>
        <v>0</v>
      </c>
      <c r="F216" s="3" t="str">
        <f t="shared" si="27"/>
        <v>NO BET</v>
      </c>
      <c r="G216" s="66"/>
      <c r="H216" s="67">
        <f t="shared" si="28"/>
        <v>0</v>
      </c>
      <c r="I216" s="68"/>
      <c r="J216" s="29"/>
      <c r="K216" s="29"/>
      <c r="L216" s="88">
        <f t="shared" si="29"/>
        <v>0</v>
      </c>
      <c r="M216" s="132"/>
      <c r="N216" s="51">
        <v>23</v>
      </c>
      <c r="O216" s="40"/>
      <c r="P216" s="39">
        <v>0</v>
      </c>
      <c r="Q216" s="39">
        <v>0</v>
      </c>
      <c r="R216" s="39">
        <v>0</v>
      </c>
      <c r="S216" s="39">
        <v>0</v>
      </c>
      <c r="T216" s="44">
        <v>0</v>
      </c>
      <c r="U216" s="44">
        <v>0</v>
      </c>
      <c r="V216" s="44">
        <v>0</v>
      </c>
      <c r="W216" s="29"/>
      <c r="X216" s="132"/>
    </row>
    <row r="217" spans="1:24" ht="15" hidden="1" customHeight="1" x14ac:dyDescent="0.3">
      <c r="A217" s="89">
        <v>24</v>
      </c>
      <c r="B217" s="28"/>
      <c r="C217" s="22">
        <v>0</v>
      </c>
      <c r="D217" s="23">
        <v>0</v>
      </c>
      <c r="E217" s="65">
        <f t="shared" si="26"/>
        <v>0</v>
      </c>
      <c r="F217" s="3" t="str">
        <f t="shared" si="27"/>
        <v>NO BET</v>
      </c>
      <c r="G217" s="66"/>
      <c r="H217" s="67">
        <f t="shared" si="28"/>
        <v>0</v>
      </c>
      <c r="I217" s="68"/>
      <c r="J217" s="29"/>
      <c r="K217" s="29"/>
      <c r="L217" s="88">
        <f t="shared" si="29"/>
        <v>0</v>
      </c>
      <c r="M217" s="132"/>
      <c r="N217" s="51">
        <v>24</v>
      </c>
      <c r="O217" s="40"/>
      <c r="P217" s="39">
        <v>0</v>
      </c>
      <c r="Q217" s="39">
        <v>0</v>
      </c>
      <c r="R217" s="39">
        <v>0</v>
      </c>
      <c r="S217" s="39">
        <v>0</v>
      </c>
      <c r="T217" s="44">
        <v>0</v>
      </c>
      <c r="U217" s="44">
        <v>0</v>
      </c>
      <c r="V217" s="44">
        <v>0</v>
      </c>
      <c r="W217" s="29"/>
      <c r="X217" s="132"/>
    </row>
    <row r="218" spans="1:24" ht="15" hidden="1" customHeight="1" x14ac:dyDescent="0.25">
      <c r="N218" s="321"/>
      <c r="O218" s="321"/>
      <c r="P218" s="321"/>
      <c r="Q218" s="321"/>
      <c r="R218" s="321"/>
      <c r="S218" s="321"/>
      <c r="T218" s="321"/>
      <c r="U218" s="29"/>
      <c r="V218" s="91"/>
    </row>
    <row r="219" spans="1:24" ht="15" hidden="1" customHeight="1" x14ac:dyDescent="0.25">
      <c r="A219" s="24"/>
      <c r="B219" s="209" t="s">
        <v>213</v>
      </c>
      <c r="C219" s="2"/>
      <c r="D219" s="4"/>
      <c r="E219" s="5" t="s">
        <v>11</v>
      </c>
      <c r="F219" s="6">
        <f>SUM(F194:F217)</f>
        <v>0</v>
      </c>
      <c r="G219" s="7" t="s">
        <v>12</v>
      </c>
      <c r="H219" s="6">
        <f>SUM(H194:H218)</f>
        <v>0</v>
      </c>
      <c r="N219" s="136"/>
      <c r="O219" s="321"/>
      <c r="P219" s="321"/>
      <c r="Q219" s="136"/>
      <c r="R219" s="136"/>
      <c r="S219" s="136"/>
      <c r="T219" s="136"/>
      <c r="U219" s="139" t="s">
        <v>18</v>
      </c>
      <c r="V219" s="140"/>
      <c r="W219" s="141"/>
    </row>
    <row r="220" spans="1:24" ht="15" hidden="1" customHeight="1" x14ac:dyDescent="0.25"/>
    <row r="221" spans="1:24" ht="15" hidden="1" customHeight="1" x14ac:dyDescent="0.25">
      <c r="A221" s="10" t="s">
        <v>6</v>
      </c>
      <c r="B221" s="10"/>
      <c r="C221" s="324"/>
      <c r="D221" s="324"/>
      <c r="E221" s="320" t="s">
        <v>10</v>
      </c>
      <c r="F221" s="327">
        <v>0.9</v>
      </c>
      <c r="G221" s="328" t="s">
        <v>2</v>
      </c>
      <c r="H221" s="329">
        <v>100</v>
      </c>
      <c r="I221" s="144" t="s">
        <v>1</v>
      </c>
      <c r="J221" s="330" t="s">
        <v>21</v>
      </c>
      <c r="K221" s="330" t="s">
        <v>21</v>
      </c>
      <c r="L221" s="9"/>
      <c r="N221" s="10" t="s">
        <v>6</v>
      </c>
      <c r="O221" s="31"/>
      <c r="P221" s="31"/>
      <c r="Q221" s="31"/>
      <c r="R221" s="31"/>
      <c r="S221" s="31"/>
      <c r="T221" s="31"/>
      <c r="U221" s="31"/>
      <c r="V221" s="31"/>
      <c r="W221" s="143" t="s">
        <v>56</v>
      </c>
    </row>
    <row r="222" spans="1:24" ht="15" hidden="1" customHeight="1" x14ac:dyDescent="0.25">
      <c r="A222" s="8" t="s">
        <v>7</v>
      </c>
      <c r="B222" s="43">
        <v>8</v>
      </c>
      <c r="C222" s="324"/>
      <c r="D222" s="324"/>
      <c r="E222" s="320"/>
      <c r="F222" s="327"/>
      <c r="G222" s="328"/>
      <c r="H222" s="329"/>
      <c r="I222" s="322" t="s">
        <v>61</v>
      </c>
      <c r="J222" s="330"/>
      <c r="K222" s="330"/>
      <c r="L222" s="8"/>
      <c r="M222" s="2"/>
      <c r="N222" s="8" t="s">
        <v>7</v>
      </c>
      <c r="O222" s="50">
        <v>8</v>
      </c>
      <c r="P222" s="33"/>
      <c r="Q222" s="33"/>
      <c r="R222" s="33"/>
      <c r="S222" s="33"/>
      <c r="T222" s="33"/>
      <c r="U222" s="33"/>
      <c r="V222" s="32"/>
      <c r="W222" s="143" t="s">
        <v>57</v>
      </c>
      <c r="X222" s="2"/>
    </row>
    <row r="223" spans="1:24" ht="15" hidden="1" customHeight="1" x14ac:dyDescent="0.25">
      <c r="A223" s="9"/>
      <c r="B223" s="9"/>
      <c r="C223" s="9"/>
      <c r="D223" s="322" t="s">
        <v>25</v>
      </c>
      <c r="E223" s="331" t="s">
        <v>26</v>
      </c>
      <c r="F223" s="9"/>
      <c r="G223" s="9"/>
      <c r="H223" s="9"/>
      <c r="I223" s="322"/>
      <c r="J223" s="142" t="s">
        <v>45</v>
      </c>
      <c r="K223" s="333" t="s">
        <v>29</v>
      </c>
      <c r="L223" s="134" t="s">
        <v>27</v>
      </c>
      <c r="M223" s="2"/>
      <c r="N223" s="32"/>
      <c r="O223" s="33"/>
      <c r="P223" s="33" t="s">
        <v>19</v>
      </c>
      <c r="Q223" s="33"/>
      <c r="R223" s="33"/>
      <c r="S223" s="33"/>
      <c r="T223" s="33" t="s">
        <v>20</v>
      </c>
      <c r="U223" s="34"/>
      <c r="V223" s="34"/>
      <c r="W223" s="322" t="s">
        <v>39</v>
      </c>
      <c r="X223" s="2"/>
    </row>
    <row r="224" spans="1:24" ht="15" hidden="1" customHeight="1" x14ac:dyDescent="0.25">
      <c r="A224" s="1" t="s">
        <v>15</v>
      </c>
      <c r="B224" s="25"/>
      <c r="C224" s="1" t="s">
        <v>8</v>
      </c>
      <c r="D224" s="322"/>
      <c r="E224" s="331"/>
      <c r="F224" s="1" t="s">
        <v>0</v>
      </c>
      <c r="G224" s="1" t="s">
        <v>9</v>
      </c>
      <c r="H224" s="1" t="s">
        <v>3</v>
      </c>
      <c r="I224" s="322"/>
      <c r="J224" s="142" t="s">
        <v>30</v>
      </c>
      <c r="K224" s="333"/>
      <c r="L224" s="134" t="s">
        <v>28</v>
      </c>
      <c r="N224" s="35" t="s">
        <v>16</v>
      </c>
      <c r="O224" s="35" t="s">
        <v>17</v>
      </c>
      <c r="P224" s="36" t="s">
        <v>67</v>
      </c>
      <c r="Q224" s="37" t="s">
        <v>68</v>
      </c>
      <c r="R224" s="37" t="s">
        <v>62</v>
      </c>
      <c r="S224" s="37" t="s">
        <v>63</v>
      </c>
      <c r="T224" s="37" t="s">
        <v>64</v>
      </c>
      <c r="U224" s="37" t="s">
        <v>65</v>
      </c>
      <c r="V224" s="37" t="s">
        <v>66</v>
      </c>
      <c r="W224" s="322"/>
    </row>
    <row r="225" spans="1:24" ht="15" hidden="1" customHeight="1" x14ac:dyDescent="0.25">
      <c r="A225" s="89">
        <v>1</v>
      </c>
      <c r="B225" s="45"/>
      <c r="C225" s="26">
        <v>0</v>
      </c>
      <c r="D225" s="27">
        <v>0</v>
      </c>
      <c r="E225" s="61">
        <f t="shared" ref="E225:E248" si="30">D225</f>
        <v>0</v>
      </c>
      <c r="F225" s="46" t="str">
        <f t="shared" ref="F225:F248" si="31">IF(I225="B", $H$4/C225*$F$4,IF(E225&lt;=C225,$I$4,IF(E225&gt;C225,SUM($H$4/C225*$F$4,0,ROUNDUP(,0)))))</f>
        <v>NO BET</v>
      </c>
      <c r="G225" s="62"/>
      <c r="H225" s="63">
        <f>IF(F225="NO BET",0,IF(G225&gt;1,F225*-1,IF(G225=1,SUM(F225*E225-F225,0))))</f>
        <v>0</v>
      </c>
      <c r="I225" s="64"/>
      <c r="J225" s="47"/>
      <c r="K225" s="47"/>
      <c r="L225" s="87">
        <f>SUM(I225*J225*K225)</f>
        <v>0</v>
      </c>
      <c r="M225" s="132"/>
      <c r="N225" s="47">
        <v>1</v>
      </c>
      <c r="O225" s="45"/>
      <c r="P225" s="48">
        <v>0</v>
      </c>
      <c r="Q225" s="48">
        <v>0</v>
      </c>
      <c r="R225" s="48">
        <v>0</v>
      </c>
      <c r="S225" s="48">
        <v>0</v>
      </c>
      <c r="T225" s="49">
        <v>0</v>
      </c>
      <c r="U225" s="49">
        <v>0</v>
      </c>
      <c r="V225" s="49">
        <v>0</v>
      </c>
      <c r="W225" s="29"/>
      <c r="X225" s="132"/>
    </row>
    <row r="226" spans="1:24" ht="15" hidden="1" customHeight="1" x14ac:dyDescent="0.25">
      <c r="A226" s="89">
        <v>2</v>
      </c>
      <c r="B226" s="42"/>
      <c r="C226" s="26">
        <v>0</v>
      </c>
      <c r="D226" s="27">
        <v>0</v>
      </c>
      <c r="E226" s="65">
        <f t="shared" si="30"/>
        <v>0</v>
      </c>
      <c r="F226" s="3" t="str">
        <f t="shared" si="31"/>
        <v>NO BET</v>
      </c>
      <c r="G226" s="66"/>
      <c r="H226" s="67">
        <f t="shared" ref="H226:H248" si="32">IF(F226="NO BET",0,IF(G226&gt;1,F226*-1,IF(G226=1,SUM(F226*E226-F226,0))))</f>
        <v>0</v>
      </c>
      <c r="I226" s="68"/>
      <c r="J226" s="29"/>
      <c r="K226" s="29"/>
      <c r="L226" s="87">
        <f t="shared" ref="L226:L248" si="33">SUM(I226*J226*K226)</f>
        <v>0</v>
      </c>
      <c r="M226" s="132"/>
      <c r="N226" s="51">
        <v>2</v>
      </c>
      <c r="O226" s="42"/>
      <c r="P226" s="39">
        <v>0</v>
      </c>
      <c r="Q226" s="39">
        <v>0</v>
      </c>
      <c r="R226" s="39">
        <v>0</v>
      </c>
      <c r="S226" s="39">
        <v>0</v>
      </c>
      <c r="T226" s="44">
        <v>0</v>
      </c>
      <c r="U226" s="44">
        <v>0</v>
      </c>
      <c r="V226" s="44">
        <v>0</v>
      </c>
      <c r="W226" s="29"/>
      <c r="X226" s="132"/>
    </row>
    <row r="227" spans="1:24" ht="15" hidden="1" customHeight="1" x14ac:dyDescent="0.25">
      <c r="A227" s="89">
        <v>3</v>
      </c>
      <c r="B227" s="42"/>
      <c r="C227" s="22">
        <v>0</v>
      </c>
      <c r="D227" s="23">
        <v>0</v>
      </c>
      <c r="E227" s="65">
        <f t="shared" si="30"/>
        <v>0</v>
      </c>
      <c r="F227" s="3" t="str">
        <f t="shared" si="31"/>
        <v>NO BET</v>
      </c>
      <c r="G227" s="66"/>
      <c r="H227" s="67">
        <f t="shared" si="32"/>
        <v>0</v>
      </c>
      <c r="I227" s="68"/>
      <c r="J227" s="29"/>
      <c r="K227" s="29"/>
      <c r="L227" s="87">
        <f t="shared" si="33"/>
        <v>0</v>
      </c>
      <c r="M227" s="132"/>
      <c r="N227" s="51">
        <v>3</v>
      </c>
      <c r="O227" s="42"/>
      <c r="P227" s="39">
        <v>0</v>
      </c>
      <c r="Q227" s="39">
        <v>0</v>
      </c>
      <c r="R227" s="39">
        <v>0</v>
      </c>
      <c r="S227" s="39">
        <v>0</v>
      </c>
      <c r="T227" s="44">
        <v>0</v>
      </c>
      <c r="U227" s="44">
        <v>0</v>
      </c>
      <c r="V227" s="44">
        <v>0</v>
      </c>
      <c r="W227" s="29"/>
      <c r="X227" s="132"/>
    </row>
    <row r="228" spans="1:24" ht="15" hidden="1" customHeight="1" x14ac:dyDescent="0.25">
      <c r="A228" s="89">
        <v>4</v>
      </c>
      <c r="B228" s="42"/>
      <c r="C228" s="22">
        <v>0</v>
      </c>
      <c r="D228" s="23">
        <v>0</v>
      </c>
      <c r="E228" s="65">
        <f t="shared" si="30"/>
        <v>0</v>
      </c>
      <c r="F228" s="3" t="str">
        <f t="shared" si="31"/>
        <v>NO BET</v>
      </c>
      <c r="G228" s="66"/>
      <c r="H228" s="67">
        <f t="shared" si="32"/>
        <v>0</v>
      </c>
      <c r="I228" s="68"/>
      <c r="J228" s="29"/>
      <c r="K228" s="29"/>
      <c r="L228" s="87">
        <f t="shared" si="33"/>
        <v>0</v>
      </c>
      <c r="M228" s="132"/>
      <c r="N228" s="51">
        <v>4</v>
      </c>
      <c r="O228" s="42"/>
      <c r="P228" s="39">
        <v>0</v>
      </c>
      <c r="Q228" s="39">
        <v>0</v>
      </c>
      <c r="R228" s="39">
        <v>0</v>
      </c>
      <c r="S228" s="39">
        <v>0</v>
      </c>
      <c r="T228" s="44">
        <v>0</v>
      </c>
      <c r="U228" s="44">
        <v>0</v>
      </c>
      <c r="V228" s="44">
        <v>0</v>
      </c>
      <c r="W228" s="29"/>
      <c r="X228" s="132"/>
    </row>
    <row r="229" spans="1:24" ht="15" hidden="1" customHeight="1" x14ac:dyDescent="0.25">
      <c r="A229" s="89">
        <v>5</v>
      </c>
      <c r="B229" s="42"/>
      <c r="C229" s="22">
        <v>0</v>
      </c>
      <c r="D229" s="23">
        <v>0</v>
      </c>
      <c r="E229" s="65">
        <f t="shared" si="30"/>
        <v>0</v>
      </c>
      <c r="F229" s="3" t="str">
        <f t="shared" si="31"/>
        <v>NO BET</v>
      </c>
      <c r="G229" s="66"/>
      <c r="H229" s="67">
        <f t="shared" si="32"/>
        <v>0</v>
      </c>
      <c r="I229" s="68"/>
      <c r="J229" s="29"/>
      <c r="K229" s="29"/>
      <c r="L229" s="87">
        <f t="shared" si="33"/>
        <v>0</v>
      </c>
      <c r="M229" s="132"/>
      <c r="N229" s="51">
        <v>5</v>
      </c>
      <c r="O229" s="42"/>
      <c r="P229" s="39">
        <v>0</v>
      </c>
      <c r="Q229" s="39">
        <v>0</v>
      </c>
      <c r="R229" s="39">
        <v>0</v>
      </c>
      <c r="S229" s="39">
        <v>0</v>
      </c>
      <c r="T229" s="44">
        <v>0</v>
      </c>
      <c r="U229" s="44">
        <v>0</v>
      </c>
      <c r="V229" s="44">
        <v>0</v>
      </c>
      <c r="W229" s="29"/>
      <c r="X229" s="132"/>
    </row>
    <row r="230" spans="1:24" ht="15" hidden="1" customHeight="1" x14ac:dyDescent="0.25">
      <c r="A230" s="89">
        <v>6</v>
      </c>
      <c r="B230" s="42"/>
      <c r="C230" s="22">
        <v>0</v>
      </c>
      <c r="D230" s="23">
        <v>0</v>
      </c>
      <c r="E230" s="65">
        <f t="shared" si="30"/>
        <v>0</v>
      </c>
      <c r="F230" s="3" t="str">
        <f t="shared" si="31"/>
        <v>NO BET</v>
      </c>
      <c r="G230" s="66"/>
      <c r="H230" s="67">
        <f t="shared" si="32"/>
        <v>0</v>
      </c>
      <c r="I230" s="68"/>
      <c r="J230" s="29"/>
      <c r="K230" s="29"/>
      <c r="L230" s="87">
        <f t="shared" si="33"/>
        <v>0</v>
      </c>
      <c r="M230" s="132"/>
      <c r="N230" s="51">
        <v>6</v>
      </c>
      <c r="O230" s="42"/>
      <c r="P230" s="39">
        <v>0</v>
      </c>
      <c r="Q230" s="39">
        <v>0</v>
      </c>
      <c r="R230" s="39">
        <v>0</v>
      </c>
      <c r="S230" s="39">
        <v>0</v>
      </c>
      <c r="T230" s="44">
        <v>0</v>
      </c>
      <c r="U230" s="44">
        <v>0</v>
      </c>
      <c r="V230" s="44">
        <v>0</v>
      </c>
      <c r="W230" s="29"/>
      <c r="X230" s="132"/>
    </row>
    <row r="231" spans="1:24" ht="15" hidden="1" customHeight="1" x14ac:dyDescent="0.25">
      <c r="A231" s="89">
        <v>7</v>
      </c>
      <c r="B231" s="42"/>
      <c r="C231" s="26">
        <v>0</v>
      </c>
      <c r="D231" s="27">
        <v>0</v>
      </c>
      <c r="E231" s="65">
        <f t="shared" si="30"/>
        <v>0</v>
      </c>
      <c r="F231" s="3" t="str">
        <f t="shared" si="31"/>
        <v>NO BET</v>
      </c>
      <c r="G231" s="66"/>
      <c r="H231" s="67">
        <f t="shared" si="32"/>
        <v>0</v>
      </c>
      <c r="I231" s="69"/>
      <c r="J231" s="29"/>
      <c r="K231" s="29"/>
      <c r="L231" s="87">
        <f t="shared" si="33"/>
        <v>0</v>
      </c>
      <c r="M231" s="132"/>
      <c r="N231" s="51">
        <v>7</v>
      </c>
      <c r="O231" s="42"/>
      <c r="P231" s="39">
        <v>0</v>
      </c>
      <c r="Q231" s="39">
        <v>0</v>
      </c>
      <c r="R231" s="39">
        <v>0</v>
      </c>
      <c r="S231" s="39">
        <v>0</v>
      </c>
      <c r="T231" s="44">
        <v>0</v>
      </c>
      <c r="U231" s="44">
        <v>0</v>
      </c>
      <c r="V231" s="44">
        <v>0</v>
      </c>
      <c r="W231" s="29"/>
      <c r="X231" s="132"/>
    </row>
    <row r="232" spans="1:24" ht="15" hidden="1" customHeight="1" x14ac:dyDescent="0.25">
      <c r="A232" s="89">
        <v>8</v>
      </c>
      <c r="B232" s="42"/>
      <c r="C232" s="22">
        <v>0</v>
      </c>
      <c r="D232" s="23">
        <v>0</v>
      </c>
      <c r="E232" s="65">
        <f t="shared" si="30"/>
        <v>0</v>
      </c>
      <c r="F232" s="3" t="str">
        <f t="shared" si="31"/>
        <v>NO BET</v>
      </c>
      <c r="G232" s="66"/>
      <c r="H232" s="67">
        <f t="shared" si="32"/>
        <v>0</v>
      </c>
      <c r="I232" s="68"/>
      <c r="J232" s="29"/>
      <c r="K232" s="29"/>
      <c r="L232" s="87">
        <f t="shared" si="33"/>
        <v>0</v>
      </c>
      <c r="M232" s="132"/>
      <c r="N232" s="51">
        <v>8</v>
      </c>
      <c r="O232" s="42"/>
      <c r="P232" s="39">
        <v>0</v>
      </c>
      <c r="Q232" s="39">
        <v>0</v>
      </c>
      <c r="R232" s="39">
        <v>0</v>
      </c>
      <c r="S232" s="39">
        <v>0</v>
      </c>
      <c r="T232" s="44">
        <v>0</v>
      </c>
      <c r="U232" s="44">
        <v>0</v>
      </c>
      <c r="V232" s="44">
        <v>0</v>
      </c>
      <c r="W232" s="29"/>
      <c r="X232" s="132"/>
    </row>
    <row r="233" spans="1:24" ht="15" hidden="1" customHeight="1" x14ac:dyDescent="0.25">
      <c r="A233" s="89">
        <v>9</v>
      </c>
      <c r="B233" s="42"/>
      <c r="C233" s="22">
        <v>0</v>
      </c>
      <c r="D233" s="23">
        <v>0</v>
      </c>
      <c r="E233" s="65">
        <f t="shared" si="30"/>
        <v>0</v>
      </c>
      <c r="F233" s="3" t="str">
        <f t="shared" si="31"/>
        <v>NO BET</v>
      </c>
      <c r="G233" s="66"/>
      <c r="H233" s="67">
        <f t="shared" si="32"/>
        <v>0</v>
      </c>
      <c r="I233" s="68"/>
      <c r="J233" s="29"/>
      <c r="K233" s="29"/>
      <c r="L233" s="87">
        <f t="shared" si="33"/>
        <v>0</v>
      </c>
      <c r="M233" s="132"/>
      <c r="N233" s="51">
        <v>9</v>
      </c>
      <c r="O233" s="42"/>
      <c r="P233" s="39">
        <v>0</v>
      </c>
      <c r="Q233" s="39">
        <v>0</v>
      </c>
      <c r="R233" s="39">
        <v>0</v>
      </c>
      <c r="S233" s="39">
        <v>0</v>
      </c>
      <c r="T233" s="44">
        <v>0</v>
      </c>
      <c r="U233" s="44">
        <v>0</v>
      </c>
      <c r="V233" s="44">
        <v>0</v>
      </c>
      <c r="W233" s="29"/>
      <c r="X233" s="132"/>
    </row>
    <row r="234" spans="1:24" ht="15" hidden="1" customHeight="1" x14ac:dyDescent="0.25">
      <c r="A234" s="89">
        <v>10</v>
      </c>
      <c r="B234" s="42"/>
      <c r="C234" s="22">
        <v>0</v>
      </c>
      <c r="D234" s="23">
        <v>0</v>
      </c>
      <c r="E234" s="65">
        <f t="shared" si="30"/>
        <v>0</v>
      </c>
      <c r="F234" s="3" t="str">
        <f t="shared" si="31"/>
        <v>NO BET</v>
      </c>
      <c r="G234" s="66"/>
      <c r="H234" s="67">
        <f t="shared" si="32"/>
        <v>0</v>
      </c>
      <c r="I234" s="68"/>
      <c r="J234" s="29"/>
      <c r="K234" s="29"/>
      <c r="L234" s="88">
        <f t="shared" si="33"/>
        <v>0</v>
      </c>
      <c r="M234" s="132"/>
      <c r="N234" s="51">
        <v>10</v>
      </c>
      <c r="O234" s="42"/>
      <c r="P234" s="39">
        <v>0</v>
      </c>
      <c r="Q234" s="39">
        <v>0</v>
      </c>
      <c r="R234" s="39">
        <v>0</v>
      </c>
      <c r="S234" s="39">
        <v>0</v>
      </c>
      <c r="T234" s="44">
        <v>0</v>
      </c>
      <c r="U234" s="44">
        <v>0</v>
      </c>
      <c r="V234" s="44">
        <v>0</v>
      </c>
      <c r="W234" s="29"/>
      <c r="X234" s="132"/>
    </row>
    <row r="235" spans="1:24" ht="15" hidden="1" customHeight="1" x14ac:dyDescent="0.25">
      <c r="A235" s="89">
        <v>11</v>
      </c>
      <c r="B235" s="42"/>
      <c r="C235" s="22">
        <v>0</v>
      </c>
      <c r="D235" s="23">
        <v>0</v>
      </c>
      <c r="E235" s="65">
        <f t="shared" si="30"/>
        <v>0</v>
      </c>
      <c r="F235" s="3" t="str">
        <f t="shared" si="31"/>
        <v>NO BET</v>
      </c>
      <c r="G235" s="66"/>
      <c r="H235" s="67">
        <f t="shared" si="32"/>
        <v>0</v>
      </c>
      <c r="I235" s="68"/>
      <c r="J235" s="29"/>
      <c r="K235" s="29"/>
      <c r="L235" s="88">
        <f t="shared" si="33"/>
        <v>0</v>
      </c>
      <c r="M235" s="132"/>
      <c r="N235" s="51">
        <v>11</v>
      </c>
      <c r="O235" s="42"/>
      <c r="P235" s="39">
        <v>0</v>
      </c>
      <c r="Q235" s="39">
        <v>0</v>
      </c>
      <c r="R235" s="39">
        <v>0</v>
      </c>
      <c r="S235" s="39">
        <v>0</v>
      </c>
      <c r="T235" s="44">
        <v>0</v>
      </c>
      <c r="U235" s="44">
        <v>0</v>
      </c>
      <c r="V235" s="44">
        <v>0</v>
      </c>
      <c r="W235" s="29"/>
      <c r="X235" s="132"/>
    </row>
    <row r="236" spans="1:24" ht="15" hidden="1" customHeight="1" x14ac:dyDescent="0.25">
      <c r="A236" s="89">
        <v>12</v>
      </c>
      <c r="B236" s="42"/>
      <c r="C236" s="22">
        <v>0</v>
      </c>
      <c r="D236" s="23">
        <v>0</v>
      </c>
      <c r="E236" s="65">
        <f t="shared" si="30"/>
        <v>0</v>
      </c>
      <c r="F236" s="3" t="str">
        <f t="shared" si="31"/>
        <v>NO BET</v>
      </c>
      <c r="G236" s="66"/>
      <c r="H236" s="67">
        <f t="shared" si="32"/>
        <v>0</v>
      </c>
      <c r="I236" s="68"/>
      <c r="J236" s="29"/>
      <c r="K236" s="29"/>
      <c r="L236" s="88">
        <f t="shared" si="33"/>
        <v>0</v>
      </c>
      <c r="M236" s="132"/>
      <c r="N236" s="51">
        <v>12</v>
      </c>
      <c r="O236" s="42"/>
      <c r="P236" s="39">
        <v>0</v>
      </c>
      <c r="Q236" s="39">
        <v>0</v>
      </c>
      <c r="R236" s="39">
        <v>0</v>
      </c>
      <c r="S236" s="39">
        <v>0</v>
      </c>
      <c r="T236" s="44">
        <v>0</v>
      </c>
      <c r="U236" s="44">
        <v>0</v>
      </c>
      <c r="V236" s="44">
        <v>0</v>
      </c>
      <c r="W236" s="29"/>
      <c r="X236" s="132"/>
    </row>
    <row r="237" spans="1:24" ht="15" hidden="1" customHeight="1" x14ac:dyDescent="0.25">
      <c r="A237" s="89">
        <v>13</v>
      </c>
      <c r="B237" s="42"/>
      <c r="C237" s="22">
        <v>0</v>
      </c>
      <c r="D237" s="23">
        <v>0</v>
      </c>
      <c r="E237" s="65">
        <f t="shared" si="30"/>
        <v>0</v>
      </c>
      <c r="F237" s="3" t="str">
        <f t="shared" si="31"/>
        <v>NO BET</v>
      </c>
      <c r="G237" s="66"/>
      <c r="H237" s="67">
        <f t="shared" si="32"/>
        <v>0</v>
      </c>
      <c r="I237" s="68"/>
      <c r="J237" s="29"/>
      <c r="K237" s="29"/>
      <c r="L237" s="88">
        <f t="shared" si="33"/>
        <v>0</v>
      </c>
      <c r="M237" s="132"/>
      <c r="N237" s="51">
        <v>13</v>
      </c>
      <c r="O237" s="42"/>
      <c r="P237" s="39">
        <v>0</v>
      </c>
      <c r="Q237" s="39">
        <v>0</v>
      </c>
      <c r="R237" s="39">
        <v>0</v>
      </c>
      <c r="S237" s="39">
        <v>0</v>
      </c>
      <c r="T237" s="44">
        <v>0</v>
      </c>
      <c r="U237" s="44">
        <v>0</v>
      </c>
      <c r="V237" s="44">
        <v>0</v>
      </c>
      <c r="W237" s="29"/>
      <c r="X237" s="132"/>
    </row>
    <row r="238" spans="1:24" ht="15" hidden="1" customHeight="1" x14ac:dyDescent="0.25">
      <c r="A238" s="89">
        <v>14</v>
      </c>
      <c r="B238" s="42"/>
      <c r="C238" s="22">
        <v>0</v>
      </c>
      <c r="D238" s="23">
        <v>0</v>
      </c>
      <c r="E238" s="65">
        <f t="shared" si="30"/>
        <v>0</v>
      </c>
      <c r="F238" s="3" t="str">
        <f t="shared" si="31"/>
        <v>NO BET</v>
      </c>
      <c r="G238" s="66"/>
      <c r="H238" s="67">
        <f t="shared" si="32"/>
        <v>0</v>
      </c>
      <c r="I238" s="68"/>
      <c r="J238" s="29"/>
      <c r="K238" s="29"/>
      <c r="L238" s="88">
        <f t="shared" si="33"/>
        <v>0</v>
      </c>
      <c r="M238" s="132"/>
      <c r="N238" s="51">
        <v>14</v>
      </c>
      <c r="O238" s="42"/>
      <c r="P238" s="39">
        <v>0</v>
      </c>
      <c r="Q238" s="39">
        <v>0</v>
      </c>
      <c r="R238" s="39">
        <v>0</v>
      </c>
      <c r="S238" s="39">
        <v>0</v>
      </c>
      <c r="T238" s="44">
        <v>0</v>
      </c>
      <c r="U238" s="44">
        <v>0</v>
      </c>
      <c r="V238" s="44">
        <v>0</v>
      </c>
      <c r="W238" s="29"/>
      <c r="X238" s="132"/>
    </row>
    <row r="239" spans="1:24" ht="15" hidden="1" customHeight="1" x14ac:dyDescent="0.25">
      <c r="A239" s="89">
        <v>15</v>
      </c>
      <c r="B239" s="45"/>
      <c r="C239" s="26">
        <v>0</v>
      </c>
      <c r="D239" s="27">
        <v>0</v>
      </c>
      <c r="E239" s="61">
        <f t="shared" si="30"/>
        <v>0</v>
      </c>
      <c r="F239" s="46" t="str">
        <f t="shared" si="31"/>
        <v>NO BET</v>
      </c>
      <c r="G239" s="62"/>
      <c r="H239" s="63">
        <f t="shared" si="32"/>
        <v>0</v>
      </c>
      <c r="I239" s="64"/>
      <c r="J239" s="47"/>
      <c r="K239" s="47"/>
      <c r="L239" s="88">
        <f t="shared" si="33"/>
        <v>0</v>
      </c>
      <c r="M239" s="132"/>
      <c r="N239" s="47">
        <v>15</v>
      </c>
      <c r="O239" s="45"/>
      <c r="P239" s="48">
        <v>0</v>
      </c>
      <c r="Q239" s="48">
        <v>0</v>
      </c>
      <c r="R239" s="48">
        <v>0</v>
      </c>
      <c r="S239" s="48">
        <v>0</v>
      </c>
      <c r="T239" s="49">
        <v>0</v>
      </c>
      <c r="U239" s="49">
        <v>0</v>
      </c>
      <c r="V239" s="49">
        <v>0</v>
      </c>
      <c r="W239" s="29"/>
      <c r="X239" s="132"/>
    </row>
    <row r="240" spans="1:24" ht="15" hidden="1" customHeight="1" x14ac:dyDescent="0.25">
      <c r="A240" s="89">
        <v>16</v>
      </c>
      <c r="B240" s="42"/>
      <c r="C240" s="22">
        <v>0</v>
      </c>
      <c r="D240" s="23">
        <v>0</v>
      </c>
      <c r="E240" s="65">
        <f t="shared" si="30"/>
        <v>0</v>
      </c>
      <c r="F240" s="3" t="str">
        <f t="shared" si="31"/>
        <v>NO BET</v>
      </c>
      <c r="G240" s="66"/>
      <c r="H240" s="67">
        <f t="shared" si="32"/>
        <v>0</v>
      </c>
      <c r="I240" s="68"/>
      <c r="J240" s="29"/>
      <c r="K240" s="29"/>
      <c r="L240" s="88">
        <f t="shared" si="33"/>
        <v>0</v>
      </c>
      <c r="M240" s="132"/>
      <c r="N240" s="51">
        <v>16</v>
      </c>
      <c r="O240" s="42"/>
      <c r="P240" s="39">
        <v>0</v>
      </c>
      <c r="Q240" s="39">
        <v>0</v>
      </c>
      <c r="R240" s="39">
        <v>0</v>
      </c>
      <c r="S240" s="39">
        <v>0</v>
      </c>
      <c r="T240" s="44">
        <v>0</v>
      </c>
      <c r="U240" s="44">
        <v>0</v>
      </c>
      <c r="V240" s="44">
        <v>0</v>
      </c>
      <c r="W240" s="29"/>
      <c r="X240" s="132"/>
    </row>
    <row r="241" spans="1:24" ht="15" hidden="1" customHeight="1" x14ac:dyDescent="0.3">
      <c r="A241" s="89">
        <v>17</v>
      </c>
      <c r="B241" s="28"/>
      <c r="C241" s="22">
        <v>0</v>
      </c>
      <c r="D241" s="23">
        <v>0</v>
      </c>
      <c r="E241" s="65">
        <f t="shared" si="30"/>
        <v>0</v>
      </c>
      <c r="F241" s="3" t="str">
        <f t="shared" si="31"/>
        <v>NO BET</v>
      </c>
      <c r="G241" s="66"/>
      <c r="H241" s="67">
        <f t="shared" si="32"/>
        <v>0</v>
      </c>
      <c r="I241" s="68"/>
      <c r="J241" s="29"/>
      <c r="K241" s="29"/>
      <c r="L241" s="88">
        <f t="shared" si="33"/>
        <v>0</v>
      </c>
      <c r="M241" s="132"/>
      <c r="N241" s="51">
        <v>17</v>
      </c>
      <c r="O241" s="40"/>
      <c r="P241" s="39">
        <v>0</v>
      </c>
      <c r="Q241" s="39">
        <v>0</v>
      </c>
      <c r="R241" s="39">
        <v>0</v>
      </c>
      <c r="S241" s="39">
        <v>0</v>
      </c>
      <c r="T241" s="44">
        <v>0</v>
      </c>
      <c r="U241" s="44">
        <v>0</v>
      </c>
      <c r="V241" s="44">
        <v>0</v>
      </c>
      <c r="W241" s="29"/>
      <c r="X241" s="132"/>
    </row>
    <row r="242" spans="1:24" ht="15" hidden="1" customHeight="1" x14ac:dyDescent="0.3">
      <c r="A242" s="89">
        <v>18</v>
      </c>
      <c r="B242" s="28"/>
      <c r="C242" s="22">
        <v>0</v>
      </c>
      <c r="D242" s="23">
        <v>0</v>
      </c>
      <c r="E242" s="65">
        <f t="shared" si="30"/>
        <v>0</v>
      </c>
      <c r="F242" s="3" t="str">
        <f t="shared" si="31"/>
        <v>NO BET</v>
      </c>
      <c r="G242" s="66"/>
      <c r="H242" s="67">
        <f t="shared" si="32"/>
        <v>0</v>
      </c>
      <c r="I242" s="68"/>
      <c r="J242" s="29"/>
      <c r="K242" s="29"/>
      <c r="L242" s="88">
        <f t="shared" si="33"/>
        <v>0</v>
      </c>
      <c r="M242" s="132"/>
      <c r="N242" s="51">
        <v>18</v>
      </c>
      <c r="O242" s="40"/>
      <c r="P242" s="39">
        <v>0</v>
      </c>
      <c r="Q242" s="39">
        <v>0</v>
      </c>
      <c r="R242" s="39">
        <v>0</v>
      </c>
      <c r="S242" s="39">
        <v>0</v>
      </c>
      <c r="T242" s="44">
        <v>0</v>
      </c>
      <c r="U242" s="44">
        <v>0</v>
      </c>
      <c r="V242" s="44">
        <v>0</v>
      </c>
      <c r="W242" s="29"/>
      <c r="X242" s="132"/>
    </row>
    <row r="243" spans="1:24" ht="15" hidden="1" customHeight="1" x14ac:dyDescent="0.3">
      <c r="A243" s="89">
        <v>19</v>
      </c>
      <c r="B243" s="28"/>
      <c r="C243" s="22">
        <v>0</v>
      </c>
      <c r="D243" s="23">
        <v>0</v>
      </c>
      <c r="E243" s="65">
        <f t="shared" si="30"/>
        <v>0</v>
      </c>
      <c r="F243" s="3" t="str">
        <f t="shared" si="31"/>
        <v>NO BET</v>
      </c>
      <c r="G243" s="66"/>
      <c r="H243" s="67">
        <f t="shared" si="32"/>
        <v>0</v>
      </c>
      <c r="I243" s="68"/>
      <c r="J243" s="29"/>
      <c r="K243" s="29"/>
      <c r="L243" s="88">
        <f t="shared" si="33"/>
        <v>0</v>
      </c>
      <c r="M243" s="132"/>
      <c r="N243" s="51">
        <v>19</v>
      </c>
      <c r="O243" s="40"/>
      <c r="P243" s="39">
        <v>0</v>
      </c>
      <c r="Q243" s="39">
        <v>0</v>
      </c>
      <c r="R243" s="39">
        <v>0</v>
      </c>
      <c r="S243" s="39">
        <v>0</v>
      </c>
      <c r="T243" s="44">
        <v>0</v>
      </c>
      <c r="U243" s="44">
        <v>0</v>
      </c>
      <c r="V243" s="44">
        <v>0</v>
      </c>
      <c r="W243" s="29"/>
      <c r="X243" s="132"/>
    </row>
    <row r="244" spans="1:24" ht="15" hidden="1" customHeight="1" x14ac:dyDescent="0.3">
      <c r="A244" s="89">
        <v>20</v>
      </c>
      <c r="B244" s="28"/>
      <c r="C244" s="22">
        <v>0</v>
      </c>
      <c r="D244" s="23">
        <v>0</v>
      </c>
      <c r="E244" s="65">
        <f t="shared" si="30"/>
        <v>0</v>
      </c>
      <c r="F244" s="3" t="str">
        <f t="shared" si="31"/>
        <v>NO BET</v>
      </c>
      <c r="G244" s="66"/>
      <c r="H244" s="67">
        <f t="shared" si="32"/>
        <v>0</v>
      </c>
      <c r="I244" s="69"/>
      <c r="J244" s="29"/>
      <c r="K244" s="29"/>
      <c r="L244" s="88">
        <f t="shared" si="33"/>
        <v>0</v>
      </c>
      <c r="M244" s="132"/>
      <c r="N244" s="51">
        <v>20</v>
      </c>
      <c r="O244" s="40"/>
      <c r="P244" s="39">
        <v>0</v>
      </c>
      <c r="Q244" s="39">
        <v>0</v>
      </c>
      <c r="R244" s="39">
        <v>0</v>
      </c>
      <c r="S244" s="39">
        <v>0</v>
      </c>
      <c r="T244" s="44">
        <v>0</v>
      </c>
      <c r="U244" s="44">
        <v>0</v>
      </c>
      <c r="V244" s="44">
        <v>0</v>
      </c>
      <c r="W244" s="29"/>
      <c r="X244" s="132"/>
    </row>
    <row r="245" spans="1:24" ht="15" hidden="1" customHeight="1" x14ac:dyDescent="0.3">
      <c r="A245" s="89">
        <v>21</v>
      </c>
      <c r="B245" s="30"/>
      <c r="C245" s="22">
        <v>0</v>
      </c>
      <c r="D245" s="23">
        <v>0</v>
      </c>
      <c r="E245" s="65">
        <f t="shared" si="30"/>
        <v>0</v>
      </c>
      <c r="F245" s="3" t="str">
        <f t="shared" si="31"/>
        <v>NO BET</v>
      </c>
      <c r="G245" s="66"/>
      <c r="H245" s="67">
        <f t="shared" si="32"/>
        <v>0</v>
      </c>
      <c r="I245" s="68"/>
      <c r="J245" s="29"/>
      <c r="K245" s="29"/>
      <c r="L245" s="88">
        <f t="shared" si="33"/>
        <v>0</v>
      </c>
      <c r="M245" s="132"/>
      <c r="N245" s="51">
        <v>21</v>
      </c>
      <c r="O245" s="40"/>
      <c r="P245" s="39">
        <v>0</v>
      </c>
      <c r="Q245" s="39">
        <v>0</v>
      </c>
      <c r="R245" s="39">
        <v>0</v>
      </c>
      <c r="S245" s="39">
        <v>0</v>
      </c>
      <c r="T245" s="44">
        <v>0</v>
      </c>
      <c r="U245" s="44">
        <v>0</v>
      </c>
      <c r="V245" s="44">
        <v>0</v>
      </c>
      <c r="W245" s="29"/>
      <c r="X245" s="132"/>
    </row>
    <row r="246" spans="1:24" ht="15" hidden="1" customHeight="1" x14ac:dyDescent="0.3">
      <c r="A246" s="89">
        <v>22</v>
      </c>
      <c r="B246" s="28"/>
      <c r="C246" s="26">
        <v>0</v>
      </c>
      <c r="D246" s="27">
        <v>0</v>
      </c>
      <c r="E246" s="65">
        <f t="shared" si="30"/>
        <v>0</v>
      </c>
      <c r="F246" s="3" t="str">
        <f t="shared" si="31"/>
        <v>NO BET</v>
      </c>
      <c r="G246" s="66"/>
      <c r="H246" s="67">
        <f t="shared" si="32"/>
        <v>0</v>
      </c>
      <c r="I246" s="68"/>
      <c r="J246" s="29"/>
      <c r="K246" s="29"/>
      <c r="L246" s="88">
        <f t="shared" si="33"/>
        <v>0</v>
      </c>
      <c r="M246" s="132"/>
      <c r="N246" s="51">
        <v>22</v>
      </c>
      <c r="O246" s="40"/>
      <c r="P246" s="39">
        <v>0</v>
      </c>
      <c r="Q246" s="39">
        <v>0</v>
      </c>
      <c r="R246" s="39">
        <v>0</v>
      </c>
      <c r="S246" s="39">
        <v>0</v>
      </c>
      <c r="T246" s="44">
        <v>0</v>
      </c>
      <c r="U246" s="44">
        <v>0</v>
      </c>
      <c r="V246" s="44">
        <v>0</v>
      </c>
      <c r="W246" s="29"/>
      <c r="X246" s="132"/>
    </row>
    <row r="247" spans="1:24" ht="15" hidden="1" customHeight="1" x14ac:dyDescent="0.3">
      <c r="A247" s="89">
        <v>23</v>
      </c>
      <c r="B247" s="28"/>
      <c r="C247" s="22">
        <v>0</v>
      </c>
      <c r="D247" s="23">
        <v>0</v>
      </c>
      <c r="E247" s="65">
        <f t="shared" si="30"/>
        <v>0</v>
      </c>
      <c r="F247" s="3" t="str">
        <f t="shared" si="31"/>
        <v>NO BET</v>
      </c>
      <c r="G247" s="66"/>
      <c r="H247" s="67">
        <f t="shared" si="32"/>
        <v>0</v>
      </c>
      <c r="I247" s="68"/>
      <c r="J247" s="29"/>
      <c r="K247" s="29"/>
      <c r="L247" s="88">
        <f t="shared" si="33"/>
        <v>0</v>
      </c>
      <c r="M247" s="132"/>
      <c r="N247" s="51">
        <v>23</v>
      </c>
      <c r="O247" s="40"/>
      <c r="P247" s="39">
        <v>0</v>
      </c>
      <c r="Q247" s="39">
        <v>0</v>
      </c>
      <c r="R247" s="39">
        <v>0</v>
      </c>
      <c r="S247" s="39">
        <v>0</v>
      </c>
      <c r="T247" s="44">
        <v>0</v>
      </c>
      <c r="U247" s="44">
        <v>0</v>
      </c>
      <c r="V247" s="44">
        <v>0</v>
      </c>
      <c r="W247" s="29"/>
      <c r="X247" s="132"/>
    </row>
    <row r="248" spans="1:24" ht="15" hidden="1" customHeight="1" x14ac:dyDescent="0.3">
      <c r="A248" s="89">
        <v>24</v>
      </c>
      <c r="B248" s="28"/>
      <c r="C248" s="22">
        <v>0</v>
      </c>
      <c r="D248" s="23">
        <v>0</v>
      </c>
      <c r="E248" s="65">
        <f t="shared" si="30"/>
        <v>0</v>
      </c>
      <c r="F248" s="3" t="str">
        <f t="shared" si="31"/>
        <v>NO BET</v>
      </c>
      <c r="G248" s="66"/>
      <c r="H248" s="67">
        <f t="shared" si="32"/>
        <v>0</v>
      </c>
      <c r="I248" s="68"/>
      <c r="J248" s="29"/>
      <c r="K248" s="29"/>
      <c r="L248" s="88">
        <f t="shared" si="33"/>
        <v>0</v>
      </c>
      <c r="M248" s="132"/>
      <c r="N248" s="51">
        <v>24</v>
      </c>
      <c r="O248" s="40"/>
      <c r="P248" s="39">
        <v>0</v>
      </c>
      <c r="Q248" s="39">
        <v>0</v>
      </c>
      <c r="R248" s="39">
        <v>0</v>
      </c>
      <c r="S248" s="39">
        <v>0</v>
      </c>
      <c r="T248" s="44">
        <v>0</v>
      </c>
      <c r="U248" s="44">
        <v>0</v>
      </c>
      <c r="V248" s="44">
        <v>0</v>
      </c>
      <c r="W248" s="29"/>
      <c r="X248" s="132"/>
    </row>
    <row r="249" spans="1:24" ht="15" hidden="1" customHeight="1" x14ac:dyDescent="0.25">
      <c r="N249" s="321"/>
      <c r="O249" s="321"/>
      <c r="P249" s="321"/>
      <c r="Q249" s="321"/>
      <c r="R249" s="321"/>
      <c r="S249" s="321"/>
      <c r="T249" s="321"/>
      <c r="U249" s="29"/>
      <c r="V249" s="91"/>
    </row>
    <row r="250" spans="1:24" ht="15" hidden="1" customHeight="1" x14ac:dyDescent="0.25">
      <c r="A250" s="24"/>
      <c r="B250" s="209" t="s">
        <v>213</v>
      </c>
      <c r="C250" s="2"/>
      <c r="D250" s="4"/>
      <c r="E250" s="5" t="s">
        <v>11</v>
      </c>
      <c r="F250" s="6">
        <f>SUM(F225:F248)</f>
        <v>0</v>
      </c>
      <c r="G250" s="7" t="s">
        <v>12</v>
      </c>
      <c r="H250" s="6">
        <f>SUM(H225:H249)</f>
        <v>0</v>
      </c>
      <c r="N250" s="136"/>
      <c r="O250" s="321"/>
      <c r="P250" s="321"/>
      <c r="Q250" s="136"/>
      <c r="R250" s="136"/>
      <c r="S250" s="136"/>
      <c r="T250" s="136"/>
      <c r="U250" s="139" t="s">
        <v>18</v>
      </c>
      <c r="V250" s="140"/>
      <c r="W250" s="141"/>
    </row>
    <row r="251" spans="1:24" ht="15" hidden="1" customHeight="1" x14ac:dyDescent="0.25"/>
    <row r="252" spans="1:24" ht="15" customHeight="1" x14ac:dyDescent="0.25">
      <c r="E252" s="334" t="s">
        <v>46</v>
      </c>
      <c r="F252" s="334"/>
      <c r="G252" s="334"/>
      <c r="H252" s="21">
        <v>-193</v>
      </c>
      <c r="P252" s="334" t="s">
        <v>53</v>
      </c>
      <c r="Q252" s="334"/>
      <c r="R252" s="334"/>
      <c r="S252" s="137">
        <v>193</v>
      </c>
      <c r="T252" s="138"/>
    </row>
    <row r="253" spans="1:24" ht="15" customHeight="1" x14ac:dyDescent="0.35">
      <c r="E253" s="72"/>
      <c r="F253" s="58"/>
      <c r="G253" s="59"/>
      <c r="H253" s="58"/>
      <c r="I253" s="72"/>
    </row>
    <row r="254" spans="1:24" ht="15" customHeight="1" x14ac:dyDescent="0.25">
      <c r="A254" s="332" t="s">
        <v>24</v>
      </c>
      <c r="B254" s="332"/>
      <c r="C254" s="332"/>
      <c r="D254" s="332"/>
      <c r="E254" s="332"/>
      <c r="F254" s="332"/>
      <c r="G254" s="332"/>
      <c r="H254" s="332"/>
      <c r="I254" s="332"/>
      <c r="J254" s="332"/>
      <c r="K254" s="332"/>
      <c r="L254" s="332"/>
      <c r="M254" s="332"/>
      <c r="N254" s="332"/>
      <c r="O254" s="332"/>
      <c r="P254" s="332"/>
      <c r="Q254" s="332"/>
      <c r="R254" s="332"/>
      <c r="S254" s="332"/>
      <c r="T254" s="332"/>
      <c r="U254" s="332"/>
      <c r="V254" s="332"/>
      <c r="W254" s="9"/>
    </row>
    <row r="255" spans="1:24" ht="15" customHeight="1" x14ac:dyDescent="0.25">
      <c r="A255" s="332"/>
      <c r="B255" s="332"/>
      <c r="C255" s="332"/>
      <c r="D255" s="332"/>
      <c r="E255" s="332"/>
      <c r="F255" s="332"/>
      <c r="G255" s="332"/>
      <c r="H255" s="332"/>
      <c r="I255" s="332"/>
      <c r="J255" s="332"/>
      <c r="K255" s="332"/>
      <c r="L255" s="332"/>
      <c r="M255" s="332"/>
      <c r="N255" s="332"/>
      <c r="O255" s="332"/>
      <c r="P255" s="332"/>
      <c r="Q255" s="332"/>
      <c r="R255" s="332"/>
      <c r="S255" s="332"/>
      <c r="T255" s="332"/>
      <c r="U255" s="332"/>
      <c r="V255" s="332"/>
      <c r="W255" s="9"/>
    </row>
    <row r="256" spans="1:24" ht="15" customHeight="1" x14ac:dyDescent="0.25">
      <c r="A256" s="332"/>
      <c r="B256" s="332"/>
      <c r="C256" s="332"/>
      <c r="D256" s="332"/>
      <c r="E256" s="332"/>
      <c r="F256" s="332"/>
      <c r="G256" s="332"/>
      <c r="H256" s="332"/>
      <c r="I256" s="332"/>
      <c r="J256" s="332"/>
      <c r="K256" s="332"/>
      <c r="L256" s="332"/>
      <c r="M256" s="332"/>
      <c r="N256" s="332"/>
      <c r="O256" s="332"/>
      <c r="P256" s="332"/>
      <c r="Q256" s="332"/>
      <c r="R256" s="332"/>
      <c r="S256" s="332"/>
      <c r="T256" s="332"/>
      <c r="U256" s="332"/>
      <c r="V256" s="332"/>
      <c r="W256" s="9"/>
    </row>
  </sheetData>
  <mergeCells count="124">
    <mergeCell ref="W68:W69"/>
    <mergeCell ref="W99:W100"/>
    <mergeCell ref="W130:W131"/>
    <mergeCell ref="W161:W162"/>
    <mergeCell ref="W192:W193"/>
    <mergeCell ref="W223:W224"/>
    <mergeCell ref="I1:J1"/>
    <mergeCell ref="A254:V256"/>
    <mergeCell ref="D68:D69"/>
    <mergeCell ref="E68:E69"/>
    <mergeCell ref="C66:D66"/>
    <mergeCell ref="K4:K5"/>
    <mergeCell ref="D6:D7"/>
    <mergeCell ref="E6:E7"/>
    <mergeCell ref="E4:E5"/>
    <mergeCell ref="F4:F5"/>
    <mergeCell ref="G4:G5"/>
    <mergeCell ref="H4:H5"/>
    <mergeCell ref="J4:J5"/>
    <mergeCell ref="K6:K7"/>
    <mergeCell ref="D37:D38"/>
    <mergeCell ref="P252:R252"/>
    <mergeCell ref="O64:P64"/>
    <mergeCell ref="O95:P95"/>
    <mergeCell ref="O126:P126"/>
    <mergeCell ref="O157:P157"/>
    <mergeCell ref="O188:P188"/>
    <mergeCell ref="O219:P219"/>
    <mergeCell ref="O250:P250"/>
    <mergeCell ref="D161:D162"/>
    <mergeCell ref="E161:E162"/>
    <mergeCell ref="E159:E160"/>
    <mergeCell ref="F159:F160"/>
    <mergeCell ref="G159:G160"/>
    <mergeCell ref="H159:H160"/>
    <mergeCell ref="I160:I162"/>
    <mergeCell ref="J190:J191"/>
    <mergeCell ref="K190:K191"/>
    <mergeCell ref="K192:K193"/>
    <mergeCell ref="C190:D190"/>
    <mergeCell ref="I191:I193"/>
    <mergeCell ref="C129:D129"/>
    <mergeCell ref="N156:T156"/>
    <mergeCell ref="C159:D159"/>
    <mergeCell ref="C160:D160"/>
    <mergeCell ref="N187:T187"/>
    <mergeCell ref="J159:J160"/>
    <mergeCell ref="K159:K160"/>
    <mergeCell ref="J66:J67"/>
    <mergeCell ref="N94:T94"/>
    <mergeCell ref="C97:D97"/>
    <mergeCell ref="C98:D98"/>
    <mergeCell ref="N125:T125"/>
    <mergeCell ref="D99:D100"/>
    <mergeCell ref="E99:E100"/>
    <mergeCell ref="C4:D4"/>
    <mergeCell ref="C5:D5"/>
    <mergeCell ref="E97:E98"/>
    <mergeCell ref="F97:F98"/>
    <mergeCell ref="G97:G98"/>
    <mergeCell ref="H97:H98"/>
    <mergeCell ref="J97:J98"/>
    <mergeCell ref="K97:K98"/>
    <mergeCell ref="K99:K100"/>
    <mergeCell ref="K68:K69"/>
    <mergeCell ref="I98:I100"/>
    <mergeCell ref="W6:W7"/>
    <mergeCell ref="N32:T32"/>
    <mergeCell ref="C35:D35"/>
    <mergeCell ref="C36:D36"/>
    <mergeCell ref="N63:T63"/>
    <mergeCell ref="W37:W38"/>
    <mergeCell ref="C67:D67"/>
    <mergeCell ref="E37:E38"/>
    <mergeCell ref="E35:E36"/>
    <mergeCell ref="F35:F36"/>
    <mergeCell ref="G35:G36"/>
    <mergeCell ref="O33:P33"/>
    <mergeCell ref="K66:K67"/>
    <mergeCell ref="H35:H36"/>
    <mergeCell ref="J35:J36"/>
    <mergeCell ref="K35:K36"/>
    <mergeCell ref="K37:K38"/>
    <mergeCell ref="I5:I7"/>
    <mergeCell ref="I36:I38"/>
    <mergeCell ref="E66:E67"/>
    <mergeCell ref="F66:F67"/>
    <mergeCell ref="G66:G67"/>
    <mergeCell ref="H66:H67"/>
    <mergeCell ref="I67:I69"/>
    <mergeCell ref="K161:K162"/>
    <mergeCell ref="D130:D131"/>
    <mergeCell ref="E130:E131"/>
    <mergeCell ref="E128:E129"/>
    <mergeCell ref="F128:F129"/>
    <mergeCell ref="G128:G129"/>
    <mergeCell ref="H128:H129"/>
    <mergeCell ref="J128:J129"/>
    <mergeCell ref="K128:K129"/>
    <mergeCell ref="K130:K131"/>
    <mergeCell ref="C128:D128"/>
    <mergeCell ref="I129:I131"/>
    <mergeCell ref="N218:T218"/>
    <mergeCell ref="C221:D221"/>
    <mergeCell ref="C222:D222"/>
    <mergeCell ref="N249:T249"/>
    <mergeCell ref="J221:J222"/>
    <mergeCell ref="K221:K222"/>
    <mergeCell ref="K223:K224"/>
    <mergeCell ref="D192:D193"/>
    <mergeCell ref="E192:E193"/>
    <mergeCell ref="E252:G252"/>
    <mergeCell ref="D223:D224"/>
    <mergeCell ref="E223:E224"/>
    <mergeCell ref="E221:E222"/>
    <mergeCell ref="F221:F222"/>
    <mergeCell ref="G221:G222"/>
    <mergeCell ref="H221:H222"/>
    <mergeCell ref="I222:I224"/>
    <mergeCell ref="C191:D191"/>
    <mergeCell ref="E190:E191"/>
    <mergeCell ref="F190:F191"/>
    <mergeCell ref="G190:G191"/>
    <mergeCell ref="H190:H191"/>
  </mergeCells>
  <dataValidations count="2">
    <dataValidation type="list" allowBlank="1" showInputMessage="1" showErrorMessage="1" sqref="B35 N35" xr:uid="{822230ED-1433-45C3-8CEF-BD439CE48CD3}">
      <formula1>#REF!</formula1>
    </dataValidation>
    <dataValidation type="list" allowBlank="1" showInputMessage="1" showErrorMessage="1" sqref="B4 N4" xr:uid="{B2AE12A2-9B2B-422F-9604-0DA71DAE97D0}">
      <formula1>#REF!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C1D7A-C709-4D7A-B9DA-E78B32B9DED4}">
  <dimension ref="A3:P139"/>
  <sheetViews>
    <sheetView workbookViewId="0">
      <selection activeCell="V149" sqref="V149"/>
    </sheetView>
  </sheetViews>
  <sheetFormatPr defaultRowHeight="15" x14ac:dyDescent="0.25"/>
  <cols>
    <col min="1" max="1" width="10.140625" bestFit="1" customWidth="1"/>
    <col min="4" max="4" width="9.85546875" bestFit="1" customWidth="1"/>
    <col min="8" max="14" width="12.7109375" customWidth="1"/>
  </cols>
  <sheetData>
    <row r="3" spans="1:15" ht="15" customHeight="1" x14ac:dyDescent="0.25">
      <c r="A3" s="38" t="s">
        <v>58</v>
      </c>
      <c r="B3" s="38"/>
      <c r="C3" s="38"/>
      <c r="D3" s="38"/>
      <c r="E3" s="60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5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x14ac:dyDescent="0.25">
      <c r="A5" s="11"/>
      <c r="B5" s="11"/>
      <c r="C5" s="11"/>
      <c r="D5" s="11"/>
      <c r="E5" s="70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8.75" customHeight="1" x14ac:dyDescent="0.25">
      <c r="A6" s="363" t="s">
        <v>31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</row>
    <row r="7" spans="1:15" ht="18.75" customHeight="1" x14ac:dyDescent="0.25">
      <c r="A7" s="363"/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</row>
    <row r="8" spans="1:15" ht="15.75" x14ac:dyDescent="0.25">
      <c r="A8" s="52" t="s">
        <v>6</v>
      </c>
      <c r="B8" s="52" t="s">
        <v>7</v>
      </c>
      <c r="C8" s="364" t="s">
        <v>32</v>
      </c>
      <c r="D8" s="358"/>
      <c r="E8" s="358" t="s">
        <v>33</v>
      </c>
      <c r="F8" s="360"/>
      <c r="G8" s="359"/>
      <c r="H8" s="52" t="s">
        <v>9</v>
      </c>
      <c r="I8" s="52" t="s">
        <v>54</v>
      </c>
      <c r="J8" s="133" t="s">
        <v>40</v>
      </c>
      <c r="K8" s="52" t="s">
        <v>0</v>
      </c>
      <c r="L8" s="52" t="s">
        <v>34</v>
      </c>
      <c r="M8" s="94" t="s">
        <v>3</v>
      </c>
      <c r="N8" s="94" t="s">
        <v>35</v>
      </c>
      <c r="O8" s="95"/>
    </row>
    <row r="9" spans="1:15" ht="15.75" x14ac:dyDescent="0.25">
      <c r="A9" s="254" t="s">
        <v>391</v>
      </c>
      <c r="B9" s="255">
        <v>7</v>
      </c>
      <c r="C9" s="361">
        <v>3</v>
      </c>
      <c r="D9" s="339"/>
      <c r="E9" s="339" t="s">
        <v>294</v>
      </c>
      <c r="F9" s="362"/>
      <c r="G9" s="340"/>
      <c r="H9" s="257" t="s">
        <v>430</v>
      </c>
      <c r="I9" s="257">
        <v>3.1</v>
      </c>
      <c r="J9" s="258">
        <v>3.65</v>
      </c>
      <c r="K9" s="259">
        <v>29</v>
      </c>
      <c r="L9" s="258">
        <v>0</v>
      </c>
      <c r="M9" s="258">
        <f t="shared" ref="M9:M19" si="0">K9*L9</f>
        <v>0</v>
      </c>
      <c r="N9" s="259">
        <f t="shared" ref="N9:N18" si="1">SUM(M9-K9)</f>
        <v>-29</v>
      </c>
      <c r="O9" s="102"/>
    </row>
    <row r="10" spans="1:15" ht="15.75" x14ac:dyDescent="0.25">
      <c r="A10" s="272" t="s">
        <v>391</v>
      </c>
      <c r="B10" s="273">
        <v>6</v>
      </c>
      <c r="C10" s="370">
        <v>3</v>
      </c>
      <c r="D10" s="371"/>
      <c r="E10" s="371" t="s">
        <v>399</v>
      </c>
      <c r="F10" s="372"/>
      <c r="G10" s="373"/>
      <c r="H10" s="275" t="s">
        <v>433</v>
      </c>
      <c r="I10" s="275">
        <v>3.5</v>
      </c>
      <c r="J10" s="276">
        <v>4.0999999999999996</v>
      </c>
      <c r="K10" s="277">
        <v>28</v>
      </c>
      <c r="L10" s="276">
        <v>4.7</v>
      </c>
      <c r="M10" s="278">
        <f t="shared" si="0"/>
        <v>131.6</v>
      </c>
      <c r="N10" s="279">
        <f t="shared" si="1"/>
        <v>103.6</v>
      </c>
      <c r="O10" s="75"/>
    </row>
    <row r="11" spans="1:15" ht="15.75" hidden="1" x14ac:dyDescent="0.25">
      <c r="A11" s="222"/>
      <c r="B11" s="223"/>
      <c r="C11" s="365"/>
      <c r="D11" s="347"/>
      <c r="E11" s="347"/>
      <c r="F11" s="366"/>
      <c r="G11" s="348"/>
      <c r="H11" s="225"/>
      <c r="I11" s="225"/>
      <c r="J11" s="103"/>
      <c r="K11" s="104"/>
      <c r="L11" s="103">
        <v>0</v>
      </c>
      <c r="M11" s="100">
        <f t="shared" si="0"/>
        <v>0</v>
      </c>
      <c r="N11" s="101">
        <f t="shared" si="1"/>
        <v>0</v>
      </c>
      <c r="O11" s="75"/>
    </row>
    <row r="12" spans="1:15" ht="15.75" x14ac:dyDescent="0.25">
      <c r="A12" s="222" t="s">
        <v>384</v>
      </c>
      <c r="B12" s="223">
        <v>6</v>
      </c>
      <c r="C12" s="365">
        <v>2</v>
      </c>
      <c r="D12" s="347"/>
      <c r="E12" s="367" t="s">
        <v>404</v>
      </c>
      <c r="F12" s="368"/>
      <c r="G12" s="369"/>
      <c r="H12" s="225" t="s">
        <v>428</v>
      </c>
      <c r="I12" s="225">
        <v>3.5</v>
      </c>
      <c r="J12" s="103">
        <v>9.6</v>
      </c>
      <c r="K12" s="104">
        <v>28</v>
      </c>
      <c r="L12" s="103">
        <v>0</v>
      </c>
      <c r="M12" s="100">
        <f t="shared" si="0"/>
        <v>0</v>
      </c>
      <c r="N12" s="101">
        <f t="shared" si="1"/>
        <v>-28</v>
      </c>
      <c r="O12" s="75"/>
    </row>
    <row r="13" spans="1:15" ht="15.75" x14ac:dyDescent="0.25">
      <c r="A13" s="224" t="s">
        <v>384</v>
      </c>
      <c r="B13" s="223">
        <v>4</v>
      </c>
      <c r="C13" s="347">
        <v>11</v>
      </c>
      <c r="D13" s="348"/>
      <c r="E13" s="349" t="s">
        <v>400</v>
      </c>
      <c r="F13" s="350"/>
      <c r="G13" s="351"/>
      <c r="H13" s="225" t="s">
        <v>428</v>
      </c>
      <c r="I13" s="225">
        <v>3.6</v>
      </c>
      <c r="J13" s="103">
        <v>3.85</v>
      </c>
      <c r="K13" s="104">
        <v>27</v>
      </c>
      <c r="L13" s="103">
        <v>0</v>
      </c>
      <c r="M13" s="100">
        <f t="shared" si="0"/>
        <v>0</v>
      </c>
      <c r="N13" s="101">
        <f t="shared" si="1"/>
        <v>-27</v>
      </c>
      <c r="O13" s="75"/>
    </row>
    <row r="14" spans="1:15" ht="15.75" x14ac:dyDescent="0.25">
      <c r="A14" s="222" t="s">
        <v>384</v>
      </c>
      <c r="B14" s="223">
        <v>7</v>
      </c>
      <c r="C14" s="347">
        <v>12</v>
      </c>
      <c r="D14" s="348"/>
      <c r="E14" s="347" t="s">
        <v>389</v>
      </c>
      <c r="F14" s="366"/>
      <c r="G14" s="348"/>
      <c r="H14" s="225"/>
      <c r="I14" s="225">
        <v>4.3</v>
      </c>
      <c r="J14" s="103">
        <v>3.7</v>
      </c>
      <c r="K14" s="104">
        <v>21</v>
      </c>
      <c r="L14" s="103">
        <v>0</v>
      </c>
      <c r="M14" s="100">
        <f t="shared" si="0"/>
        <v>0</v>
      </c>
      <c r="N14" s="101">
        <f t="shared" si="1"/>
        <v>-21</v>
      </c>
      <c r="O14" s="75"/>
    </row>
    <row r="15" spans="1:15" ht="15.75" x14ac:dyDescent="0.25">
      <c r="A15" s="222" t="s">
        <v>384</v>
      </c>
      <c r="B15" s="223">
        <v>8</v>
      </c>
      <c r="C15" s="347">
        <v>5</v>
      </c>
      <c r="D15" s="348"/>
      <c r="E15" s="347" t="s">
        <v>405</v>
      </c>
      <c r="F15" s="366"/>
      <c r="G15" s="348"/>
      <c r="H15" s="99"/>
      <c r="I15" s="225">
        <v>3.5</v>
      </c>
      <c r="J15" s="103">
        <v>9.4</v>
      </c>
      <c r="K15" s="104">
        <v>28</v>
      </c>
      <c r="L15" s="103">
        <v>0</v>
      </c>
      <c r="M15" s="100">
        <f t="shared" si="0"/>
        <v>0</v>
      </c>
      <c r="N15" s="101">
        <f t="shared" si="1"/>
        <v>-28</v>
      </c>
      <c r="O15" s="75"/>
    </row>
    <row r="16" spans="1:15" ht="15.75" x14ac:dyDescent="0.25">
      <c r="A16" s="222" t="s">
        <v>402</v>
      </c>
      <c r="B16" s="223">
        <v>8</v>
      </c>
      <c r="C16" s="347">
        <v>9</v>
      </c>
      <c r="D16" s="348"/>
      <c r="E16" s="347" t="s">
        <v>403</v>
      </c>
      <c r="F16" s="366"/>
      <c r="G16" s="348"/>
      <c r="H16" s="225"/>
      <c r="I16" s="225">
        <v>3.2</v>
      </c>
      <c r="J16" s="228">
        <v>4.2</v>
      </c>
      <c r="K16" s="104">
        <v>28</v>
      </c>
      <c r="L16" s="103">
        <v>0</v>
      </c>
      <c r="M16" s="100">
        <f t="shared" si="0"/>
        <v>0</v>
      </c>
      <c r="N16" s="101">
        <f t="shared" si="1"/>
        <v>-28</v>
      </c>
      <c r="O16" s="75"/>
    </row>
    <row r="17" spans="1:15" ht="15.75" x14ac:dyDescent="0.25">
      <c r="A17" s="254" t="s">
        <v>401</v>
      </c>
      <c r="B17" s="255">
        <v>3</v>
      </c>
      <c r="C17" s="339">
        <v>4</v>
      </c>
      <c r="D17" s="340"/>
      <c r="E17" s="341" t="s">
        <v>191</v>
      </c>
      <c r="F17" s="342"/>
      <c r="G17" s="343"/>
      <c r="H17" s="257" t="s">
        <v>421</v>
      </c>
      <c r="I17" s="257">
        <v>3.2</v>
      </c>
      <c r="J17" s="280">
        <v>7.8</v>
      </c>
      <c r="K17" s="281">
        <v>32</v>
      </c>
      <c r="L17" s="280">
        <v>0</v>
      </c>
      <c r="M17" s="258">
        <f t="shared" si="0"/>
        <v>0</v>
      </c>
      <c r="N17" s="259">
        <f t="shared" si="1"/>
        <v>-32</v>
      </c>
      <c r="O17" s="75"/>
    </row>
    <row r="18" spans="1:15" ht="15.75" x14ac:dyDescent="0.25">
      <c r="A18" s="224" t="s">
        <v>406</v>
      </c>
      <c r="B18" s="223">
        <v>7</v>
      </c>
      <c r="C18" s="347">
        <v>2</v>
      </c>
      <c r="D18" s="348"/>
      <c r="E18" s="349" t="s">
        <v>407</v>
      </c>
      <c r="F18" s="350"/>
      <c r="G18" s="351"/>
      <c r="H18" s="225" t="s">
        <v>428</v>
      </c>
      <c r="I18" s="225">
        <v>3.5</v>
      </c>
      <c r="J18" s="103">
        <v>3.9</v>
      </c>
      <c r="K18" s="104">
        <v>28</v>
      </c>
      <c r="L18" s="103">
        <v>0</v>
      </c>
      <c r="M18" s="100">
        <f t="shared" si="0"/>
        <v>0</v>
      </c>
      <c r="N18" s="101">
        <f t="shared" si="1"/>
        <v>-28</v>
      </c>
      <c r="O18" s="75"/>
    </row>
    <row r="19" spans="1:15" ht="15.75" x14ac:dyDescent="0.25">
      <c r="A19" s="106"/>
      <c r="B19" s="106"/>
      <c r="C19" s="107"/>
      <c r="D19" s="107"/>
      <c r="E19" s="108"/>
      <c r="F19" s="108"/>
      <c r="G19" s="108"/>
      <c r="H19" s="109"/>
      <c r="I19" s="110"/>
      <c r="J19" s="111" t="s">
        <v>23</v>
      </c>
      <c r="K19" s="112">
        <f>SUM(K9:K18)</f>
        <v>249</v>
      </c>
      <c r="L19" s="113">
        <v>0</v>
      </c>
      <c r="M19" s="114">
        <f t="shared" si="0"/>
        <v>0</v>
      </c>
      <c r="N19" s="115">
        <v>-145.4</v>
      </c>
      <c r="O19" s="75"/>
    </row>
    <row r="20" spans="1:15" ht="15.75" x14ac:dyDescent="0.25">
      <c r="A20" s="106"/>
      <c r="B20" s="106"/>
      <c r="C20" s="107"/>
      <c r="D20" s="107"/>
      <c r="E20" s="108"/>
      <c r="F20" s="108"/>
      <c r="G20" s="108"/>
      <c r="H20" s="109"/>
      <c r="I20" s="110"/>
      <c r="J20" s="116"/>
      <c r="K20" s="117"/>
      <c r="L20" s="118"/>
      <c r="M20" s="118"/>
      <c r="N20" s="119"/>
      <c r="O20" s="75"/>
    </row>
    <row r="21" spans="1:15" ht="15.75" x14ac:dyDescent="0.25">
      <c r="A21" s="120"/>
      <c r="B21" s="120"/>
      <c r="C21" s="121"/>
      <c r="D21" s="121"/>
      <c r="E21" s="122"/>
      <c r="F21" s="122"/>
      <c r="G21" s="122"/>
      <c r="H21" s="123"/>
      <c r="I21" s="124"/>
      <c r="J21" s="125"/>
      <c r="K21" s="126"/>
      <c r="L21" s="127"/>
      <c r="M21" s="127"/>
      <c r="N21" s="128"/>
    </row>
    <row r="22" spans="1:15" ht="18.75" customHeight="1" x14ac:dyDescent="0.25">
      <c r="A22" s="363" t="s">
        <v>36</v>
      </c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</row>
    <row r="23" spans="1:15" ht="18.75" customHeight="1" x14ac:dyDescent="0.25">
      <c r="A23" s="363"/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</row>
    <row r="24" spans="1:15" ht="15.75" x14ac:dyDescent="0.25">
      <c r="A24" s="52" t="s">
        <v>6</v>
      </c>
      <c r="B24" s="52" t="s">
        <v>7</v>
      </c>
      <c r="C24" s="358" t="s">
        <v>32</v>
      </c>
      <c r="D24" s="359"/>
      <c r="E24" s="358" t="s">
        <v>33</v>
      </c>
      <c r="F24" s="360"/>
      <c r="G24" s="359"/>
      <c r="H24" s="52" t="s">
        <v>9</v>
      </c>
      <c r="I24" s="52" t="s">
        <v>54</v>
      </c>
      <c r="J24" s="52" t="s">
        <v>37</v>
      </c>
      <c r="K24" s="52" t="s">
        <v>0</v>
      </c>
      <c r="L24" s="52" t="s">
        <v>38</v>
      </c>
      <c r="M24" s="94" t="s">
        <v>3</v>
      </c>
      <c r="N24" s="94" t="s">
        <v>35</v>
      </c>
      <c r="O24" s="95"/>
    </row>
    <row r="25" spans="1:15" ht="15.75" x14ac:dyDescent="0.25">
      <c r="A25" s="254" t="s">
        <v>384</v>
      </c>
      <c r="B25" s="255">
        <v>1</v>
      </c>
      <c r="C25" s="361">
        <v>10</v>
      </c>
      <c r="D25" s="339"/>
      <c r="E25" s="339" t="s">
        <v>385</v>
      </c>
      <c r="F25" s="362"/>
      <c r="G25" s="340"/>
      <c r="H25" s="256" t="s">
        <v>421</v>
      </c>
      <c r="I25" s="257" t="s">
        <v>398</v>
      </c>
      <c r="J25" s="258">
        <v>3.45</v>
      </c>
      <c r="K25" s="259">
        <v>100</v>
      </c>
      <c r="L25" s="258">
        <v>0</v>
      </c>
      <c r="M25" s="258">
        <f t="shared" ref="M25:M40" si="2">K25*L25</f>
        <v>0</v>
      </c>
      <c r="N25" s="259">
        <f t="shared" ref="N25:N40" si="3">SUM(M25-K25)</f>
        <v>-100</v>
      </c>
      <c r="O25" s="75"/>
    </row>
    <row r="26" spans="1:15" ht="15.75" x14ac:dyDescent="0.25">
      <c r="A26" s="272" t="s">
        <v>384</v>
      </c>
      <c r="B26" s="273">
        <v>2</v>
      </c>
      <c r="C26" s="370">
        <v>7</v>
      </c>
      <c r="D26" s="371"/>
      <c r="E26" s="371" t="s">
        <v>386</v>
      </c>
      <c r="F26" s="372"/>
      <c r="G26" s="373"/>
      <c r="H26" s="274" t="s">
        <v>433</v>
      </c>
      <c r="I26" s="275">
        <v>6.5</v>
      </c>
      <c r="J26" s="276">
        <v>2</v>
      </c>
      <c r="K26" s="277">
        <v>100</v>
      </c>
      <c r="L26" s="276">
        <v>1.65</v>
      </c>
      <c r="M26" s="278">
        <f t="shared" si="2"/>
        <v>165</v>
      </c>
      <c r="N26" s="279">
        <f t="shared" si="3"/>
        <v>65</v>
      </c>
      <c r="O26" s="75"/>
    </row>
    <row r="27" spans="1:15" ht="15.75" x14ac:dyDescent="0.25">
      <c r="A27" s="272" t="s">
        <v>384</v>
      </c>
      <c r="B27" s="273">
        <v>5</v>
      </c>
      <c r="C27" s="370">
        <v>3</v>
      </c>
      <c r="D27" s="371"/>
      <c r="E27" s="371" t="s">
        <v>387</v>
      </c>
      <c r="F27" s="372"/>
      <c r="G27" s="373"/>
      <c r="H27" s="274" t="s">
        <v>433</v>
      </c>
      <c r="I27" s="275">
        <v>3.2</v>
      </c>
      <c r="J27" s="276">
        <v>1.95</v>
      </c>
      <c r="K27" s="277">
        <v>100</v>
      </c>
      <c r="L27" s="276">
        <v>2.2999999999999998</v>
      </c>
      <c r="M27" s="278">
        <f t="shared" si="2"/>
        <v>229.99999999999997</v>
      </c>
      <c r="N27" s="279">
        <f t="shared" si="3"/>
        <v>129.99999999999997</v>
      </c>
      <c r="O27" s="75"/>
    </row>
    <row r="28" spans="1:15" ht="15.75" x14ac:dyDescent="0.25">
      <c r="A28" s="254" t="s">
        <v>384</v>
      </c>
      <c r="B28" s="255">
        <v>6</v>
      </c>
      <c r="C28" s="361">
        <v>10</v>
      </c>
      <c r="D28" s="339"/>
      <c r="E28" s="339" t="s">
        <v>388</v>
      </c>
      <c r="F28" s="362"/>
      <c r="G28" s="340"/>
      <c r="H28" s="256" t="s">
        <v>421</v>
      </c>
      <c r="I28" s="257">
        <v>4.5</v>
      </c>
      <c r="J28" s="280">
        <v>4.4000000000000004</v>
      </c>
      <c r="K28" s="281">
        <v>100</v>
      </c>
      <c r="L28" s="280">
        <v>0</v>
      </c>
      <c r="M28" s="258">
        <f t="shared" si="2"/>
        <v>0</v>
      </c>
      <c r="N28" s="259">
        <f t="shared" si="3"/>
        <v>-100</v>
      </c>
      <c r="O28" s="75"/>
    </row>
    <row r="29" spans="1:15" ht="15.75" x14ac:dyDescent="0.25">
      <c r="A29" s="224" t="s">
        <v>384</v>
      </c>
      <c r="B29" s="223">
        <v>7</v>
      </c>
      <c r="C29" s="347">
        <v>12</v>
      </c>
      <c r="D29" s="348"/>
      <c r="E29" s="349" t="s">
        <v>389</v>
      </c>
      <c r="F29" s="350"/>
      <c r="G29" s="351"/>
      <c r="H29" s="224" t="s">
        <v>428</v>
      </c>
      <c r="I29" s="225">
        <v>4.3</v>
      </c>
      <c r="J29" s="103">
        <v>4</v>
      </c>
      <c r="K29" s="104">
        <v>100</v>
      </c>
      <c r="L29" s="103">
        <v>0</v>
      </c>
      <c r="M29" s="100">
        <f t="shared" si="2"/>
        <v>0</v>
      </c>
      <c r="N29" s="101">
        <f t="shared" si="3"/>
        <v>-100</v>
      </c>
      <c r="O29" s="75"/>
    </row>
    <row r="30" spans="1:15" ht="15.75" x14ac:dyDescent="0.25">
      <c r="A30" s="222" t="s">
        <v>384</v>
      </c>
      <c r="B30" s="223">
        <v>9</v>
      </c>
      <c r="C30" s="347">
        <v>4</v>
      </c>
      <c r="D30" s="348"/>
      <c r="E30" s="347" t="s">
        <v>390</v>
      </c>
      <c r="F30" s="366"/>
      <c r="G30" s="348"/>
      <c r="H30" s="224" t="s">
        <v>436</v>
      </c>
      <c r="I30" s="225">
        <v>6.5</v>
      </c>
      <c r="J30" s="103">
        <v>4.0999999999999996</v>
      </c>
      <c r="K30" s="104">
        <v>100</v>
      </c>
      <c r="L30" s="103">
        <v>0</v>
      </c>
      <c r="M30" s="100">
        <f t="shared" si="2"/>
        <v>0</v>
      </c>
      <c r="N30" s="101">
        <f t="shared" si="3"/>
        <v>-100</v>
      </c>
      <c r="O30" s="75"/>
    </row>
    <row r="31" spans="1:15" ht="15.75" x14ac:dyDescent="0.25">
      <c r="A31" s="222" t="s">
        <v>391</v>
      </c>
      <c r="B31" s="223">
        <v>3</v>
      </c>
      <c r="C31" s="347">
        <v>13</v>
      </c>
      <c r="D31" s="348"/>
      <c r="E31" s="347" t="s">
        <v>392</v>
      </c>
      <c r="F31" s="366"/>
      <c r="G31" s="348"/>
      <c r="H31" s="224" t="s">
        <v>428</v>
      </c>
      <c r="I31" s="225">
        <v>4.5</v>
      </c>
      <c r="J31" s="103">
        <v>3.6</v>
      </c>
      <c r="K31" s="104">
        <v>100</v>
      </c>
      <c r="L31" s="103">
        <v>0</v>
      </c>
      <c r="M31" s="100">
        <f t="shared" si="2"/>
        <v>0</v>
      </c>
      <c r="N31" s="101">
        <f t="shared" si="3"/>
        <v>-100</v>
      </c>
      <c r="O31" s="75"/>
    </row>
    <row r="32" spans="1:15" ht="15.75" x14ac:dyDescent="0.25">
      <c r="A32" s="254" t="s">
        <v>391</v>
      </c>
      <c r="B32" s="255">
        <v>4</v>
      </c>
      <c r="C32" s="339">
        <v>8</v>
      </c>
      <c r="D32" s="340"/>
      <c r="E32" s="339" t="s">
        <v>393</v>
      </c>
      <c r="F32" s="362"/>
      <c r="G32" s="340"/>
      <c r="H32" s="256" t="s">
        <v>421</v>
      </c>
      <c r="I32" s="257">
        <v>3.3</v>
      </c>
      <c r="J32" s="280">
        <v>2</v>
      </c>
      <c r="K32" s="281">
        <v>100</v>
      </c>
      <c r="L32" s="280">
        <v>0</v>
      </c>
      <c r="M32" s="258">
        <f t="shared" si="2"/>
        <v>0</v>
      </c>
      <c r="N32" s="259">
        <f t="shared" si="3"/>
        <v>-100</v>
      </c>
      <c r="O32" s="75"/>
    </row>
    <row r="33" spans="1:15" ht="15.75" x14ac:dyDescent="0.25">
      <c r="A33" s="224" t="s">
        <v>391</v>
      </c>
      <c r="B33" s="223">
        <v>6</v>
      </c>
      <c r="C33" s="347">
        <v>1</v>
      </c>
      <c r="D33" s="348"/>
      <c r="E33" s="349" t="s">
        <v>284</v>
      </c>
      <c r="F33" s="350"/>
      <c r="G33" s="351"/>
      <c r="H33" s="224" t="s">
        <v>436</v>
      </c>
      <c r="I33" s="225">
        <v>4.5</v>
      </c>
      <c r="J33" s="103">
        <v>2.5</v>
      </c>
      <c r="K33" s="104">
        <v>100</v>
      </c>
      <c r="L33" s="103">
        <v>0</v>
      </c>
      <c r="M33" s="100">
        <f t="shared" si="2"/>
        <v>0</v>
      </c>
      <c r="N33" s="101">
        <f t="shared" si="3"/>
        <v>-100</v>
      </c>
      <c r="O33" s="75"/>
    </row>
    <row r="34" spans="1:15" ht="15.75" x14ac:dyDescent="0.25">
      <c r="A34" s="256" t="s">
        <v>391</v>
      </c>
      <c r="B34" s="255">
        <v>7</v>
      </c>
      <c r="C34" s="339">
        <v>3</v>
      </c>
      <c r="D34" s="340"/>
      <c r="E34" s="341" t="s">
        <v>294</v>
      </c>
      <c r="F34" s="342"/>
      <c r="G34" s="343"/>
      <c r="H34" s="256" t="s">
        <v>430</v>
      </c>
      <c r="I34" s="257">
        <v>3.1</v>
      </c>
      <c r="J34" s="280">
        <v>3.65</v>
      </c>
      <c r="K34" s="281">
        <v>100</v>
      </c>
      <c r="L34" s="280">
        <v>0</v>
      </c>
      <c r="M34" s="258">
        <f t="shared" si="2"/>
        <v>0</v>
      </c>
      <c r="N34" s="259">
        <f t="shared" si="3"/>
        <v>-100</v>
      </c>
      <c r="O34" s="75"/>
    </row>
    <row r="35" spans="1:15" ht="15.75" x14ac:dyDescent="0.25">
      <c r="A35" s="256" t="s">
        <v>391</v>
      </c>
      <c r="B35" s="255">
        <v>8</v>
      </c>
      <c r="C35" s="339">
        <v>8</v>
      </c>
      <c r="D35" s="340"/>
      <c r="E35" s="341" t="s">
        <v>313</v>
      </c>
      <c r="F35" s="342"/>
      <c r="G35" s="343"/>
      <c r="H35" s="256" t="s">
        <v>421</v>
      </c>
      <c r="I35" s="257">
        <v>4.2</v>
      </c>
      <c r="J35" s="280">
        <v>3.9</v>
      </c>
      <c r="K35" s="281">
        <v>100</v>
      </c>
      <c r="L35" s="280">
        <v>0</v>
      </c>
      <c r="M35" s="258">
        <f t="shared" si="2"/>
        <v>0</v>
      </c>
      <c r="N35" s="259">
        <f t="shared" si="3"/>
        <v>-100</v>
      </c>
      <c r="O35" s="75"/>
    </row>
    <row r="36" spans="1:15" ht="15.75" x14ac:dyDescent="0.25">
      <c r="A36" s="256" t="s">
        <v>391</v>
      </c>
      <c r="B36" s="255">
        <v>10</v>
      </c>
      <c r="C36" s="339">
        <v>11</v>
      </c>
      <c r="D36" s="340"/>
      <c r="E36" s="341" t="s">
        <v>394</v>
      </c>
      <c r="F36" s="342"/>
      <c r="G36" s="343"/>
      <c r="H36" s="256" t="s">
        <v>430</v>
      </c>
      <c r="I36" s="257">
        <v>4.5</v>
      </c>
      <c r="J36" s="280">
        <v>2.75</v>
      </c>
      <c r="K36" s="281">
        <v>100</v>
      </c>
      <c r="L36" s="280">
        <v>0</v>
      </c>
      <c r="M36" s="258">
        <f t="shared" si="2"/>
        <v>0</v>
      </c>
      <c r="N36" s="259">
        <f t="shared" si="3"/>
        <v>-100</v>
      </c>
      <c r="O36" s="75"/>
    </row>
    <row r="37" spans="1:15" ht="15.75" x14ac:dyDescent="0.25">
      <c r="A37" s="224" t="s">
        <v>395</v>
      </c>
      <c r="B37" s="223">
        <v>3</v>
      </c>
      <c r="C37" s="347">
        <v>1</v>
      </c>
      <c r="D37" s="348"/>
      <c r="E37" s="349" t="s">
        <v>396</v>
      </c>
      <c r="F37" s="350"/>
      <c r="G37" s="351"/>
      <c r="H37" s="224" t="s">
        <v>428</v>
      </c>
      <c r="I37" s="225">
        <v>3.5</v>
      </c>
      <c r="J37" s="103">
        <v>1.85</v>
      </c>
      <c r="K37" s="104">
        <v>100</v>
      </c>
      <c r="L37" s="103">
        <v>0</v>
      </c>
      <c r="M37" s="100">
        <f t="shared" si="2"/>
        <v>0</v>
      </c>
      <c r="N37" s="101">
        <f t="shared" si="3"/>
        <v>-100</v>
      </c>
      <c r="O37" s="75"/>
    </row>
    <row r="38" spans="1:15" ht="15.75" x14ac:dyDescent="0.25">
      <c r="A38" s="256" t="s">
        <v>395</v>
      </c>
      <c r="B38" s="255">
        <v>6</v>
      </c>
      <c r="C38" s="339">
        <v>11</v>
      </c>
      <c r="D38" s="340"/>
      <c r="E38" s="341" t="s">
        <v>397</v>
      </c>
      <c r="F38" s="342"/>
      <c r="G38" s="343"/>
      <c r="H38" s="256" t="s">
        <v>421</v>
      </c>
      <c r="I38" s="257">
        <v>4.5</v>
      </c>
      <c r="J38" s="280">
        <v>4</v>
      </c>
      <c r="K38" s="281">
        <v>100</v>
      </c>
      <c r="L38" s="280">
        <v>0</v>
      </c>
      <c r="M38" s="258">
        <f t="shared" si="2"/>
        <v>0</v>
      </c>
      <c r="N38" s="259">
        <f t="shared" si="3"/>
        <v>-100</v>
      </c>
      <c r="O38" s="75"/>
    </row>
    <row r="39" spans="1:15" ht="15.75" x14ac:dyDescent="0.25">
      <c r="A39" s="224" t="s">
        <v>395</v>
      </c>
      <c r="B39" s="223">
        <v>4</v>
      </c>
      <c r="C39" s="347">
        <v>7</v>
      </c>
      <c r="D39" s="348"/>
      <c r="E39" s="349" t="s">
        <v>211</v>
      </c>
      <c r="F39" s="350"/>
      <c r="G39" s="351"/>
      <c r="H39" s="224" t="s">
        <v>428</v>
      </c>
      <c r="I39" s="225">
        <v>5</v>
      </c>
      <c r="J39" s="103">
        <v>3</v>
      </c>
      <c r="K39" s="104">
        <v>100</v>
      </c>
      <c r="L39" s="103">
        <v>0</v>
      </c>
      <c r="M39" s="100">
        <v>0</v>
      </c>
      <c r="N39" s="101">
        <f t="shared" si="3"/>
        <v>-100</v>
      </c>
      <c r="O39" s="75"/>
    </row>
    <row r="40" spans="1:15" ht="15.75" x14ac:dyDescent="0.25">
      <c r="A40" s="98"/>
      <c r="B40" s="97"/>
      <c r="C40" s="352"/>
      <c r="D40" s="353"/>
      <c r="E40" s="354"/>
      <c r="F40" s="355"/>
      <c r="G40" s="356"/>
      <c r="H40" s="105"/>
      <c r="I40" s="105"/>
      <c r="J40" s="103">
        <v>0</v>
      </c>
      <c r="K40" s="104">
        <v>0</v>
      </c>
      <c r="L40" s="103">
        <v>0</v>
      </c>
      <c r="M40" s="100">
        <f t="shared" si="2"/>
        <v>0</v>
      </c>
      <c r="N40" s="100">
        <f t="shared" si="3"/>
        <v>0</v>
      </c>
      <c r="O40" s="75"/>
    </row>
    <row r="41" spans="1:15" ht="15.75" x14ac:dyDescent="0.25">
      <c r="A41" s="98"/>
      <c r="B41" s="97"/>
      <c r="C41" s="352"/>
      <c r="D41" s="353"/>
      <c r="E41" s="354"/>
      <c r="F41" s="355"/>
      <c r="G41" s="356"/>
      <c r="H41" s="105"/>
      <c r="I41" s="105"/>
      <c r="J41" s="103">
        <v>0</v>
      </c>
      <c r="K41" s="104">
        <v>0</v>
      </c>
      <c r="L41" s="103">
        <v>0</v>
      </c>
      <c r="M41" s="100">
        <v>0</v>
      </c>
      <c r="N41" s="100">
        <f t="shared" ref="N41:N42" si="4">SUM(M41-K41)</f>
        <v>0</v>
      </c>
      <c r="O41" s="75"/>
    </row>
    <row r="42" spans="1:15" ht="15.75" x14ac:dyDescent="0.25">
      <c r="A42" s="106"/>
      <c r="B42" s="106"/>
      <c r="C42" s="107"/>
      <c r="D42" s="107"/>
      <c r="E42" s="108"/>
      <c r="F42" s="108"/>
      <c r="G42" s="108"/>
      <c r="H42" s="109"/>
      <c r="I42" s="110"/>
      <c r="J42" s="111" t="s">
        <v>23</v>
      </c>
      <c r="K42" s="112">
        <f>SUM(K25:K41)</f>
        <v>1500</v>
      </c>
      <c r="L42" s="113">
        <v>0</v>
      </c>
      <c r="M42" s="114">
        <v>395</v>
      </c>
      <c r="N42" s="115">
        <f t="shared" si="4"/>
        <v>-1105</v>
      </c>
      <c r="O42" s="75"/>
    </row>
    <row r="43" spans="1:15" ht="15.75" customHeight="1" x14ac:dyDescent="0.25">
      <c r="A43" s="120"/>
      <c r="B43" s="120"/>
      <c r="C43" s="121"/>
      <c r="D43" s="121"/>
      <c r="E43" s="122"/>
      <c r="F43" s="122"/>
      <c r="G43" s="122"/>
      <c r="H43" s="123"/>
      <c r="I43" s="124"/>
      <c r="J43" s="125"/>
      <c r="K43" s="126"/>
      <c r="L43" s="127"/>
      <c r="M43" s="127"/>
      <c r="N43" s="128"/>
    </row>
    <row r="44" spans="1:15" ht="15" customHeight="1" x14ac:dyDescent="0.25">
      <c r="A44" s="363" t="s">
        <v>55</v>
      </c>
      <c r="B44" s="363"/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</row>
    <row r="45" spans="1:15" ht="15" customHeight="1" x14ac:dyDescent="0.25">
      <c r="A45" s="363"/>
      <c r="B45" s="363"/>
      <c r="C45" s="363"/>
      <c r="D45" s="363"/>
      <c r="E45" s="363"/>
      <c r="F45" s="363"/>
      <c r="G45" s="363"/>
      <c r="H45" s="363"/>
      <c r="I45" s="363"/>
      <c r="J45" s="363"/>
      <c r="K45" s="363"/>
      <c r="L45" s="363"/>
      <c r="M45" s="363"/>
      <c r="N45" s="363"/>
      <c r="O45" s="363"/>
    </row>
    <row r="46" spans="1:15" ht="15.75" x14ac:dyDescent="0.25">
      <c r="A46" s="52" t="s">
        <v>6</v>
      </c>
      <c r="B46" s="52" t="s">
        <v>7</v>
      </c>
      <c r="C46" s="364" t="s">
        <v>32</v>
      </c>
      <c r="D46" s="358"/>
      <c r="E46" s="358" t="s">
        <v>33</v>
      </c>
      <c r="F46" s="360"/>
      <c r="G46" s="359"/>
      <c r="H46" s="52" t="s">
        <v>9</v>
      </c>
      <c r="I46" s="52" t="s">
        <v>54</v>
      </c>
      <c r="J46" s="52" t="s">
        <v>37</v>
      </c>
      <c r="K46" s="52" t="s">
        <v>0</v>
      </c>
      <c r="L46" s="52" t="s">
        <v>38</v>
      </c>
      <c r="M46" s="94" t="s">
        <v>3</v>
      </c>
      <c r="N46" s="94" t="s">
        <v>35</v>
      </c>
      <c r="O46" s="95"/>
    </row>
    <row r="47" spans="1:15" ht="15.75" x14ac:dyDescent="0.25">
      <c r="A47" s="272" t="s">
        <v>414</v>
      </c>
      <c r="B47" s="273">
        <v>4</v>
      </c>
      <c r="C47" s="370">
        <v>2</v>
      </c>
      <c r="D47" s="371"/>
      <c r="E47" s="371" t="s">
        <v>415</v>
      </c>
      <c r="F47" s="372"/>
      <c r="G47" s="373"/>
      <c r="H47" s="274" t="s">
        <v>433</v>
      </c>
      <c r="I47" s="275">
        <v>2.2999999999999998</v>
      </c>
      <c r="J47" s="278">
        <v>2.5</v>
      </c>
      <c r="K47" s="284">
        <v>100</v>
      </c>
      <c r="L47" s="278">
        <v>2.6</v>
      </c>
      <c r="M47" s="278">
        <f t="shared" ref="M47:M57" si="5">K47*L47</f>
        <v>260</v>
      </c>
      <c r="N47" s="279">
        <f t="shared" ref="N47:N55" si="6">SUM(M47-K47)</f>
        <v>160</v>
      </c>
      <c r="O47" s="75"/>
    </row>
    <row r="48" spans="1:15" ht="15.75" x14ac:dyDescent="0.25">
      <c r="A48" s="254" t="s">
        <v>414</v>
      </c>
      <c r="B48" s="255">
        <v>6</v>
      </c>
      <c r="C48" s="361">
        <v>3</v>
      </c>
      <c r="D48" s="339"/>
      <c r="E48" s="339" t="s">
        <v>416</v>
      </c>
      <c r="F48" s="362"/>
      <c r="G48" s="340"/>
      <c r="H48" s="256" t="s">
        <v>430</v>
      </c>
      <c r="I48" s="257">
        <v>4.5</v>
      </c>
      <c r="J48" s="314">
        <v>2.7</v>
      </c>
      <c r="K48" s="281">
        <v>100</v>
      </c>
      <c r="L48" s="280">
        <v>0</v>
      </c>
      <c r="M48" s="258">
        <f t="shared" si="5"/>
        <v>0</v>
      </c>
      <c r="N48" s="259">
        <v>-100</v>
      </c>
      <c r="O48" s="75"/>
    </row>
    <row r="49" spans="1:16" ht="15.75" x14ac:dyDescent="0.25">
      <c r="A49" s="96"/>
      <c r="B49" s="97"/>
      <c r="C49" s="377"/>
      <c r="D49" s="337"/>
      <c r="E49" s="337"/>
      <c r="F49" s="357"/>
      <c r="G49" s="338"/>
      <c r="H49" s="310"/>
      <c r="I49" s="99"/>
      <c r="J49" s="103">
        <v>0</v>
      </c>
      <c r="K49" s="104">
        <v>0</v>
      </c>
      <c r="L49" s="103">
        <v>0</v>
      </c>
      <c r="M49" s="100">
        <f t="shared" si="5"/>
        <v>0</v>
      </c>
      <c r="N49" s="101">
        <f t="shared" si="6"/>
        <v>0</v>
      </c>
      <c r="O49" s="75"/>
    </row>
    <row r="50" spans="1:16" ht="15.75" x14ac:dyDescent="0.25">
      <c r="A50" s="96"/>
      <c r="B50" s="97"/>
      <c r="C50" s="377"/>
      <c r="D50" s="337"/>
      <c r="E50" s="337"/>
      <c r="F50" s="357"/>
      <c r="G50" s="338"/>
      <c r="H50" s="99"/>
      <c r="I50" s="99"/>
      <c r="J50" s="103">
        <v>0</v>
      </c>
      <c r="K50" s="104">
        <v>0</v>
      </c>
      <c r="L50" s="103">
        <v>0</v>
      </c>
      <c r="M50" s="100">
        <f t="shared" si="5"/>
        <v>0</v>
      </c>
      <c r="N50" s="101">
        <f t="shared" si="6"/>
        <v>0</v>
      </c>
      <c r="O50" s="75"/>
    </row>
    <row r="51" spans="1:16" ht="15.75" x14ac:dyDescent="0.25">
      <c r="A51" s="98"/>
      <c r="B51" s="97"/>
      <c r="C51" s="337"/>
      <c r="D51" s="338"/>
      <c r="E51" s="344"/>
      <c r="F51" s="345"/>
      <c r="G51" s="346"/>
      <c r="H51" s="105"/>
      <c r="I51" s="105"/>
      <c r="J51" s="103">
        <v>0</v>
      </c>
      <c r="K51" s="104">
        <v>0</v>
      </c>
      <c r="L51" s="103">
        <v>0</v>
      </c>
      <c r="M51" s="100">
        <f t="shared" si="5"/>
        <v>0</v>
      </c>
      <c r="N51" s="101">
        <f t="shared" si="6"/>
        <v>0</v>
      </c>
      <c r="O51" s="75"/>
    </row>
    <row r="52" spans="1:16" ht="15.75" x14ac:dyDescent="0.25">
      <c r="A52" s="96"/>
      <c r="B52" s="97"/>
      <c r="C52" s="337"/>
      <c r="D52" s="338"/>
      <c r="E52" s="337"/>
      <c r="F52" s="357"/>
      <c r="G52" s="338"/>
      <c r="H52" s="99"/>
      <c r="I52" s="99"/>
      <c r="J52" s="103">
        <v>0</v>
      </c>
      <c r="K52" s="104">
        <v>0</v>
      </c>
      <c r="L52" s="103">
        <v>0</v>
      </c>
      <c r="M52" s="100">
        <f t="shared" si="5"/>
        <v>0</v>
      </c>
      <c r="N52" s="101">
        <f t="shared" si="6"/>
        <v>0</v>
      </c>
      <c r="O52" s="75"/>
    </row>
    <row r="53" spans="1:16" ht="15.75" x14ac:dyDescent="0.25">
      <c r="A53" s="96"/>
      <c r="B53" s="97"/>
      <c r="C53" s="337"/>
      <c r="D53" s="338"/>
      <c r="E53" s="337"/>
      <c r="F53" s="357"/>
      <c r="G53" s="338"/>
      <c r="H53" s="99"/>
      <c r="I53" s="99"/>
      <c r="J53" s="103">
        <v>0</v>
      </c>
      <c r="K53" s="104">
        <v>0</v>
      </c>
      <c r="L53" s="103">
        <v>0</v>
      </c>
      <c r="M53" s="100">
        <f t="shared" si="5"/>
        <v>0</v>
      </c>
      <c r="N53" s="101">
        <f t="shared" si="6"/>
        <v>0</v>
      </c>
      <c r="O53" s="75"/>
    </row>
    <row r="54" spans="1:16" ht="15.75" x14ac:dyDescent="0.25">
      <c r="A54" s="96"/>
      <c r="B54" s="97"/>
      <c r="C54" s="337"/>
      <c r="D54" s="338"/>
      <c r="E54" s="337"/>
      <c r="F54" s="357"/>
      <c r="G54" s="338"/>
      <c r="H54" s="99"/>
      <c r="I54" s="99"/>
      <c r="J54" s="103">
        <v>0</v>
      </c>
      <c r="K54" s="104">
        <v>0</v>
      </c>
      <c r="L54" s="103">
        <v>0</v>
      </c>
      <c r="M54" s="100">
        <f t="shared" si="5"/>
        <v>0</v>
      </c>
      <c r="N54" s="101">
        <f t="shared" si="6"/>
        <v>0</v>
      </c>
      <c r="O54" s="75"/>
    </row>
    <row r="55" spans="1:16" ht="15.75" x14ac:dyDescent="0.25">
      <c r="A55" s="98"/>
      <c r="B55" s="97"/>
      <c r="C55" s="337"/>
      <c r="D55" s="338"/>
      <c r="E55" s="344"/>
      <c r="F55" s="345"/>
      <c r="G55" s="346"/>
      <c r="H55" s="105"/>
      <c r="I55" s="105"/>
      <c r="J55" s="103">
        <v>0</v>
      </c>
      <c r="K55" s="104">
        <v>0</v>
      </c>
      <c r="L55" s="103">
        <v>0</v>
      </c>
      <c r="M55" s="100">
        <f t="shared" si="5"/>
        <v>0</v>
      </c>
      <c r="N55" s="101">
        <f t="shared" si="6"/>
        <v>0</v>
      </c>
      <c r="O55" s="75"/>
    </row>
    <row r="56" spans="1:16" ht="15.75" x14ac:dyDescent="0.25">
      <c r="A56" s="98"/>
      <c r="B56" s="97"/>
      <c r="C56" s="337"/>
      <c r="D56" s="338"/>
      <c r="E56" s="344"/>
      <c r="F56" s="345"/>
      <c r="G56" s="346"/>
      <c r="H56" s="105"/>
      <c r="I56" s="105"/>
      <c r="J56" s="103">
        <v>0</v>
      </c>
      <c r="K56" s="104">
        <v>0</v>
      </c>
      <c r="L56" s="103">
        <v>0</v>
      </c>
      <c r="M56" s="100">
        <f t="shared" ref="M56" si="7">K56*L56</f>
        <v>0</v>
      </c>
      <c r="N56" s="101">
        <f t="shared" ref="N56" si="8">SUM(M56-K56)</f>
        <v>0</v>
      </c>
      <c r="O56" s="75"/>
    </row>
    <row r="57" spans="1:16" ht="15.75" x14ac:dyDescent="0.25">
      <c r="A57" s="106"/>
      <c r="B57" s="106"/>
      <c r="C57" s="107"/>
      <c r="D57" s="107"/>
      <c r="E57" s="108"/>
      <c r="F57" s="108"/>
      <c r="G57" s="108"/>
      <c r="H57" s="109"/>
      <c r="I57" s="110"/>
      <c r="J57" s="111" t="s">
        <v>23</v>
      </c>
      <c r="K57" s="112">
        <v>200</v>
      </c>
      <c r="L57" s="113">
        <v>0</v>
      </c>
      <c r="M57" s="114">
        <f t="shared" si="5"/>
        <v>0</v>
      </c>
      <c r="N57" s="131">
        <v>60</v>
      </c>
      <c r="O57" s="75"/>
    </row>
    <row r="58" spans="1:16" ht="15.75" x14ac:dyDescent="0.25">
      <c r="A58" s="106"/>
      <c r="B58" s="106"/>
      <c r="C58" s="107"/>
      <c r="D58" s="107"/>
      <c r="E58" s="108"/>
      <c r="F58" s="108"/>
      <c r="G58" s="108"/>
      <c r="H58" s="109"/>
      <c r="I58" s="110"/>
      <c r="J58" s="116"/>
      <c r="K58" s="117"/>
      <c r="L58" s="118"/>
      <c r="M58" s="118"/>
      <c r="N58" s="129"/>
      <c r="O58" s="75"/>
    </row>
    <row r="60" spans="1:16" s="11" customFormat="1" ht="15" hidden="1" customHeight="1" x14ac:dyDescent="0.25">
      <c r="A60" s="363" t="s">
        <v>55</v>
      </c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/>
    </row>
    <row r="61" spans="1:16" s="11" customFormat="1" ht="15" hidden="1" customHeight="1" x14ac:dyDescent="0.25">
      <c r="A61" s="363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/>
    </row>
    <row r="62" spans="1:16" s="11" customFormat="1" ht="15" hidden="1" customHeight="1" x14ac:dyDescent="0.25">
      <c r="A62" s="52" t="s">
        <v>6</v>
      </c>
      <c r="B62" s="52" t="s">
        <v>7</v>
      </c>
      <c r="C62" s="364" t="s">
        <v>32</v>
      </c>
      <c r="D62" s="358"/>
      <c r="E62" s="358" t="s">
        <v>33</v>
      </c>
      <c r="F62" s="360"/>
      <c r="G62" s="359"/>
      <c r="H62" s="52" t="s">
        <v>9</v>
      </c>
      <c r="I62" s="52" t="s">
        <v>54</v>
      </c>
      <c r="J62" s="52" t="s">
        <v>37</v>
      </c>
      <c r="K62" s="52" t="s">
        <v>0</v>
      </c>
      <c r="L62" s="52" t="s">
        <v>38</v>
      </c>
      <c r="M62" s="94" t="s">
        <v>3</v>
      </c>
      <c r="N62" s="94" t="s">
        <v>35</v>
      </c>
      <c r="O62" s="95"/>
      <c r="P62"/>
    </row>
    <row r="63" spans="1:16" s="11" customFormat="1" ht="15" hidden="1" customHeight="1" x14ac:dyDescent="0.25">
      <c r="A63" s="96"/>
      <c r="B63" s="97"/>
      <c r="C63" s="377"/>
      <c r="D63" s="337"/>
      <c r="E63" s="337"/>
      <c r="F63" s="357"/>
      <c r="G63" s="338"/>
      <c r="H63" s="99"/>
      <c r="I63" s="99"/>
      <c r="J63" s="100">
        <v>0</v>
      </c>
      <c r="K63" s="101">
        <v>0</v>
      </c>
      <c r="L63" s="100">
        <v>0</v>
      </c>
      <c r="M63" s="100">
        <f t="shared" ref="M63:M73" si="9">K63*L63</f>
        <v>0</v>
      </c>
      <c r="N63" s="130">
        <f t="shared" ref="N63:N73" si="10">SUM(M63-K63)</f>
        <v>0</v>
      </c>
      <c r="O63" s="75"/>
      <c r="P63"/>
    </row>
    <row r="64" spans="1:16" s="11" customFormat="1" ht="15" hidden="1" customHeight="1" x14ac:dyDescent="0.25">
      <c r="A64" s="96"/>
      <c r="B64" s="97"/>
      <c r="C64" s="377"/>
      <c r="D64" s="337"/>
      <c r="E64" s="337"/>
      <c r="F64" s="357"/>
      <c r="G64" s="338"/>
      <c r="H64" s="99"/>
      <c r="I64" s="99"/>
      <c r="J64" s="103">
        <v>0</v>
      </c>
      <c r="K64" s="104">
        <v>0</v>
      </c>
      <c r="L64" s="103">
        <v>0</v>
      </c>
      <c r="M64" s="100">
        <f t="shared" si="9"/>
        <v>0</v>
      </c>
      <c r="N64" s="100">
        <f t="shared" si="10"/>
        <v>0</v>
      </c>
      <c r="O64" s="75"/>
      <c r="P64"/>
    </row>
    <row r="65" spans="1:16" s="11" customFormat="1" ht="15" hidden="1" customHeight="1" x14ac:dyDescent="0.25">
      <c r="A65" s="96"/>
      <c r="B65" s="97"/>
      <c r="C65" s="377"/>
      <c r="D65" s="337"/>
      <c r="E65" s="337"/>
      <c r="F65" s="357"/>
      <c r="G65" s="338"/>
      <c r="H65" s="99"/>
      <c r="I65" s="99"/>
      <c r="J65" s="103">
        <v>0</v>
      </c>
      <c r="K65" s="104">
        <v>0</v>
      </c>
      <c r="L65" s="103">
        <v>0</v>
      </c>
      <c r="M65" s="100">
        <f t="shared" si="9"/>
        <v>0</v>
      </c>
      <c r="N65" s="100">
        <f t="shared" si="10"/>
        <v>0</v>
      </c>
      <c r="O65" s="75"/>
      <c r="P65"/>
    </row>
    <row r="66" spans="1:16" s="11" customFormat="1" ht="15" hidden="1" customHeight="1" x14ac:dyDescent="0.25">
      <c r="A66" s="96"/>
      <c r="B66" s="97"/>
      <c r="C66" s="377"/>
      <c r="D66" s="337"/>
      <c r="E66" s="337"/>
      <c r="F66" s="357"/>
      <c r="G66" s="338"/>
      <c r="H66" s="99"/>
      <c r="I66" s="99"/>
      <c r="J66" s="103">
        <v>0</v>
      </c>
      <c r="K66" s="104">
        <v>0</v>
      </c>
      <c r="L66" s="103">
        <v>0</v>
      </c>
      <c r="M66" s="100">
        <f t="shared" si="9"/>
        <v>0</v>
      </c>
      <c r="N66" s="100">
        <f t="shared" si="10"/>
        <v>0</v>
      </c>
      <c r="O66" s="75"/>
      <c r="P66"/>
    </row>
    <row r="67" spans="1:16" s="11" customFormat="1" ht="15" hidden="1" customHeight="1" x14ac:dyDescent="0.25">
      <c r="A67" s="98"/>
      <c r="B67" s="97"/>
      <c r="C67" s="352"/>
      <c r="D67" s="353"/>
      <c r="E67" s="354"/>
      <c r="F67" s="355"/>
      <c r="G67" s="356"/>
      <c r="H67" s="105"/>
      <c r="I67" s="105"/>
      <c r="J67" s="103">
        <v>0</v>
      </c>
      <c r="K67" s="104">
        <v>0</v>
      </c>
      <c r="L67" s="103">
        <v>0</v>
      </c>
      <c r="M67" s="100">
        <f t="shared" si="9"/>
        <v>0</v>
      </c>
      <c r="N67" s="100">
        <f t="shared" si="10"/>
        <v>0</v>
      </c>
      <c r="O67" s="75"/>
      <c r="P67"/>
    </row>
    <row r="68" spans="1:16" s="11" customFormat="1" ht="15" hidden="1" customHeight="1" x14ac:dyDescent="0.25">
      <c r="A68" s="96"/>
      <c r="B68" s="97"/>
      <c r="C68" s="337"/>
      <c r="D68" s="338"/>
      <c r="E68" s="337"/>
      <c r="F68" s="357"/>
      <c r="G68" s="338"/>
      <c r="H68" s="99"/>
      <c r="I68" s="99"/>
      <c r="J68" s="103">
        <v>0</v>
      </c>
      <c r="K68" s="104">
        <v>0</v>
      </c>
      <c r="L68" s="103">
        <v>0</v>
      </c>
      <c r="M68" s="100">
        <f t="shared" si="9"/>
        <v>0</v>
      </c>
      <c r="N68" s="100">
        <f t="shared" si="10"/>
        <v>0</v>
      </c>
      <c r="O68" s="75"/>
      <c r="P68"/>
    </row>
    <row r="69" spans="1:16" s="11" customFormat="1" ht="15" hidden="1" customHeight="1" x14ac:dyDescent="0.25">
      <c r="A69" s="96"/>
      <c r="B69" s="97"/>
      <c r="C69" s="337"/>
      <c r="D69" s="338"/>
      <c r="E69" s="337"/>
      <c r="F69" s="357"/>
      <c r="G69" s="338"/>
      <c r="H69" s="99"/>
      <c r="I69" s="99"/>
      <c r="J69" s="103">
        <v>0</v>
      </c>
      <c r="K69" s="104">
        <v>0</v>
      </c>
      <c r="L69" s="103">
        <v>0</v>
      </c>
      <c r="M69" s="100">
        <f t="shared" si="9"/>
        <v>0</v>
      </c>
      <c r="N69" s="100">
        <f t="shared" si="10"/>
        <v>0</v>
      </c>
      <c r="O69" s="75"/>
      <c r="P69"/>
    </row>
    <row r="70" spans="1:16" s="11" customFormat="1" ht="15" hidden="1" customHeight="1" x14ac:dyDescent="0.25">
      <c r="A70" s="96"/>
      <c r="B70" s="97"/>
      <c r="C70" s="337"/>
      <c r="D70" s="338"/>
      <c r="E70" s="337"/>
      <c r="F70" s="357"/>
      <c r="G70" s="338"/>
      <c r="H70" s="99"/>
      <c r="I70" s="99"/>
      <c r="J70" s="103">
        <v>0</v>
      </c>
      <c r="K70" s="104">
        <v>0</v>
      </c>
      <c r="L70" s="103">
        <v>0</v>
      </c>
      <c r="M70" s="100">
        <f t="shared" si="9"/>
        <v>0</v>
      </c>
      <c r="N70" s="100">
        <f t="shared" si="10"/>
        <v>0</v>
      </c>
      <c r="O70" s="75"/>
      <c r="P70"/>
    </row>
    <row r="71" spans="1:16" s="11" customFormat="1" ht="15" hidden="1" customHeight="1" x14ac:dyDescent="0.25">
      <c r="A71" s="98"/>
      <c r="B71" s="97"/>
      <c r="C71" s="352"/>
      <c r="D71" s="353"/>
      <c r="E71" s="354"/>
      <c r="F71" s="355"/>
      <c r="G71" s="356"/>
      <c r="H71" s="105"/>
      <c r="I71" s="105"/>
      <c r="J71" s="103">
        <v>0</v>
      </c>
      <c r="K71" s="104">
        <v>0</v>
      </c>
      <c r="L71" s="103">
        <v>0</v>
      </c>
      <c r="M71" s="100">
        <f t="shared" si="9"/>
        <v>0</v>
      </c>
      <c r="N71" s="100">
        <f t="shared" si="10"/>
        <v>0</v>
      </c>
      <c r="O71" s="75"/>
      <c r="P71"/>
    </row>
    <row r="72" spans="1:16" s="11" customFormat="1" ht="15" hidden="1" customHeight="1" x14ac:dyDescent="0.25">
      <c r="A72" s="98"/>
      <c r="B72" s="97"/>
      <c r="C72" s="352"/>
      <c r="D72" s="353"/>
      <c r="E72" s="354"/>
      <c r="F72" s="355"/>
      <c r="G72" s="356"/>
      <c r="H72" s="105"/>
      <c r="I72" s="105"/>
      <c r="J72" s="103">
        <v>0</v>
      </c>
      <c r="K72" s="104">
        <v>0</v>
      </c>
      <c r="L72" s="103">
        <v>0</v>
      </c>
      <c r="M72" s="100">
        <f t="shared" si="9"/>
        <v>0</v>
      </c>
      <c r="N72" s="100">
        <f t="shared" si="10"/>
        <v>0</v>
      </c>
      <c r="O72" s="75"/>
      <c r="P72"/>
    </row>
    <row r="73" spans="1:16" s="11" customFormat="1" ht="15" hidden="1" customHeight="1" x14ac:dyDescent="0.25">
      <c r="A73" s="106"/>
      <c r="B73" s="106"/>
      <c r="C73" s="107"/>
      <c r="D73" s="107"/>
      <c r="E73" s="108"/>
      <c r="F73" s="108"/>
      <c r="G73" s="108"/>
      <c r="H73" s="109"/>
      <c r="I73" s="110"/>
      <c r="J73" s="111" t="s">
        <v>23</v>
      </c>
      <c r="K73" s="112">
        <f>SUM(K63:K72)</f>
        <v>0</v>
      </c>
      <c r="L73" s="113">
        <f>SUM(L63:L72)</f>
        <v>0</v>
      </c>
      <c r="M73" s="114">
        <f t="shared" si="9"/>
        <v>0</v>
      </c>
      <c r="N73" s="131">
        <f t="shared" si="10"/>
        <v>0</v>
      </c>
      <c r="O73" s="75"/>
      <c r="P73"/>
    </row>
    <row r="74" spans="1:16" s="11" customFormat="1" ht="15" hidden="1" customHeight="1" x14ac:dyDescent="0.25">
      <c r="A74" s="106"/>
      <c r="B74" s="106"/>
      <c r="C74" s="107"/>
      <c r="D74" s="107"/>
      <c r="E74" s="108"/>
      <c r="F74" s="108"/>
      <c r="G74" s="108"/>
      <c r="H74" s="109"/>
      <c r="I74" s="110"/>
      <c r="J74" s="116"/>
      <c r="K74" s="117"/>
      <c r="L74" s="118"/>
      <c r="M74" s="118"/>
      <c r="N74" s="129"/>
      <c r="O74" s="75"/>
      <c r="P74"/>
    </row>
    <row r="75" spans="1:16" s="11" customFormat="1" ht="15" hidden="1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s="11" customFormat="1" ht="15" customHeight="1" x14ac:dyDescent="0.25">
      <c r="A76" s="374" t="s">
        <v>48</v>
      </c>
      <c r="B76" s="374"/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/>
    </row>
    <row r="77" spans="1:16" s="11" customFormat="1" ht="15.75" customHeight="1" x14ac:dyDescent="0.25">
      <c r="A77" s="374"/>
      <c r="B77" s="374"/>
      <c r="C77" s="374"/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/>
    </row>
    <row r="78" spans="1:16" s="11" customFormat="1" ht="15" customHeight="1" x14ac:dyDescent="0.25">
      <c r="A78" s="375" t="s">
        <v>73</v>
      </c>
      <c r="B78" s="375"/>
      <c r="C78" s="375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/>
    </row>
    <row r="79" spans="1:16" s="11" customFormat="1" ht="15" customHeight="1" x14ac:dyDescent="0.25">
      <c r="A79" s="336" t="s">
        <v>6</v>
      </c>
      <c r="B79" s="336"/>
      <c r="C79" s="52" t="s">
        <v>0</v>
      </c>
      <c r="D79" s="52" t="s">
        <v>22</v>
      </c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/>
    </row>
    <row r="80" spans="1:16" s="11" customFormat="1" ht="15" customHeight="1" x14ac:dyDescent="0.5">
      <c r="A80" s="335" t="s">
        <v>13</v>
      </c>
      <c r="B80" s="335"/>
      <c r="C80" s="92">
        <v>349</v>
      </c>
      <c r="D80" s="54">
        <v>25</v>
      </c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/>
    </row>
    <row r="81" spans="1:16" s="11" customFormat="1" ht="15" customHeight="1" x14ac:dyDescent="0.25">
      <c r="A81" s="335" t="s">
        <v>4</v>
      </c>
      <c r="B81" s="335"/>
      <c r="C81" s="92">
        <v>353</v>
      </c>
      <c r="D81" s="54">
        <v>43</v>
      </c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/>
    </row>
    <row r="82" spans="1:16" s="11" customFormat="1" ht="15" customHeight="1" x14ac:dyDescent="0.25">
      <c r="A82" s="335" t="s">
        <v>5</v>
      </c>
      <c r="B82" s="335"/>
      <c r="C82" s="92">
        <v>171</v>
      </c>
      <c r="D82" s="54">
        <v>-349</v>
      </c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/>
    </row>
    <row r="83" spans="1:16" s="11" customFormat="1" ht="15" customHeight="1" x14ac:dyDescent="0.25">
      <c r="A83" s="376" t="s">
        <v>14</v>
      </c>
      <c r="B83" s="376"/>
      <c r="C83" s="92">
        <v>193</v>
      </c>
      <c r="D83" s="54">
        <v>-193</v>
      </c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/>
    </row>
    <row r="84" spans="1:16" ht="15" customHeight="1" x14ac:dyDescent="0.25">
      <c r="A84" s="378"/>
      <c r="B84" s="378"/>
      <c r="C84" s="92"/>
      <c r="D84" s="54"/>
      <c r="E84" s="76"/>
      <c r="F84" s="76"/>
      <c r="G84" s="75"/>
      <c r="H84" s="75"/>
      <c r="I84" s="77"/>
      <c r="J84" s="75"/>
      <c r="K84" s="75"/>
      <c r="L84" s="75"/>
      <c r="M84" s="75"/>
      <c r="N84" s="75"/>
      <c r="O84" s="75"/>
    </row>
    <row r="85" spans="1:16" ht="15" customHeight="1" x14ac:dyDescent="0.25">
      <c r="A85" s="379" t="s">
        <v>23</v>
      </c>
      <c r="B85" s="379"/>
      <c r="C85" s="93">
        <f>SUM(C80:C84)</f>
        <v>1066</v>
      </c>
      <c r="D85" s="56">
        <f>SUM(D80:D84)</f>
        <v>-474</v>
      </c>
      <c r="E85" s="319">
        <f>(D85/C85)</f>
        <v>-0.44465290806754221</v>
      </c>
      <c r="F85" s="76"/>
      <c r="G85" s="75"/>
      <c r="H85" s="75"/>
      <c r="I85" s="77"/>
      <c r="J85" s="75"/>
      <c r="K85" s="75"/>
      <c r="L85" s="75"/>
      <c r="M85" s="75"/>
      <c r="N85" s="75"/>
      <c r="O85" s="75"/>
    </row>
    <row r="86" spans="1:16" ht="15" customHeight="1" x14ac:dyDescent="0.25">
      <c r="A86" s="10"/>
      <c r="B86" s="10"/>
      <c r="C86" s="82"/>
      <c r="D86" s="83"/>
      <c r="E86" s="84"/>
      <c r="F86" s="76"/>
      <c r="G86" s="75"/>
      <c r="H86" s="75"/>
      <c r="I86" s="77"/>
      <c r="J86" s="75"/>
      <c r="K86" s="75"/>
      <c r="L86" s="75"/>
      <c r="M86" s="75"/>
      <c r="N86" s="75"/>
      <c r="O86" s="75"/>
    </row>
    <row r="87" spans="1:16" ht="15" customHeight="1" x14ac:dyDescent="0.25">
      <c r="A87" s="78"/>
      <c r="B87" s="78"/>
      <c r="C87" s="79"/>
      <c r="D87" s="80"/>
      <c r="E87" s="81"/>
      <c r="F87" s="85"/>
      <c r="I87" s="86"/>
    </row>
    <row r="88" spans="1:16" ht="15" customHeight="1" x14ac:dyDescent="0.25">
      <c r="A88" s="374" t="s">
        <v>49</v>
      </c>
      <c r="B88" s="374"/>
      <c r="C88" s="374"/>
      <c r="D88" s="374"/>
      <c r="E88" s="374"/>
      <c r="F88" s="374"/>
      <c r="G88" s="374"/>
      <c r="H88" s="374"/>
      <c r="I88" s="374"/>
      <c r="J88" s="374"/>
      <c r="K88" s="374"/>
      <c r="L88" s="374"/>
      <c r="M88" s="374"/>
      <c r="N88" s="374"/>
      <c r="O88" s="374"/>
    </row>
    <row r="89" spans="1:16" ht="15" customHeight="1" x14ac:dyDescent="0.25">
      <c r="A89" s="374"/>
      <c r="B89" s="374"/>
      <c r="C89" s="374"/>
      <c r="D89" s="374"/>
      <c r="E89" s="374"/>
      <c r="F89" s="374"/>
      <c r="G89" s="374"/>
      <c r="H89" s="374"/>
      <c r="I89" s="374"/>
      <c r="J89" s="374"/>
      <c r="K89" s="374"/>
      <c r="L89" s="374"/>
      <c r="M89" s="374"/>
      <c r="N89" s="374"/>
      <c r="O89" s="374"/>
    </row>
    <row r="90" spans="1:16" ht="15" customHeight="1" x14ac:dyDescent="0.25">
      <c r="A90" s="375" t="s">
        <v>73</v>
      </c>
      <c r="B90" s="375"/>
      <c r="C90" s="375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</row>
    <row r="91" spans="1:16" ht="15" customHeight="1" x14ac:dyDescent="0.25">
      <c r="A91" s="336" t="s">
        <v>6</v>
      </c>
      <c r="B91" s="336"/>
      <c r="C91" s="52" t="s">
        <v>0</v>
      </c>
      <c r="D91" s="52" t="s">
        <v>22</v>
      </c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</row>
    <row r="92" spans="1:16" ht="15" customHeight="1" x14ac:dyDescent="0.5">
      <c r="A92" s="380" t="s">
        <v>43</v>
      </c>
      <c r="B92" s="380"/>
      <c r="C92" s="92">
        <v>249</v>
      </c>
      <c r="D92" s="54">
        <v>-145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1:16" ht="15" customHeight="1" x14ac:dyDescent="0.25">
      <c r="A93" s="380"/>
      <c r="B93" s="380"/>
      <c r="C93" s="92"/>
      <c r="D93" s="54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</row>
    <row r="94" spans="1:16" ht="15" customHeight="1" x14ac:dyDescent="0.25">
      <c r="A94" s="380"/>
      <c r="B94" s="380"/>
      <c r="C94" s="92"/>
      <c r="D94" s="54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</row>
    <row r="95" spans="1:16" ht="15" customHeight="1" x14ac:dyDescent="0.25">
      <c r="A95" s="378"/>
      <c r="B95" s="378"/>
      <c r="C95" s="92"/>
      <c r="D95" s="54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</row>
    <row r="96" spans="1:16" ht="15" customHeight="1" x14ac:dyDescent="0.25">
      <c r="A96" s="378"/>
      <c r="B96" s="378"/>
      <c r="C96" s="92"/>
      <c r="D96" s="54"/>
      <c r="E96" s="76"/>
      <c r="F96" s="76"/>
      <c r="G96" s="75"/>
      <c r="H96" s="75"/>
      <c r="I96" s="77"/>
      <c r="J96" s="75"/>
      <c r="K96" s="75"/>
      <c r="L96" s="75"/>
      <c r="M96" s="75"/>
      <c r="N96" s="75"/>
      <c r="O96" s="75"/>
    </row>
    <row r="97" spans="1:15" ht="15" customHeight="1" x14ac:dyDescent="0.25">
      <c r="A97" s="379" t="s">
        <v>23</v>
      </c>
      <c r="B97" s="379"/>
      <c r="C97" s="93">
        <f>SUM(C92:C96)</f>
        <v>249</v>
      </c>
      <c r="D97" s="56">
        <f>SUM(D92:D96)</f>
        <v>-145</v>
      </c>
      <c r="E97" s="319">
        <f>(D97/C97)</f>
        <v>-0.58232931726907633</v>
      </c>
      <c r="F97" s="76"/>
      <c r="G97" s="75"/>
      <c r="H97" s="75"/>
      <c r="I97" s="77"/>
      <c r="J97" s="75"/>
      <c r="K97" s="75"/>
      <c r="L97" s="75"/>
      <c r="M97" s="75"/>
      <c r="N97" s="75"/>
      <c r="O97" s="75"/>
    </row>
    <row r="98" spans="1:15" ht="15" customHeight="1" x14ac:dyDescent="0.25">
      <c r="A98" s="10"/>
      <c r="B98" s="10"/>
      <c r="C98" s="82"/>
      <c r="D98" s="83"/>
      <c r="E98" s="84"/>
      <c r="F98" s="76"/>
      <c r="G98" s="75"/>
      <c r="H98" s="75"/>
      <c r="I98" s="77"/>
      <c r="J98" s="75"/>
      <c r="K98" s="75"/>
      <c r="L98" s="75"/>
      <c r="M98" s="75"/>
      <c r="N98" s="75"/>
      <c r="O98" s="75"/>
    </row>
    <row r="99" spans="1:15" ht="15" customHeight="1" x14ac:dyDescent="0.25">
      <c r="A99" s="78"/>
      <c r="B99" s="78"/>
      <c r="C99" s="79"/>
      <c r="D99" s="80"/>
      <c r="E99" s="81"/>
      <c r="F99" s="85"/>
      <c r="I99" s="86"/>
    </row>
    <row r="100" spans="1:15" ht="15" customHeight="1" x14ac:dyDescent="0.25">
      <c r="A100" s="374" t="s">
        <v>50</v>
      </c>
      <c r="B100" s="374"/>
      <c r="C100" s="374"/>
      <c r="D100" s="374"/>
      <c r="E100" s="374"/>
      <c r="F100" s="374"/>
      <c r="G100" s="374"/>
      <c r="H100" s="374"/>
      <c r="I100" s="374"/>
      <c r="J100" s="374"/>
      <c r="K100" s="374"/>
      <c r="L100" s="374"/>
      <c r="M100" s="374"/>
      <c r="N100" s="374"/>
      <c r="O100" s="374"/>
    </row>
    <row r="101" spans="1:15" ht="15" customHeight="1" x14ac:dyDescent="0.25">
      <c r="A101" s="374"/>
      <c r="B101" s="374"/>
      <c r="C101" s="374"/>
      <c r="D101" s="374"/>
      <c r="E101" s="374"/>
      <c r="F101" s="374"/>
      <c r="G101" s="374"/>
      <c r="H101" s="374"/>
      <c r="I101" s="374"/>
      <c r="J101" s="374"/>
      <c r="K101" s="374"/>
      <c r="L101" s="374"/>
      <c r="M101" s="374"/>
      <c r="N101" s="374"/>
      <c r="O101" s="374"/>
    </row>
    <row r="102" spans="1:15" ht="15" customHeight="1" x14ac:dyDescent="0.25">
      <c r="A102" s="375" t="s">
        <v>73</v>
      </c>
      <c r="B102" s="375"/>
      <c r="C102" s="375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</row>
    <row r="103" spans="1:15" ht="15" customHeight="1" x14ac:dyDescent="0.25">
      <c r="A103" s="336" t="s">
        <v>6</v>
      </c>
      <c r="B103" s="336"/>
      <c r="C103" s="52" t="s">
        <v>0</v>
      </c>
      <c r="D103" s="52" t="s">
        <v>22</v>
      </c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</row>
    <row r="104" spans="1:15" ht="15" customHeight="1" x14ac:dyDescent="0.5">
      <c r="A104" s="335" t="s">
        <v>44</v>
      </c>
      <c r="B104" s="335"/>
      <c r="C104" s="92">
        <v>1500</v>
      </c>
      <c r="D104" s="54">
        <v>-1105</v>
      </c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</row>
    <row r="105" spans="1:15" ht="15" customHeight="1" x14ac:dyDescent="0.25">
      <c r="A105" s="335"/>
      <c r="B105" s="335"/>
      <c r="C105" s="92"/>
      <c r="D105" s="54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</row>
    <row r="106" spans="1:15" ht="15" customHeight="1" x14ac:dyDescent="0.25">
      <c r="A106" s="335"/>
      <c r="B106" s="335"/>
      <c r="C106" s="92"/>
      <c r="D106" s="54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</row>
    <row r="107" spans="1:15" ht="15" customHeight="1" x14ac:dyDescent="0.25">
      <c r="A107" s="376"/>
      <c r="B107" s="376"/>
      <c r="C107" s="92"/>
      <c r="D107" s="54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</row>
    <row r="108" spans="1:15" ht="15" customHeight="1" x14ac:dyDescent="0.25">
      <c r="A108" s="376"/>
      <c r="B108" s="376"/>
      <c r="C108" s="92"/>
      <c r="D108" s="54"/>
      <c r="E108" s="76"/>
      <c r="F108" s="76"/>
      <c r="G108" s="75"/>
      <c r="H108" s="75"/>
      <c r="I108" s="77"/>
      <c r="J108" s="75"/>
      <c r="K108" s="75"/>
      <c r="L108" s="75"/>
      <c r="M108" s="75"/>
      <c r="N108" s="75"/>
      <c r="O108" s="75"/>
    </row>
    <row r="109" spans="1:15" ht="15" customHeight="1" x14ac:dyDescent="0.25">
      <c r="A109" s="379" t="s">
        <v>23</v>
      </c>
      <c r="B109" s="379"/>
      <c r="C109" s="93">
        <f>SUM(C104:C108)</f>
        <v>1500</v>
      </c>
      <c r="D109" s="56">
        <v>-1105</v>
      </c>
      <c r="E109" s="57">
        <f>(D109/C109)</f>
        <v>-0.73666666666666669</v>
      </c>
      <c r="F109" s="76"/>
      <c r="G109" s="75"/>
      <c r="H109" s="75"/>
      <c r="I109" s="77"/>
      <c r="J109" s="75"/>
      <c r="K109" s="75"/>
      <c r="L109" s="75"/>
      <c r="M109" s="75"/>
      <c r="N109" s="75"/>
      <c r="O109" s="75"/>
    </row>
    <row r="110" spans="1:15" ht="15" customHeight="1" x14ac:dyDescent="0.25">
      <c r="A110" s="10"/>
      <c r="B110" s="10"/>
      <c r="C110" s="135"/>
      <c r="D110" s="83"/>
      <c r="E110" s="84"/>
      <c r="F110" s="76"/>
      <c r="G110" s="75"/>
      <c r="H110" s="75"/>
      <c r="I110" s="77"/>
      <c r="J110" s="75"/>
      <c r="K110" s="75"/>
      <c r="L110" s="75"/>
      <c r="M110" s="75"/>
      <c r="N110" s="75"/>
      <c r="O110" s="75"/>
    </row>
    <row r="111" spans="1:15" ht="15" customHeight="1" x14ac:dyDescent="0.25">
      <c r="A111" s="78"/>
      <c r="B111" s="78"/>
      <c r="C111" s="79"/>
      <c r="D111" s="80"/>
      <c r="E111" s="81"/>
      <c r="F111" s="85"/>
      <c r="I111" s="86"/>
    </row>
    <row r="112" spans="1:15" ht="15" customHeight="1" x14ac:dyDescent="0.25">
      <c r="A112" s="78"/>
      <c r="B112" s="78"/>
      <c r="C112" s="79"/>
      <c r="D112" s="80"/>
      <c r="E112" s="81"/>
      <c r="F112" s="85"/>
      <c r="I112" s="86"/>
    </row>
    <row r="113" spans="1:15" ht="15" customHeight="1" x14ac:dyDescent="0.25">
      <c r="A113" s="374" t="s">
        <v>47</v>
      </c>
      <c r="B113" s="374"/>
      <c r="C113" s="374"/>
      <c r="D113" s="374"/>
      <c r="E113" s="374"/>
      <c r="F113" s="374"/>
      <c r="G113" s="374"/>
      <c r="H113" s="374"/>
      <c r="I113" s="374"/>
      <c r="J113" s="374"/>
      <c r="K113" s="374"/>
      <c r="L113" s="374"/>
      <c r="M113" s="374"/>
      <c r="N113" s="374"/>
      <c r="O113" s="374"/>
    </row>
    <row r="114" spans="1:15" ht="15" customHeight="1" x14ac:dyDescent="0.25">
      <c r="A114" s="374"/>
      <c r="B114" s="374"/>
      <c r="C114" s="374"/>
      <c r="D114" s="374"/>
      <c r="E114" s="374"/>
      <c r="F114" s="374"/>
      <c r="G114" s="374"/>
      <c r="H114" s="374"/>
      <c r="I114" s="374"/>
      <c r="J114" s="374"/>
      <c r="K114" s="374"/>
      <c r="L114" s="374"/>
      <c r="M114" s="374"/>
      <c r="N114" s="374"/>
      <c r="O114" s="374"/>
    </row>
    <row r="115" spans="1:15" ht="15" customHeight="1" x14ac:dyDescent="0.25">
      <c r="A115" s="375" t="s">
        <v>73</v>
      </c>
      <c r="B115" s="375"/>
      <c r="C115" s="375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</row>
    <row r="116" spans="1:15" ht="15" customHeight="1" x14ac:dyDescent="0.25">
      <c r="A116" s="336" t="s">
        <v>6</v>
      </c>
      <c r="B116" s="336"/>
      <c r="C116" s="52" t="s">
        <v>0</v>
      </c>
      <c r="D116" s="52" t="s">
        <v>22</v>
      </c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</row>
    <row r="117" spans="1:15" ht="15" customHeight="1" x14ac:dyDescent="0.5">
      <c r="A117" s="335" t="s">
        <v>51</v>
      </c>
      <c r="B117" s="335"/>
      <c r="C117" s="92">
        <v>0</v>
      </c>
      <c r="D117" s="54">
        <v>0</v>
      </c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</row>
    <row r="118" spans="1:15" ht="15" customHeight="1" x14ac:dyDescent="0.25">
      <c r="A118" s="380"/>
      <c r="B118" s="380"/>
      <c r="C118" s="92"/>
      <c r="D118" s="54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</row>
    <row r="119" spans="1:15" ht="15" customHeight="1" x14ac:dyDescent="0.25">
      <c r="A119" s="380"/>
      <c r="B119" s="380"/>
      <c r="C119" s="92"/>
      <c r="D119" s="54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</row>
    <row r="120" spans="1:15" ht="15" customHeight="1" x14ac:dyDescent="0.25">
      <c r="A120" s="378"/>
      <c r="B120" s="378"/>
      <c r="C120" s="92"/>
      <c r="D120" s="54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</row>
    <row r="121" spans="1:15" ht="15" customHeight="1" x14ac:dyDescent="0.25">
      <c r="A121" s="378"/>
      <c r="B121" s="378"/>
      <c r="C121" s="92"/>
      <c r="D121" s="54"/>
      <c r="E121" s="76"/>
      <c r="F121" s="76"/>
      <c r="G121" s="75"/>
      <c r="H121" s="75"/>
      <c r="I121" s="77"/>
      <c r="J121" s="75"/>
      <c r="K121" s="75"/>
      <c r="L121" s="75"/>
      <c r="M121" s="75"/>
      <c r="N121" s="75"/>
      <c r="O121" s="75"/>
    </row>
    <row r="122" spans="1:15" ht="15" customHeight="1" x14ac:dyDescent="0.25">
      <c r="A122" s="379" t="s">
        <v>23</v>
      </c>
      <c r="B122" s="379"/>
      <c r="C122" s="93">
        <f>SUM(C117:C121)</f>
        <v>0</v>
      </c>
      <c r="D122" s="56">
        <f>SUM(D117:D121)</f>
        <v>0</v>
      </c>
      <c r="E122" s="57" t="e">
        <f>(D122/C122)</f>
        <v>#DIV/0!</v>
      </c>
      <c r="F122" s="76"/>
      <c r="G122" s="75"/>
      <c r="H122" s="75"/>
      <c r="I122" s="77"/>
      <c r="J122" s="75"/>
      <c r="K122" s="75"/>
      <c r="L122" s="75"/>
      <c r="M122" s="75"/>
      <c r="N122" s="75"/>
      <c r="O122" s="75"/>
    </row>
    <row r="123" spans="1:15" ht="15" customHeight="1" x14ac:dyDescent="0.25">
      <c r="A123" s="10"/>
      <c r="B123" s="10"/>
      <c r="C123" s="82"/>
      <c r="D123" s="83"/>
      <c r="E123" s="84"/>
      <c r="F123" s="76"/>
      <c r="G123" s="75"/>
      <c r="H123" s="75"/>
      <c r="I123" s="77"/>
      <c r="J123" s="75"/>
      <c r="K123" s="75"/>
      <c r="L123" s="75"/>
      <c r="M123" s="75"/>
      <c r="N123" s="75"/>
      <c r="O123" s="75"/>
    </row>
    <row r="124" spans="1:15" ht="15" customHeight="1" x14ac:dyDescent="0.25">
      <c r="A124" s="78"/>
      <c r="B124" s="78"/>
      <c r="C124" s="79"/>
      <c r="D124" s="80"/>
      <c r="E124" s="81"/>
      <c r="F124" s="85"/>
      <c r="I124" s="86"/>
    </row>
    <row r="125" spans="1:15" ht="15" customHeight="1" x14ac:dyDescent="0.25">
      <c r="A125" s="374" t="s">
        <v>41</v>
      </c>
      <c r="B125" s="374"/>
      <c r="C125" s="374"/>
      <c r="D125" s="374"/>
      <c r="E125" s="374"/>
      <c r="F125" s="374"/>
      <c r="G125" s="374"/>
      <c r="H125" s="374"/>
      <c r="I125" s="374"/>
      <c r="J125" s="374"/>
      <c r="K125" s="374"/>
      <c r="L125" s="374"/>
      <c r="M125" s="374"/>
      <c r="N125" s="374"/>
      <c r="O125" s="75"/>
    </row>
    <row r="126" spans="1:15" ht="15" customHeight="1" x14ac:dyDescent="0.25">
      <c r="A126" s="374"/>
      <c r="B126" s="374"/>
      <c r="C126" s="374"/>
      <c r="D126" s="374"/>
      <c r="E126" s="374"/>
      <c r="F126" s="374"/>
      <c r="G126" s="374"/>
      <c r="H126" s="374"/>
      <c r="I126" s="374"/>
      <c r="J126" s="374"/>
      <c r="K126" s="374"/>
      <c r="L126" s="374"/>
      <c r="M126" s="374"/>
      <c r="N126" s="374"/>
      <c r="O126" s="75"/>
    </row>
    <row r="127" spans="1:15" ht="15" customHeight="1" x14ac:dyDescent="0.25">
      <c r="A127" s="375" t="s">
        <v>73</v>
      </c>
      <c r="B127" s="375"/>
      <c r="C127" s="375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75"/>
    </row>
    <row r="128" spans="1:15" ht="15" customHeight="1" x14ac:dyDescent="0.25">
      <c r="A128" s="336" t="s">
        <v>6</v>
      </c>
      <c r="B128" s="336"/>
      <c r="C128" s="94" t="s">
        <v>0</v>
      </c>
      <c r="D128" s="52" t="s">
        <v>22</v>
      </c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75"/>
    </row>
    <row r="129" spans="1:15" ht="15" customHeight="1" x14ac:dyDescent="0.5">
      <c r="A129" s="335" t="s">
        <v>42</v>
      </c>
      <c r="B129" s="335"/>
      <c r="C129" s="92">
        <v>1066</v>
      </c>
      <c r="D129" s="54">
        <v>-474</v>
      </c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75"/>
    </row>
    <row r="130" spans="1:15" ht="15" customHeight="1" x14ac:dyDescent="0.25">
      <c r="A130" s="335" t="s">
        <v>43</v>
      </c>
      <c r="B130" s="335"/>
      <c r="C130" s="92">
        <v>249</v>
      </c>
      <c r="D130" s="54">
        <v>-145</v>
      </c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75"/>
    </row>
    <row r="131" spans="1:15" ht="15" customHeight="1" x14ac:dyDescent="0.25">
      <c r="A131" s="335" t="s">
        <v>44</v>
      </c>
      <c r="B131" s="335"/>
      <c r="C131" s="92">
        <v>1500</v>
      </c>
      <c r="D131" s="54">
        <v>-1105</v>
      </c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75"/>
    </row>
    <row r="132" spans="1:15" ht="15" customHeight="1" x14ac:dyDescent="0.25">
      <c r="A132" s="376" t="s">
        <v>51</v>
      </c>
      <c r="B132" s="376"/>
      <c r="C132" s="92">
        <v>200</v>
      </c>
      <c r="D132" s="54">
        <v>60</v>
      </c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75"/>
    </row>
    <row r="133" spans="1:15" ht="15" customHeight="1" x14ac:dyDescent="0.25">
      <c r="A133" s="376" t="s">
        <v>52</v>
      </c>
      <c r="B133" s="376"/>
      <c r="C133" s="92">
        <v>840</v>
      </c>
      <c r="D133" s="54">
        <v>614.5</v>
      </c>
      <c r="E133" s="76"/>
      <c r="F133" s="76"/>
      <c r="G133" s="75"/>
      <c r="H133" s="75"/>
      <c r="I133" s="77"/>
      <c r="J133" s="75"/>
      <c r="K133" s="75"/>
      <c r="L133" s="75"/>
      <c r="M133" s="75"/>
      <c r="N133" s="75"/>
      <c r="O133" s="75"/>
    </row>
    <row r="134" spans="1:15" ht="15" customHeight="1" x14ac:dyDescent="0.25">
      <c r="A134" s="379" t="s">
        <v>23</v>
      </c>
      <c r="B134" s="379"/>
      <c r="C134" s="93">
        <f>SUM(C129:C133)</f>
        <v>3855</v>
      </c>
      <c r="D134" s="56">
        <f>SUM(D129:D133)</f>
        <v>-1049.5</v>
      </c>
      <c r="E134" s="319">
        <f>(D134/C134)</f>
        <v>-0.27224383916990919</v>
      </c>
      <c r="F134" s="76"/>
      <c r="G134" s="75"/>
      <c r="H134" s="75"/>
      <c r="I134" s="77"/>
      <c r="J134" s="75"/>
      <c r="K134" s="75"/>
      <c r="L134" s="75"/>
      <c r="M134" s="75"/>
      <c r="N134" s="75"/>
      <c r="O134" s="75"/>
    </row>
    <row r="135" spans="1:15" ht="15" customHeight="1" x14ac:dyDescent="0.25">
      <c r="A135" s="10"/>
      <c r="B135" s="10"/>
      <c r="C135" s="82"/>
      <c r="D135" s="83"/>
      <c r="E135" s="84"/>
      <c r="F135" s="76"/>
      <c r="G135" s="75"/>
      <c r="H135" s="75"/>
      <c r="I135" s="77"/>
      <c r="J135" s="75"/>
      <c r="K135" s="75"/>
      <c r="L135" s="75"/>
      <c r="M135" s="75"/>
      <c r="N135" s="75"/>
      <c r="O135" s="75"/>
    </row>
    <row r="137" spans="1:15" x14ac:dyDescent="0.25">
      <c r="A137" s="332" t="s">
        <v>24</v>
      </c>
      <c r="B137" s="332"/>
      <c r="C137" s="332"/>
      <c r="D137" s="332"/>
      <c r="E137" s="332"/>
      <c r="F137" s="332"/>
      <c r="G137" s="332"/>
      <c r="H137" s="332"/>
      <c r="I137" s="332"/>
      <c r="J137" s="332"/>
      <c r="K137" s="332"/>
      <c r="L137" s="332"/>
      <c r="M137" s="332"/>
      <c r="N137" s="332"/>
      <c r="O137" s="75"/>
    </row>
    <row r="138" spans="1:15" x14ac:dyDescent="0.25">
      <c r="A138" s="332"/>
      <c r="B138" s="332"/>
      <c r="C138" s="332"/>
      <c r="D138" s="332"/>
      <c r="E138" s="332"/>
      <c r="F138" s="332"/>
      <c r="G138" s="332"/>
      <c r="H138" s="332"/>
      <c r="I138" s="332"/>
      <c r="J138" s="332"/>
      <c r="K138" s="332"/>
      <c r="L138" s="332"/>
      <c r="M138" s="332"/>
      <c r="N138" s="332"/>
      <c r="O138" s="75"/>
    </row>
    <row r="139" spans="1:15" x14ac:dyDescent="0.25">
      <c r="A139" s="332"/>
      <c r="B139" s="332"/>
      <c r="C139" s="332"/>
      <c r="D139" s="332"/>
      <c r="E139" s="332"/>
      <c r="F139" s="332"/>
      <c r="G139" s="332"/>
      <c r="H139" s="332"/>
      <c r="I139" s="332"/>
      <c r="J139" s="332"/>
      <c r="K139" s="332"/>
      <c r="L139" s="332"/>
      <c r="M139" s="332"/>
      <c r="N139" s="332"/>
      <c r="O139" s="75"/>
    </row>
  </sheetData>
  <mergeCells count="152">
    <mergeCell ref="A133:B133"/>
    <mergeCell ref="A134:B134"/>
    <mergeCell ref="A137:N139"/>
    <mergeCell ref="A113:O114"/>
    <mergeCell ref="A115:C115"/>
    <mergeCell ref="A119:B119"/>
    <mergeCell ref="A120:B120"/>
    <mergeCell ref="A121:B121"/>
    <mergeCell ref="A122:B122"/>
    <mergeCell ref="A125:N126"/>
    <mergeCell ref="A127:C127"/>
    <mergeCell ref="A128:B128"/>
    <mergeCell ref="A116:B116"/>
    <mergeCell ref="A117:B117"/>
    <mergeCell ref="A118:B118"/>
    <mergeCell ref="A96:B96"/>
    <mergeCell ref="A97:B97"/>
    <mergeCell ref="A100:O101"/>
    <mergeCell ref="A102:C102"/>
    <mergeCell ref="A107:B107"/>
    <mergeCell ref="A129:B129"/>
    <mergeCell ref="A130:B130"/>
    <mergeCell ref="A131:B131"/>
    <mergeCell ref="A132:B132"/>
    <mergeCell ref="A108:B108"/>
    <mergeCell ref="A109:B109"/>
    <mergeCell ref="A103:B103"/>
    <mergeCell ref="A104:B104"/>
    <mergeCell ref="A105:B105"/>
    <mergeCell ref="A106:B106"/>
    <mergeCell ref="C32:D32"/>
    <mergeCell ref="E32:G32"/>
    <mergeCell ref="C33:D33"/>
    <mergeCell ref="E33:G33"/>
    <mergeCell ref="A84:B84"/>
    <mergeCell ref="A85:B85"/>
    <mergeCell ref="A88:O89"/>
    <mergeCell ref="A90:C90"/>
    <mergeCell ref="A95:B95"/>
    <mergeCell ref="A94:B94"/>
    <mergeCell ref="A91:B91"/>
    <mergeCell ref="A92:B92"/>
    <mergeCell ref="A93:B93"/>
    <mergeCell ref="A60:O61"/>
    <mergeCell ref="C62:D62"/>
    <mergeCell ref="E62:G62"/>
    <mergeCell ref="C63:D63"/>
    <mergeCell ref="E63:G63"/>
    <mergeCell ref="C64:D64"/>
    <mergeCell ref="E64:G64"/>
    <mergeCell ref="C65:D65"/>
    <mergeCell ref="E70:G70"/>
    <mergeCell ref="C71:D71"/>
    <mergeCell ref="E71:G71"/>
    <mergeCell ref="C26:D26"/>
    <mergeCell ref="E26:G26"/>
    <mergeCell ref="C27:D27"/>
    <mergeCell ref="E27:G27"/>
    <mergeCell ref="C28:D28"/>
    <mergeCell ref="E28:G28"/>
    <mergeCell ref="C30:D30"/>
    <mergeCell ref="E30:G30"/>
    <mergeCell ref="C31:D31"/>
    <mergeCell ref="E31:G31"/>
    <mergeCell ref="C72:D72"/>
    <mergeCell ref="E72:G72"/>
    <mergeCell ref="A76:O77"/>
    <mergeCell ref="A78:C78"/>
    <mergeCell ref="A83:B83"/>
    <mergeCell ref="C29:D29"/>
    <mergeCell ref="E29:G29"/>
    <mergeCell ref="C37:D37"/>
    <mergeCell ref="E37:G37"/>
    <mergeCell ref="A44:O45"/>
    <mergeCell ref="C46:D46"/>
    <mergeCell ref="E46:G46"/>
    <mergeCell ref="E65:G65"/>
    <mergeCell ref="C66:D66"/>
    <mergeCell ref="E66:G66"/>
    <mergeCell ref="C55:D55"/>
    <mergeCell ref="C47:D47"/>
    <mergeCell ref="E47:G47"/>
    <mergeCell ref="C48:D48"/>
    <mergeCell ref="E48:G48"/>
    <mergeCell ref="C49:D49"/>
    <mergeCell ref="E49:G49"/>
    <mergeCell ref="C50:D50"/>
    <mergeCell ref="E50:G50"/>
    <mergeCell ref="A6:O7"/>
    <mergeCell ref="E17:G17"/>
    <mergeCell ref="C18:D18"/>
    <mergeCell ref="E18:G18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C24:D24"/>
    <mergeCell ref="E24:G24"/>
    <mergeCell ref="C25:D25"/>
    <mergeCell ref="E25:G25"/>
    <mergeCell ref="A22:O23"/>
    <mergeCell ref="C8:D8"/>
    <mergeCell ref="E8:G8"/>
    <mergeCell ref="C9:D9"/>
    <mergeCell ref="E9:G9"/>
    <mergeCell ref="C11:D11"/>
    <mergeCell ref="E11:G11"/>
    <mergeCell ref="C12:D12"/>
    <mergeCell ref="E12:G12"/>
    <mergeCell ref="C10:D10"/>
    <mergeCell ref="E10:G10"/>
    <mergeCell ref="C51:D51"/>
    <mergeCell ref="E51:G51"/>
    <mergeCell ref="C52:D52"/>
    <mergeCell ref="E52:G52"/>
    <mergeCell ref="C67:D67"/>
    <mergeCell ref="E67:G67"/>
    <mergeCell ref="C68:D68"/>
    <mergeCell ref="E68:G68"/>
    <mergeCell ref="C69:D69"/>
    <mergeCell ref="E69:G69"/>
    <mergeCell ref="E54:G54"/>
    <mergeCell ref="E55:G55"/>
    <mergeCell ref="A81:B81"/>
    <mergeCell ref="A82:B82"/>
    <mergeCell ref="A79:B79"/>
    <mergeCell ref="A80:B80"/>
    <mergeCell ref="C70:D70"/>
    <mergeCell ref="C34:D34"/>
    <mergeCell ref="C35:D35"/>
    <mergeCell ref="C36:D36"/>
    <mergeCell ref="E34:G34"/>
    <mergeCell ref="E35:G35"/>
    <mergeCell ref="E36:G36"/>
    <mergeCell ref="C56:D56"/>
    <mergeCell ref="E56:G56"/>
    <mergeCell ref="C38:D38"/>
    <mergeCell ref="E38:G38"/>
    <mergeCell ref="C39:D39"/>
    <mergeCell ref="E39:G39"/>
    <mergeCell ref="C40:D40"/>
    <mergeCell ref="E40:G40"/>
    <mergeCell ref="C41:D41"/>
    <mergeCell ref="E41:G41"/>
    <mergeCell ref="C53:D53"/>
    <mergeCell ref="E53:G53"/>
    <mergeCell ref="C54:D54"/>
  </mergeCells>
  <conditionalFormatting sqref="G8:G17 G19:G21">
    <cfRule type="cellIs" priority="38" operator="equal">
      <formula>0</formula>
    </cfRule>
    <cfRule type="cellIs" dxfId="25" priority="39" operator="equal">
      <formula>2</formula>
    </cfRule>
    <cfRule type="cellIs" dxfId="24" priority="40" operator="equal">
      <formula>1</formula>
    </cfRule>
  </conditionalFormatting>
  <conditionalFormatting sqref="G18">
    <cfRule type="cellIs" priority="35" operator="equal">
      <formula>0</formula>
    </cfRule>
    <cfRule type="cellIs" dxfId="23" priority="36" operator="equal">
      <formula>2</formula>
    </cfRule>
    <cfRule type="cellIs" dxfId="22" priority="37" operator="equal">
      <formula>1</formula>
    </cfRule>
  </conditionalFormatting>
  <conditionalFormatting sqref="G24">
    <cfRule type="cellIs" priority="32" operator="equal">
      <formula>0</formula>
    </cfRule>
    <cfRule type="cellIs" dxfId="21" priority="33" operator="equal">
      <formula>2</formula>
    </cfRule>
    <cfRule type="cellIs" dxfId="20" priority="34" operator="equal">
      <formula>1</formula>
    </cfRule>
  </conditionalFormatting>
  <conditionalFormatting sqref="H8:H21 H24">
    <cfRule type="cellIs" dxfId="19" priority="41" operator="lessThan">
      <formula>#REF!</formula>
    </cfRule>
    <cfRule type="cellIs" dxfId="18" priority="42" operator="lessThan">
      <formula>F8</formula>
    </cfRule>
  </conditionalFormatting>
  <conditionalFormatting sqref="G8">
    <cfRule type="cellIs" priority="27" operator="equal">
      <formula>0</formula>
    </cfRule>
    <cfRule type="cellIs" dxfId="17" priority="28" operator="equal">
      <formula>2</formula>
    </cfRule>
    <cfRule type="cellIs" dxfId="16" priority="29" operator="equal">
      <formula>1</formula>
    </cfRule>
  </conditionalFormatting>
  <conditionalFormatting sqref="I8">
    <cfRule type="cellIs" dxfId="15" priority="25" operator="lessThan">
      <formula>#REF!</formula>
    </cfRule>
    <cfRule type="cellIs" dxfId="14" priority="26" operator="lessThan">
      <formula>G8</formula>
    </cfRule>
  </conditionalFormatting>
  <conditionalFormatting sqref="G46">
    <cfRule type="cellIs" priority="20" operator="equal">
      <formula>0</formula>
    </cfRule>
    <cfRule type="cellIs" dxfId="13" priority="21" operator="equal">
      <formula>2</formula>
    </cfRule>
    <cfRule type="cellIs" dxfId="12" priority="22" operator="equal">
      <formula>1</formula>
    </cfRule>
  </conditionalFormatting>
  <conditionalFormatting sqref="G62">
    <cfRule type="cellIs" priority="13" operator="equal">
      <formula>0</formula>
    </cfRule>
    <cfRule type="cellIs" dxfId="11" priority="14" operator="equal">
      <formula>2</formula>
    </cfRule>
    <cfRule type="cellIs" dxfId="10" priority="15" operator="equal">
      <formula>1</formula>
    </cfRule>
  </conditionalFormatting>
  <conditionalFormatting sqref="I24">
    <cfRule type="cellIs" dxfId="9" priority="9" operator="lessThan">
      <formula>#REF!</formula>
    </cfRule>
    <cfRule type="cellIs" dxfId="8" priority="10" operator="lessThan">
      <formula>G24</formula>
    </cfRule>
  </conditionalFormatting>
  <conditionalFormatting sqref="H46">
    <cfRule type="cellIs" dxfId="7" priority="7" operator="lessThan">
      <formula>#REF!</formula>
    </cfRule>
    <cfRule type="cellIs" dxfId="6" priority="8" operator="lessThan">
      <formula>F46</formula>
    </cfRule>
  </conditionalFormatting>
  <conditionalFormatting sqref="I46">
    <cfRule type="cellIs" dxfId="5" priority="5" operator="lessThan">
      <formula>#REF!</formula>
    </cfRule>
    <cfRule type="cellIs" dxfId="4" priority="6" operator="lessThan">
      <formula>G46</formula>
    </cfRule>
  </conditionalFormatting>
  <conditionalFormatting sqref="H62">
    <cfRule type="cellIs" dxfId="3" priority="3" operator="lessThan">
      <formula>#REF!</formula>
    </cfRule>
    <cfRule type="cellIs" dxfId="2" priority="4" operator="lessThan">
      <formula>F62</formula>
    </cfRule>
  </conditionalFormatting>
  <conditionalFormatting sqref="I62">
    <cfRule type="cellIs" dxfId="1" priority="1" operator="lessThan">
      <formula>#REF!</formula>
    </cfRule>
    <cfRule type="cellIs" dxfId="0" priority="2" operator="lessThan">
      <formula>G62</formula>
    </cfRule>
  </conditionalFormatting>
  <pageMargins left="0.7" right="0.7" top="0.75" bottom="0.75" header="0.3" footer="0.3"/>
  <pageSetup paperSize="9" orientation="portrait" horizontalDpi="0" verticalDpi="0" r:id="rId1"/>
  <ignoredErrors>
    <ignoredError sqref="E85 E97 E122 E13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FLEMINGTON</vt:lpstr>
      <vt:lpstr>RANDWICK</vt:lpstr>
      <vt:lpstr>EAGLE FARM</vt:lpstr>
      <vt:lpstr>KALGOORLIE</vt:lpstr>
      <vt:lpstr>BEST BETS-MONEY MOVERS+RESULTS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User</cp:lastModifiedBy>
  <cp:lastPrinted>2019-04-12T15:04:36Z</cp:lastPrinted>
  <dcterms:created xsi:type="dcterms:W3CDTF">2019-04-07T12:08:51Z</dcterms:created>
  <dcterms:modified xsi:type="dcterms:W3CDTF">2022-10-04T06:25:11Z</dcterms:modified>
</cp:coreProperties>
</file>